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-fs01\RiskData\Risk\Analysis\Pricing\Gas Matrix\Published Price Books\2023\Jan 23\20230104\"/>
    </mc:Choice>
  </mc:AlternateContent>
  <xr:revisionPtr revIDLastSave="0" documentId="13_ncr:1_{2FC40409-D865-4591-B6DF-379D5261D079}" xr6:coauthVersionLast="47" xr6:coauthVersionMax="47" xr10:uidLastSave="{00000000-0000-0000-0000-000000000000}"/>
  <bookViews>
    <workbookView xWindow="-108" yWindow="-108" windowWidth="23256" windowHeight="12576" tabRatio="742" xr2:uid="{00000000-000D-0000-FFFF-FFFF00000000}"/>
  </bookViews>
  <sheets>
    <sheet name="Front" sheetId="46" r:id="rId1"/>
    <sheet name="Postcode search" sheetId="20" r:id="rId2"/>
    <sheet name="Postcoderefs" sheetId="21" state="veryHidden" r:id="rId3"/>
    <sheet name="EA" sheetId="1" r:id="rId4"/>
    <sheet name="EM" sheetId="22" r:id="rId5"/>
    <sheet name="LC" sheetId="24" r:id="rId6"/>
    <sheet name="LO" sheetId="25" r:id="rId7"/>
    <sheet name="LS" sheetId="26" r:id="rId8"/>
    <sheet name="LT" sheetId="27" r:id="rId9"/>
    <sheet name="LW" sheetId="28" r:id="rId10"/>
    <sheet name="NE" sheetId="29" r:id="rId11"/>
    <sheet name="NO" sheetId="30" r:id="rId12"/>
    <sheet name="NT" sheetId="31" r:id="rId13"/>
    <sheet name="NW" sheetId="32" r:id="rId14"/>
    <sheet name="SC" sheetId="33" r:id="rId15"/>
    <sheet name="SE" sheetId="34" r:id="rId16"/>
    <sheet name="SO" sheetId="35" r:id="rId17"/>
    <sheet name="SW" sheetId="36" r:id="rId18"/>
    <sheet name="WA" sheetId="37" r:id="rId19"/>
    <sheet name="WM" sheetId="38" r:id="rId20"/>
    <sheet name="All Prices - Input" sheetId="3" state="veryHidden" r:id="rId21"/>
    <sheet name="Sheet1" sheetId="39" state="veryHidden" r:id="rId22"/>
    <sheet name="AMR Values" sheetId="42" state="veryHidden" r:id="rId23"/>
    <sheet name="Green Gas" sheetId="44" state="veryHidden" r:id="rId24"/>
    <sheet name="All Prices" sheetId="43" r:id="rId25"/>
  </sheets>
  <externalReferences>
    <externalReference r:id="rId26"/>
    <externalReference r:id="rId27"/>
  </externalReferences>
  <definedNames>
    <definedName name="_xlnm._FilterDatabase" localSheetId="20" hidden="1">'All Prices - Input'!$A$367:$AP$422</definedName>
    <definedName name="_xlnm._FilterDatabase" localSheetId="2" hidden="1">Postcoderefs!$A$3:$L$3</definedName>
    <definedName name="AQpara">'[1]Input - General Parameters'!$B$16</definedName>
    <definedName name="Products">'[2]Contract (Part 1)'!$B$60:$B$61</definedName>
    <definedName name="Site10Costs" localSheetId="4">#REF!</definedName>
    <definedName name="Site10Costs" localSheetId="0">#REF!</definedName>
    <definedName name="Site10Costs" localSheetId="5">#REF!</definedName>
    <definedName name="Site10Costs" localSheetId="6">#REF!</definedName>
    <definedName name="Site10Costs" localSheetId="7">#REF!</definedName>
    <definedName name="Site10Costs" localSheetId="8">#REF!</definedName>
    <definedName name="Site10Costs" localSheetId="9">#REF!</definedName>
    <definedName name="Site10Costs" localSheetId="10">#REF!</definedName>
    <definedName name="Site10Costs" localSheetId="11">#REF!</definedName>
    <definedName name="Site10Costs" localSheetId="12">#REF!</definedName>
    <definedName name="Site10Costs" localSheetId="13">#REF!</definedName>
    <definedName name="Site10Costs" localSheetId="14">#REF!</definedName>
    <definedName name="Site10Costs" localSheetId="15">#REF!</definedName>
    <definedName name="Site10Costs" localSheetId="16">#REF!</definedName>
    <definedName name="Site10Costs" localSheetId="17">#REF!</definedName>
    <definedName name="Site10Costs" localSheetId="18">#REF!</definedName>
    <definedName name="Site10Costs" localSheetId="19">#REF!</definedName>
    <definedName name="Site10Costs">#REF!</definedName>
    <definedName name="Site11Costs" localSheetId="4">#REF!</definedName>
    <definedName name="Site11Costs" localSheetId="0">#REF!</definedName>
    <definedName name="Site11Costs" localSheetId="5">#REF!</definedName>
    <definedName name="Site11Costs" localSheetId="6">#REF!</definedName>
    <definedName name="Site11Costs" localSheetId="7">#REF!</definedName>
    <definedName name="Site11Costs" localSheetId="8">#REF!</definedName>
    <definedName name="Site11Costs" localSheetId="9">#REF!</definedName>
    <definedName name="Site11Costs" localSheetId="10">#REF!</definedName>
    <definedName name="Site11Costs" localSheetId="11">#REF!</definedName>
    <definedName name="Site11Costs" localSheetId="12">#REF!</definedName>
    <definedName name="Site11Costs" localSheetId="13">#REF!</definedName>
    <definedName name="Site11Costs" localSheetId="14">#REF!</definedName>
    <definedName name="Site11Costs" localSheetId="15">#REF!</definedName>
    <definedName name="Site11Costs" localSheetId="16">#REF!</definedName>
    <definedName name="Site11Costs" localSheetId="17">#REF!</definedName>
    <definedName name="Site11Costs" localSheetId="18">#REF!</definedName>
    <definedName name="Site11Costs" localSheetId="19">#REF!</definedName>
    <definedName name="Site11Costs">#REF!</definedName>
    <definedName name="Site12Costs" localSheetId="4">#REF!</definedName>
    <definedName name="Site12Costs" localSheetId="0">#REF!</definedName>
    <definedName name="Site12Costs" localSheetId="5">#REF!</definedName>
    <definedName name="Site12Costs" localSheetId="6">#REF!</definedName>
    <definedName name="Site12Costs" localSheetId="7">#REF!</definedName>
    <definedName name="Site12Costs" localSheetId="8">#REF!</definedName>
    <definedName name="Site12Costs" localSheetId="9">#REF!</definedName>
    <definedName name="Site12Costs" localSheetId="10">#REF!</definedName>
    <definedName name="Site12Costs" localSheetId="11">#REF!</definedName>
    <definedName name="Site12Costs" localSheetId="12">#REF!</definedName>
    <definedName name="Site12Costs" localSheetId="13">#REF!</definedName>
    <definedName name="Site12Costs" localSheetId="14">#REF!</definedName>
    <definedName name="Site12Costs" localSheetId="15">#REF!</definedName>
    <definedName name="Site12Costs" localSheetId="16">#REF!</definedName>
    <definedName name="Site12Costs" localSheetId="17">#REF!</definedName>
    <definedName name="Site12Costs" localSheetId="18">#REF!</definedName>
    <definedName name="Site12Costs" localSheetId="19">#REF!</definedName>
    <definedName name="Site12Costs">#REF!</definedName>
    <definedName name="Site13Costs" localSheetId="4">#REF!</definedName>
    <definedName name="Site13Costs" localSheetId="0">#REF!</definedName>
    <definedName name="Site13Costs" localSheetId="5">#REF!</definedName>
    <definedName name="Site13Costs" localSheetId="6">#REF!</definedName>
    <definedName name="Site13Costs" localSheetId="7">#REF!</definedName>
    <definedName name="Site13Costs" localSheetId="8">#REF!</definedName>
    <definedName name="Site13Costs" localSheetId="9">#REF!</definedName>
    <definedName name="Site13Costs" localSheetId="10">#REF!</definedName>
    <definedName name="Site13Costs" localSheetId="11">#REF!</definedName>
    <definedName name="Site13Costs" localSheetId="12">#REF!</definedName>
    <definedName name="Site13Costs" localSheetId="13">#REF!</definedName>
    <definedName name="Site13Costs" localSheetId="14">#REF!</definedName>
    <definedName name="Site13Costs" localSheetId="15">#REF!</definedName>
    <definedName name="Site13Costs" localSheetId="16">#REF!</definedName>
    <definedName name="Site13Costs" localSheetId="17">#REF!</definedName>
    <definedName name="Site13Costs" localSheetId="18">#REF!</definedName>
    <definedName name="Site13Costs" localSheetId="19">#REF!</definedName>
    <definedName name="Site13Costs">#REF!</definedName>
    <definedName name="Site14Costs" localSheetId="4">#REF!</definedName>
    <definedName name="Site14Costs" localSheetId="0">#REF!</definedName>
    <definedName name="Site14Costs" localSheetId="5">#REF!</definedName>
    <definedName name="Site14Costs" localSheetId="6">#REF!</definedName>
    <definedName name="Site14Costs" localSheetId="7">#REF!</definedName>
    <definedName name="Site14Costs" localSheetId="8">#REF!</definedName>
    <definedName name="Site14Costs" localSheetId="9">#REF!</definedName>
    <definedName name="Site14Costs" localSheetId="10">#REF!</definedName>
    <definedName name="Site14Costs" localSheetId="11">#REF!</definedName>
    <definedName name="Site14Costs" localSheetId="12">#REF!</definedName>
    <definedName name="Site14Costs" localSheetId="13">#REF!</definedName>
    <definedName name="Site14Costs" localSheetId="14">#REF!</definedName>
    <definedName name="Site14Costs" localSheetId="15">#REF!</definedName>
    <definedName name="Site14Costs" localSheetId="16">#REF!</definedName>
    <definedName name="Site14Costs" localSheetId="17">#REF!</definedName>
    <definedName name="Site14Costs" localSheetId="18">#REF!</definedName>
    <definedName name="Site14Costs" localSheetId="19">#REF!</definedName>
    <definedName name="Site14Costs">#REF!</definedName>
    <definedName name="Site15Costs" localSheetId="4">#REF!</definedName>
    <definedName name="Site15Costs" localSheetId="0">#REF!</definedName>
    <definedName name="Site15Costs" localSheetId="5">#REF!</definedName>
    <definedName name="Site15Costs" localSheetId="6">#REF!</definedName>
    <definedName name="Site15Costs" localSheetId="7">#REF!</definedName>
    <definedName name="Site15Costs" localSheetId="8">#REF!</definedName>
    <definedName name="Site15Costs" localSheetId="9">#REF!</definedName>
    <definedName name="Site15Costs" localSheetId="10">#REF!</definedName>
    <definedName name="Site15Costs" localSheetId="11">#REF!</definedName>
    <definedName name="Site15Costs" localSheetId="12">#REF!</definedName>
    <definedName name="Site15Costs" localSheetId="13">#REF!</definedName>
    <definedName name="Site15Costs" localSheetId="14">#REF!</definedName>
    <definedName name="Site15Costs" localSheetId="15">#REF!</definedName>
    <definedName name="Site15Costs" localSheetId="16">#REF!</definedName>
    <definedName name="Site15Costs" localSheetId="17">#REF!</definedName>
    <definedName name="Site15Costs" localSheetId="18">#REF!</definedName>
    <definedName name="Site15Costs" localSheetId="19">#REF!</definedName>
    <definedName name="Site15Costs">#REF!</definedName>
    <definedName name="Site16Costs" localSheetId="4">#REF!</definedName>
    <definedName name="Site16Costs" localSheetId="0">#REF!</definedName>
    <definedName name="Site16Costs" localSheetId="5">#REF!</definedName>
    <definedName name="Site16Costs" localSheetId="6">#REF!</definedName>
    <definedName name="Site16Costs" localSheetId="7">#REF!</definedName>
    <definedName name="Site16Costs" localSheetId="8">#REF!</definedName>
    <definedName name="Site16Costs" localSheetId="9">#REF!</definedName>
    <definedName name="Site16Costs" localSheetId="10">#REF!</definedName>
    <definedName name="Site16Costs" localSheetId="11">#REF!</definedName>
    <definedName name="Site16Costs" localSheetId="12">#REF!</definedName>
    <definedName name="Site16Costs" localSheetId="13">#REF!</definedName>
    <definedName name="Site16Costs" localSheetId="14">#REF!</definedName>
    <definedName name="Site16Costs" localSheetId="15">#REF!</definedName>
    <definedName name="Site16Costs" localSheetId="16">#REF!</definedName>
    <definedName name="Site16Costs" localSheetId="17">#REF!</definedName>
    <definedName name="Site16Costs" localSheetId="18">#REF!</definedName>
    <definedName name="Site16Costs" localSheetId="19">#REF!</definedName>
    <definedName name="Site16Costs">#REF!</definedName>
    <definedName name="Site17Costs" localSheetId="4">#REF!</definedName>
    <definedName name="Site17Costs" localSheetId="0">#REF!</definedName>
    <definedName name="Site17Costs" localSheetId="5">#REF!</definedName>
    <definedName name="Site17Costs" localSheetId="6">#REF!</definedName>
    <definedName name="Site17Costs" localSheetId="7">#REF!</definedName>
    <definedName name="Site17Costs" localSheetId="8">#REF!</definedName>
    <definedName name="Site17Costs" localSheetId="9">#REF!</definedName>
    <definedName name="Site17Costs" localSheetId="10">#REF!</definedName>
    <definedName name="Site17Costs" localSheetId="11">#REF!</definedName>
    <definedName name="Site17Costs" localSheetId="12">#REF!</definedName>
    <definedName name="Site17Costs" localSheetId="13">#REF!</definedName>
    <definedName name="Site17Costs" localSheetId="14">#REF!</definedName>
    <definedName name="Site17Costs" localSheetId="15">#REF!</definedName>
    <definedName name="Site17Costs" localSheetId="16">#REF!</definedName>
    <definedName name="Site17Costs" localSheetId="17">#REF!</definedName>
    <definedName name="Site17Costs" localSheetId="18">#REF!</definedName>
    <definedName name="Site17Costs" localSheetId="19">#REF!</definedName>
    <definedName name="Site17Costs">#REF!</definedName>
    <definedName name="Site18Costs" localSheetId="4">#REF!</definedName>
    <definedName name="Site18Costs" localSheetId="0">#REF!</definedName>
    <definedName name="Site18Costs" localSheetId="5">#REF!</definedName>
    <definedName name="Site18Costs" localSheetId="6">#REF!</definedName>
    <definedName name="Site18Costs" localSheetId="7">#REF!</definedName>
    <definedName name="Site18Costs" localSheetId="8">#REF!</definedName>
    <definedName name="Site18Costs" localSheetId="9">#REF!</definedName>
    <definedName name="Site18Costs" localSheetId="10">#REF!</definedName>
    <definedName name="Site18Costs" localSheetId="11">#REF!</definedName>
    <definedName name="Site18Costs" localSheetId="12">#REF!</definedName>
    <definedName name="Site18Costs" localSheetId="13">#REF!</definedName>
    <definedName name="Site18Costs" localSheetId="14">#REF!</definedName>
    <definedName name="Site18Costs" localSheetId="15">#REF!</definedName>
    <definedName name="Site18Costs" localSheetId="16">#REF!</definedName>
    <definedName name="Site18Costs" localSheetId="17">#REF!</definedName>
    <definedName name="Site18Costs" localSheetId="18">#REF!</definedName>
    <definedName name="Site18Costs" localSheetId="19">#REF!</definedName>
    <definedName name="Site18Costs">#REF!</definedName>
    <definedName name="Site19Costs" localSheetId="4">#REF!</definedName>
    <definedName name="Site19Costs" localSheetId="0">#REF!</definedName>
    <definedName name="Site19Costs" localSheetId="5">#REF!</definedName>
    <definedName name="Site19Costs" localSheetId="6">#REF!</definedName>
    <definedName name="Site19Costs" localSheetId="7">#REF!</definedName>
    <definedName name="Site19Costs" localSheetId="8">#REF!</definedName>
    <definedName name="Site19Costs" localSheetId="9">#REF!</definedName>
    <definedName name="Site19Costs" localSheetId="10">#REF!</definedName>
    <definedName name="Site19Costs" localSheetId="11">#REF!</definedName>
    <definedName name="Site19Costs" localSheetId="12">#REF!</definedName>
    <definedName name="Site19Costs" localSheetId="13">#REF!</definedName>
    <definedName name="Site19Costs" localSheetId="14">#REF!</definedName>
    <definedName name="Site19Costs" localSheetId="15">#REF!</definedName>
    <definedName name="Site19Costs" localSheetId="16">#REF!</definedName>
    <definedName name="Site19Costs" localSheetId="17">#REF!</definedName>
    <definedName name="Site19Costs" localSheetId="18">#REF!</definedName>
    <definedName name="Site19Costs" localSheetId="19">#REF!</definedName>
    <definedName name="Site19Costs">#REF!</definedName>
    <definedName name="Site20Costs" localSheetId="4">#REF!</definedName>
    <definedName name="Site20Costs" localSheetId="0">#REF!</definedName>
    <definedName name="Site20Costs" localSheetId="5">#REF!</definedName>
    <definedName name="Site20Costs" localSheetId="6">#REF!</definedName>
    <definedName name="Site20Costs" localSheetId="7">#REF!</definedName>
    <definedName name="Site20Costs" localSheetId="8">#REF!</definedName>
    <definedName name="Site20Costs" localSheetId="9">#REF!</definedName>
    <definedName name="Site20Costs" localSheetId="10">#REF!</definedName>
    <definedName name="Site20Costs" localSheetId="11">#REF!</definedName>
    <definedName name="Site20Costs" localSheetId="12">#REF!</definedName>
    <definedName name="Site20Costs" localSheetId="13">#REF!</definedName>
    <definedName name="Site20Costs" localSheetId="14">#REF!</definedName>
    <definedName name="Site20Costs" localSheetId="15">#REF!</definedName>
    <definedName name="Site20Costs" localSheetId="16">#REF!</definedName>
    <definedName name="Site20Costs" localSheetId="17">#REF!</definedName>
    <definedName name="Site20Costs" localSheetId="18">#REF!</definedName>
    <definedName name="Site20Costs" localSheetId="19">#REF!</definedName>
    <definedName name="Site20Costs">#REF!</definedName>
    <definedName name="Site6Costs" localSheetId="4">#REF!</definedName>
    <definedName name="Site6Costs" localSheetId="0">#REF!</definedName>
    <definedName name="Site6Costs" localSheetId="5">#REF!</definedName>
    <definedName name="Site6Costs" localSheetId="6">#REF!</definedName>
    <definedName name="Site6Costs" localSheetId="7">#REF!</definedName>
    <definedName name="Site6Costs" localSheetId="8">#REF!</definedName>
    <definedName name="Site6Costs" localSheetId="9">#REF!</definedName>
    <definedName name="Site6Costs" localSheetId="10">#REF!</definedName>
    <definedName name="Site6Costs" localSheetId="11">#REF!</definedName>
    <definedName name="Site6Costs" localSheetId="12">#REF!</definedName>
    <definedName name="Site6Costs" localSheetId="13">#REF!</definedName>
    <definedName name="Site6Costs" localSheetId="14">#REF!</definedName>
    <definedName name="Site6Costs" localSheetId="15">#REF!</definedName>
    <definedName name="Site6Costs" localSheetId="16">#REF!</definedName>
    <definedName name="Site6Costs" localSheetId="17">#REF!</definedName>
    <definedName name="Site6Costs" localSheetId="18">#REF!</definedName>
    <definedName name="Site6Costs" localSheetId="19">#REF!</definedName>
    <definedName name="Site6Costs">#REF!</definedName>
    <definedName name="Site7Costs" localSheetId="4">#REF!</definedName>
    <definedName name="Site7Costs" localSheetId="0">#REF!</definedName>
    <definedName name="Site7Costs" localSheetId="5">#REF!</definedName>
    <definedName name="Site7Costs" localSheetId="6">#REF!</definedName>
    <definedName name="Site7Costs" localSheetId="7">#REF!</definedName>
    <definedName name="Site7Costs" localSheetId="8">#REF!</definedName>
    <definedName name="Site7Costs" localSheetId="9">#REF!</definedName>
    <definedName name="Site7Costs" localSheetId="10">#REF!</definedName>
    <definedName name="Site7Costs" localSheetId="11">#REF!</definedName>
    <definedName name="Site7Costs" localSheetId="12">#REF!</definedName>
    <definedName name="Site7Costs" localSheetId="13">#REF!</definedName>
    <definedName name="Site7Costs" localSheetId="14">#REF!</definedName>
    <definedName name="Site7Costs" localSheetId="15">#REF!</definedName>
    <definedName name="Site7Costs" localSheetId="16">#REF!</definedName>
    <definedName name="Site7Costs" localSheetId="17">#REF!</definedName>
    <definedName name="Site7Costs" localSheetId="18">#REF!</definedName>
    <definedName name="Site7Costs" localSheetId="19">#REF!</definedName>
    <definedName name="Site7Costs">#REF!</definedName>
    <definedName name="Site8Costs" localSheetId="4">#REF!</definedName>
    <definedName name="Site8Costs" localSheetId="0">#REF!</definedName>
    <definedName name="Site8Costs" localSheetId="5">#REF!</definedName>
    <definedName name="Site8Costs" localSheetId="6">#REF!</definedName>
    <definedName name="Site8Costs" localSheetId="7">#REF!</definedName>
    <definedName name="Site8Costs" localSheetId="8">#REF!</definedName>
    <definedName name="Site8Costs" localSheetId="9">#REF!</definedName>
    <definedName name="Site8Costs" localSheetId="10">#REF!</definedName>
    <definedName name="Site8Costs" localSheetId="11">#REF!</definedName>
    <definedName name="Site8Costs" localSheetId="12">#REF!</definedName>
    <definedName name="Site8Costs" localSheetId="13">#REF!</definedName>
    <definedName name="Site8Costs" localSheetId="14">#REF!</definedName>
    <definedName name="Site8Costs" localSheetId="15">#REF!</definedName>
    <definedName name="Site8Costs" localSheetId="16">#REF!</definedName>
    <definedName name="Site8Costs" localSheetId="17">#REF!</definedName>
    <definedName name="Site8Costs" localSheetId="18">#REF!</definedName>
    <definedName name="Site8Costs" localSheetId="19">#REF!</definedName>
    <definedName name="Site8Costs">#REF!</definedName>
    <definedName name="Site9Costs" localSheetId="4">#REF!</definedName>
    <definedName name="Site9Costs" localSheetId="0">#REF!</definedName>
    <definedName name="Site9Costs" localSheetId="5">#REF!</definedName>
    <definedName name="Site9Costs" localSheetId="6">#REF!</definedName>
    <definedName name="Site9Costs" localSheetId="7">#REF!</definedName>
    <definedName name="Site9Costs" localSheetId="8">#REF!</definedName>
    <definedName name="Site9Costs" localSheetId="9">#REF!</definedName>
    <definedName name="Site9Costs" localSheetId="10">#REF!</definedName>
    <definedName name="Site9Costs" localSheetId="11">#REF!</definedName>
    <definedName name="Site9Costs" localSheetId="12">#REF!</definedName>
    <definedName name="Site9Costs" localSheetId="13">#REF!</definedName>
    <definedName name="Site9Costs" localSheetId="14">#REF!</definedName>
    <definedName name="Site9Costs" localSheetId="15">#REF!</definedName>
    <definedName name="Site9Costs" localSheetId="16">#REF!</definedName>
    <definedName name="Site9Costs" localSheetId="17">#REF!</definedName>
    <definedName name="Site9Costs" localSheetId="18">#REF!</definedName>
    <definedName name="Site9Costs" localSheetId="19">#REF!</definedName>
    <definedName name="Site9Costs">#REF!</definedName>
    <definedName name="SOQpara">'[1]Input - General Parameters'!$B$15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8" i="38" l="1"/>
  <c r="K58" i="38"/>
  <c r="J58" i="38"/>
  <c r="I58" i="38"/>
  <c r="H58" i="38"/>
  <c r="G58" i="38"/>
  <c r="L37" i="38"/>
  <c r="K37" i="38"/>
  <c r="J37" i="38"/>
  <c r="I37" i="38"/>
  <c r="H37" i="38"/>
  <c r="G37" i="38"/>
  <c r="L37" i="37"/>
  <c r="K37" i="37"/>
  <c r="J37" i="37"/>
  <c r="I37" i="37"/>
  <c r="H37" i="37"/>
  <c r="G37" i="37"/>
  <c r="L58" i="36"/>
  <c r="K58" i="36"/>
  <c r="J58" i="36"/>
  <c r="I58" i="36"/>
  <c r="H58" i="36"/>
  <c r="G58" i="36"/>
  <c r="L37" i="36"/>
  <c r="K37" i="36"/>
  <c r="J37" i="36"/>
  <c r="I37" i="36"/>
  <c r="H37" i="36"/>
  <c r="G37" i="36"/>
  <c r="L37" i="35"/>
  <c r="K37" i="35"/>
  <c r="J37" i="35"/>
  <c r="I37" i="35"/>
  <c r="H37" i="35"/>
  <c r="G37" i="35"/>
  <c r="L37" i="34"/>
  <c r="K37" i="34"/>
  <c r="J37" i="34"/>
  <c r="I37" i="34"/>
  <c r="H37" i="34"/>
  <c r="G37" i="34"/>
  <c r="L58" i="33"/>
  <c r="K58" i="33"/>
  <c r="J58" i="33"/>
  <c r="I58" i="33"/>
  <c r="H58" i="33"/>
  <c r="G58" i="33"/>
  <c r="L37" i="33"/>
  <c r="K37" i="33"/>
  <c r="J37" i="33"/>
  <c r="I37" i="33"/>
  <c r="H37" i="33"/>
  <c r="G37" i="33"/>
  <c r="L37" i="32"/>
  <c r="K37" i="32"/>
  <c r="J37" i="32"/>
  <c r="I37" i="32"/>
  <c r="H37" i="32"/>
  <c r="G37" i="32"/>
  <c r="L58" i="31"/>
  <c r="K58" i="31"/>
  <c r="J58" i="31"/>
  <c r="I58" i="31"/>
  <c r="H58" i="31"/>
  <c r="G58" i="31"/>
  <c r="L37" i="31"/>
  <c r="K37" i="31"/>
  <c r="J37" i="31"/>
  <c r="I37" i="31"/>
  <c r="H37" i="31"/>
  <c r="G37" i="31"/>
  <c r="L37" i="30"/>
  <c r="K37" i="30"/>
  <c r="J37" i="30"/>
  <c r="I37" i="30"/>
  <c r="H37" i="30"/>
  <c r="G37" i="30"/>
  <c r="L58" i="29"/>
  <c r="K58" i="29"/>
  <c r="J58" i="29"/>
  <c r="I58" i="29"/>
  <c r="H58" i="29"/>
  <c r="G58" i="29"/>
  <c r="L37" i="29"/>
  <c r="K37" i="29"/>
  <c r="J37" i="29"/>
  <c r="I37" i="29"/>
  <c r="H37" i="29"/>
  <c r="G37" i="29"/>
  <c r="P79" i="22"/>
  <c r="O79" i="22"/>
  <c r="N79" i="22"/>
  <c r="M79" i="22"/>
  <c r="L79" i="22"/>
  <c r="K79" i="22"/>
  <c r="J79" i="22"/>
  <c r="I79" i="22"/>
  <c r="H79" i="22"/>
  <c r="G79" i="22"/>
  <c r="P58" i="22"/>
  <c r="O58" i="22"/>
  <c r="N58" i="22"/>
  <c r="M58" i="22"/>
  <c r="L58" i="22"/>
  <c r="K58" i="22"/>
  <c r="J58" i="22"/>
  <c r="I58" i="22"/>
  <c r="H58" i="22"/>
  <c r="G58" i="22"/>
  <c r="P37" i="22"/>
  <c r="O37" i="22"/>
  <c r="N37" i="22"/>
  <c r="M37" i="22"/>
  <c r="L37" i="22"/>
  <c r="K37" i="22"/>
  <c r="J37" i="22"/>
  <c r="I37" i="22"/>
  <c r="H37" i="22"/>
  <c r="G37" i="22"/>
  <c r="C65" i="20" l="1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D2" i="3" l="1"/>
  <c r="J2" i="38" l="1"/>
  <c r="J2" i="37"/>
  <c r="J2" i="36"/>
  <c r="J2" i="35"/>
  <c r="J2" i="34"/>
  <c r="J2" i="33"/>
  <c r="J2" i="32"/>
  <c r="J2" i="31"/>
  <c r="J2" i="30"/>
  <c r="J2" i="29"/>
  <c r="J2" i="28"/>
  <c r="J2" i="27"/>
  <c r="J2" i="26"/>
  <c r="J2" i="25"/>
  <c r="J2" i="24"/>
  <c r="J2" i="22"/>
  <c r="J2" i="1"/>
  <c r="F78" i="35" l="1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G1" i="3" l="1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C41" i="20" l="1"/>
  <c r="B77" i="38" l="1"/>
  <c r="B76" i="38"/>
  <c r="B75" i="38"/>
  <c r="B74" i="38"/>
  <c r="B73" i="38"/>
  <c r="B72" i="38"/>
  <c r="B71" i="38"/>
  <c r="B70" i="38"/>
  <c r="B69" i="38"/>
  <c r="B68" i="38"/>
  <c r="B56" i="38"/>
  <c r="B55" i="38"/>
  <c r="B54" i="38"/>
  <c r="B53" i="38"/>
  <c r="B52" i="38"/>
  <c r="B51" i="38"/>
  <c r="B50" i="38"/>
  <c r="B49" i="38"/>
  <c r="B48" i="38"/>
  <c r="B47" i="38"/>
  <c r="B35" i="38"/>
  <c r="B34" i="38"/>
  <c r="B33" i="38"/>
  <c r="B32" i="38"/>
  <c r="B31" i="38"/>
  <c r="B30" i="38"/>
  <c r="B29" i="38"/>
  <c r="B28" i="38"/>
  <c r="B27" i="38"/>
  <c r="B26" i="38"/>
  <c r="B56" i="37"/>
  <c r="B55" i="37"/>
  <c r="B54" i="37"/>
  <c r="B53" i="37"/>
  <c r="B52" i="37"/>
  <c r="B51" i="37"/>
  <c r="B50" i="37"/>
  <c r="B49" i="37"/>
  <c r="B48" i="37"/>
  <c r="B47" i="37"/>
  <c r="B35" i="37"/>
  <c r="B34" i="37"/>
  <c r="B33" i="37"/>
  <c r="B32" i="37"/>
  <c r="B31" i="37"/>
  <c r="B30" i="37"/>
  <c r="B29" i="37"/>
  <c r="B28" i="37"/>
  <c r="B27" i="37"/>
  <c r="B26" i="37"/>
  <c r="B77" i="36"/>
  <c r="B76" i="36"/>
  <c r="B75" i="36"/>
  <c r="B74" i="36"/>
  <c r="B73" i="36"/>
  <c r="B72" i="36"/>
  <c r="B71" i="36"/>
  <c r="B70" i="36"/>
  <c r="B69" i="36"/>
  <c r="B68" i="36"/>
  <c r="B56" i="36"/>
  <c r="B55" i="36"/>
  <c r="B54" i="36"/>
  <c r="B53" i="36"/>
  <c r="B52" i="36"/>
  <c r="B51" i="36"/>
  <c r="B50" i="36"/>
  <c r="B49" i="36"/>
  <c r="B48" i="36"/>
  <c r="B47" i="36"/>
  <c r="B35" i="36"/>
  <c r="B34" i="36"/>
  <c r="B33" i="36"/>
  <c r="B32" i="36"/>
  <c r="B31" i="36"/>
  <c r="B30" i="36"/>
  <c r="B29" i="36"/>
  <c r="B28" i="36"/>
  <c r="B27" i="36"/>
  <c r="B26" i="36"/>
  <c r="B56" i="35"/>
  <c r="B55" i="35"/>
  <c r="B54" i="35"/>
  <c r="B53" i="35"/>
  <c r="B52" i="35"/>
  <c r="B51" i="35"/>
  <c r="B50" i="35"/>
  <c r="B49" i="35"/>
  <c r="B48" i="35"/>
  <c r="B47" i="35"/>
  <c r="B34" i="35"/>
  <c r="B33" i="35"/>
  <c r="B32" i="35"/>
  <c r="B31" i="35"/>
  <c r="B30" i="35"/>
  <c r="B29" i="35"/>
  <c r="B28" i="35"/>
  <c r="B27" i="35"/>
  <c r="B26" i="35"/>
  <c r="B25" i="35"/>
  <c r="B56" i="34"/>
  <c r="B55" i="34"/>
  <c r="B54" i="34"/>
  <c r="B53" i="34"/>
  <c r="B52" i="34"/>
  <c r="B51" i="34"/>
  <c r="B50" i="34"/>
  <c r="B49" i="34"/>
  <c r="B48" i="34"/>
  <c r="B47" i="34"/>
  <c r="B35" i="34"/>
  <c r="B34" i="34"/>
  <c r="B33" i="34"/>
  <c r="B32" i="34"/>
  <c r="B31" i="34"/>
  <c r="B30" i="34"/>
  <c r="B29" i="34"/>
  <c r="B28" i="34"/>
  <c r="B27" i="34"/>
  <c r="B26" i="34"/>
  <c r="B76" i="33"/>
  <c r="B75" i="33"/>
  <c r="B74" i="33"/>
  <c r="B73" i="33"/>
  <c r="B72" i="33"/>
  <c r="B71" i="33"/>
  <c r="B70" i="33"/>
  <c r="B69" i="33"/>
  <c r="B68" i="33"/>
  <c r="B67" i="33"/>
  <c r="B55" i="33"/>
  <c r="B54" i="33"/>
  <c r="B53" i="33"/>
  <c r="B52" i="33"/>
  <c r="B51" i="33"/>
  <c r="B50" i="33"/>
  <c r="B49" i="33"/>
  <c r="B48" i="33"/>
  <c r="B47" i="33"/>
  <c r="B46" i="33"/>
  <c r="B35" i="33"/>
  <c r="B34" i="33"/>
  <c r="B33" i="33"/>
  <c r="B32" i="33"/>
  <c r="B31" i="33"/>
  <c r="B30" i="33"/>
  <c r="B29" i="33"/>
  <c r="B28" i="33"/>
  <c r="B27" i="33"/>
  <c r="B26" i="33"/>
  <c r="B55" i="32"/>
  <c r="B54" i="32"/>
  <c r="B53" i="32"/>
  <c r="B52" i="32"/>
  <c r="B51" i="32"/>
  <c r="B50" i="32"/>
  <c r="B49" i="32"/>
  <c r="B48" i="32"/>
  <c r="B47" i="32"/>
  <c r="B46" i="32"/>
  <c r="B35" i="32"/>
  <c r="B34" i="32"/>
  <c r="B33" i="32"/>
  <c r="B32" i="32"/>
  <c r="B31" i="32"/>
  <c r="B30" i="32"/>
  <c r="B29" i="32"/>
  <c r="B28" i="32"/>
  <c r="B27" i="32"/>
  <c r="B77" i="31"/>
  <c r="B76" i="31"/>
  <c r="B75" i="31"/>
  <c r="B74" i="31"/>
  <c r="B73" i="31"/>
  <c r="B72" i="31"/>
  <c r="B71" i="31"/>
  <c r="B70" i="31"/>
  <c r="B69" i="31"/>
  <c r="B68" i="31"/>
  <c r="B53" i="31"/>
  <c r="B52" i="31"/>
  <c r="B51" i="31"/>
  <c r="B50" i="31"/>
  <c r="B49" i="31"/>
  <c r="B48" i="31"/>
  <c r="B47" i="31"/>
  <c r="B46" i="31"/>
  <c r="B45" i="31"/>
  <c r="B34" i="31"/>
  <c r="B33" i="31"/>
  <c r="B32" i="31"/>
  <c r="B31" i="31"/>
  <c r="B30" i="31"/>
  <c r="B29" i="31"/>
  <c r="B28" i="31"/>
  <c r="B27" i="31"/>
  <c r="B26" i="31"/>
  <c r="B55" i="30"/>
  <c r="B54" i="30"/>
  <c r="B53" i="30"/>
  <c r="B52" i="30"/>
  <c r="B51" i="30"/>
  <c r="B50" i="30"/>
  <c r="B49" i="30"/>
  <c r="B48" i="30"/>
  <c r="B47" i="30"/>
  <c r="B35" i="30"/>
  <c r="B34" i="30"/>
  <c r="B33" i="30"/>
  <c r="B32" i="30"/>
  <c r="B31" i="30"/>
  <c r="B30" i="30"/>
  <c r="B29" i="30"/>
  <c r="B28" i="30"/>
  <c r="B27" i="30"/>
  <c r="B76" i="29"/>
  <c r="B75" i="29"/>
  <c r="B74" i="29"/>
  <c r="B73" i="29"/>
  <c r="B72" i="29"/>
  <c r="B71" i="29"/>
  <c r="B70" i="29"/>
  <c r="B69" i="29"/>
  <c r="B68" i="29"/>
  <c r="B56" i="29"/>
  <c r="B55" i="29"/>
  <c r="B54" i="29"/>
  <c r="B53" i="29"/>
  <c r="B52" i="29"/>
  <c r="B51" i="29"/>
  <c r="B50" i="29"/>
  <c r="B49" i="29"/>
  <c r="B48" i="29"/>
  <c r="B35" i="29"/>
  <c r="B34" i="29"/>
  <c r="B33" i="29"/>
  <c r="B32" i="29"/>
  <c r="B31" i="29"/>
  <c r="B30" i="29"/>
  <c r="B29" i="29"/>
  <c r="B28" i="29"/>
  <c r="B27" i="29"/>
  <c r="B35" i="28"/>
  <c r="B34" i="28"/>
  <c r="B33" i="28"/>
  <c r="B32" i="28"/>
  <c r="B31" i="28"/>
  <c r="B30" i="28"/>
  <c r="B29" i="28"/>
  <c r="B28" i="28"/>
  <c r="B27" i="28"/>
  <c r="B35" i="27"/>
  <c r="B34" i="27"/>
  <c r="B33" i="27"/>
  <c r="B32" i="27"/>
  <c r="B31" i="27"/>
  <c r="B30" i="27"/>
  <c r="B29" i="27"/>
  <c r="B28" i="27"/>
  <c r="B27" i="27"/>
  <c r="B35" i="26"/>
  <c r="B34" i="26"/>
  <c r="B33" i="26"/>
  <c r="B32" i="26"/>
  <c r="B31" i="26"/>
  <c r="B30" i="26"/>
  <c r="B29" i="26"/>
  <c r="B28" i="26"/>
  <c r="B27" i="26"/>
  <c r="B35" i="25"/>
  <c r="B34" i="25"/>
  <c r="B33" i="25"/>
  <c r="B32" i="25"/>
  <c r="B31" i="25"/>
  <c r="B30" i="25"/>
  <c r="B29" i="25"/>
  <c r="B28" i="25"/>
  <c r="B27" i="25"/>
  <c r="B35" i="24"/>
  <c r="B34" i="24"/>
  <c r="B33" i="24"/>
  <c r="B32" i="24"/>
  <c r="B31" i="24"/>
  <c r="B30" i="24"/>
  <c r="B29" i="24"/>
  <c r="B28" i="24"/>
  <c r="B27" i="24"/>
  <c r="B36" i="24"/>
  <c r="B98" i="22"/>
  <c r="B97" i="22"/>
  <c r="B96" i="22"/>
  <c r="B95" i="22"/>
  <c r="B94" i="22"/>
  <c r="B93" i="22"/>
  <c r="B92" i="22"/>
  <c r="B91" i="22"/>
  <c r="B90" i="22"/>
  <c r="B78" i="22"/>
  <c r="B77" i="22"/>
  <c r="B76" i="22"/>
  <c r="B75" i="22"/>
  <c r="B74" i="22"/>
  <c r="B73" i="22"/>
  <c r="B72" i="22"/>
  <c r="B71" i="22"/>
  <c r="B70" i="22"/>
  <c r="B57" i="22"/>
  <c r="B56" i="22"/>
  <c r="B55" i="22"/>
  <c r="B54" i="22"/>
  <c r="B53" i="22"/>
  <c r="B52" i="22"/>
  <c r="B51" i="22"/>
  <c r="B50" i="22"/>
  <c r="B49" i="22"/>
  <c r="B28" i="22"/>
  <c r="B29" i="22"/>
  <c r="B30" i="22"/>
  <c r="B31" i="22"/>
  <c r="B32" i="22"/>
  <c r="B33" i="22"/>
  <c r="B34" i="22"/>
  <c r="B35" i="22"/>
  <c r="B36" i="22"/>
  <c r="B99" i="1"/>
  <c r="B98" i="1"/>
  <c r="B97" i="1"/>
  <c r="B96" i="1"/>
  <c r="B95" i="1"/>
  <c r="B94" i="1"/>
  <c r="B93" i="1"/>
  <c r="B92" i="1"/>
  <c r="B91" i="1"/>
  <c r="B78" i="1"/>
  <c r="B77" i="1"/>
  <c r="B76" i="1"/>
  <c r="B75" i="1"/>
  <c r="B74" i="1"/>
  <c r="B73" i="1"/>
  <c r="B72" i="1"/>
  <c r="B71" i="1"/>
  <c r="B70" i="1"/>
  <c r="B57" i="1"/>
  <c r="B56" i="1"/>
  <c r="B55" i="1"/>
  <c r="B54" i="1"/>
  <c r="B53" i="1"/>
  <c r="B52" i="1"/>
  <c r="B51" i="1"/>
  <c r="B50" i="1"/>
  <c r="B49" i="1"/>
  <c r="B36" i="1"/>
  <c r="B35" i="1"/>
  <c r="B34" i="1"/>
  <c r="B33" i="1"/>
  <c r="B32" i="1"/>
  <c r="B31" i="1"/>
  <c r="B30" i="1"/>
  <c r="B29" i="1"/>
  <c r="B28" i="1"/>
  <c r="B764" i="3" l="1"/>
  <c r="A764" i="3"/>
  <c r="B763" i="3"/>
  <c r="A763" i="3"/>
  <c r="B762" i="3"/>
  <c r="A762" i="3"/>
  <c r="B761" i="3"/>
  <c r="A761" i="3"/>
  <c r="B760" i="3"/>
  <c r="A760" i="3"/>
  <c r="B759" i="3"/>
  <c r="A759" i="3"/>
  <c r="B758" i="3"/>
  <c r="A758" i="3"/>
  <c r="B757" i="3"/>
  <c r="A757" i="3"/>
  <c r="B756" i="3"/>
  <c r="A756" i="3"/>
  <c r="B755" i="3"/>
  <c r="A755" i="3"/>
  <c r="B754" i="3"/>
  <c r="A754" i="3"/>
  <c r="B753" i="3"/>
  <c r="A753" i="3"/>
  <c r="B752" i="3"/>
  <c r="A752" i="3"/>
  <c r="B751" i="3"/>
  <c r="A751" i="3"/>
  <c r="B750" i="3"/>
  <c r="A750" i="3"/>
  <c r="B749" i="3"/>
  <c r="A749" i="3"/>
  <c r="B748" i="3"/>
  <c r="A748" i="3"/>
  <c r="B747" i="3"/>
  <c r="A747" i="3"/>
  <c r="B746" i="3"/>
  <c r="A746" i="3"/>
  <c r="B745" i="3"/>
  <c r="A745" i="3"/>
  <c r="B744" i="3"/>
  <c r="A744" i="3"/>
  <c r="B743" i="3"/>
  <c r="A743" i="3"/>
  <c r="B742" i="3"/>
  <c r="A742" i="3"/>
  <c r="B741" i="3"/>
  <c r="A741" i="3"/>
  <c r="B740" i="3"/>
  <c r="A740" i="3"/>
  <c r="B739" i="3"/>
  <c r="A739" i="3"/>
  <c r="B738" i="3"/>
  <c r="A738" i="3"/>
  <c r="B737" i="3"/>
  <c r="A737" i="3"/>
  <c r="B736" i="3"/>
  <c r="A736" i="3"/>
  <c r="B735" i="3"/>
  <c r="A735" i="3"/>
  <c r="B734" i="3"/>
  <c r="A734" i="3"/>
  <c r="B733" i="3"/>
  <c r="A733" i="3"/>
  <c r="B732" i="3"/>
  <c r="A732" i="3"/>
  <c r="B731" i="3"/>
  <c r="A731" i="3"/>
  <c r="B730" i="3"/>
  <c r="A730" i="3"/>
  <c r="B729" i="3"/>
  <c r="A729" i="3"/>
  <c r="B728" i="3"/>
  <c r="A728" i="3"/>
  <c r="B727" i="3"/>
  <c r="A727" i="3"/>
  <c r="B726" i="3"/>
  <c r="A726" i="3"/>
  <c r="B725" i="3"/>
  <c r="A725" i="3"/>
  <c r="B724" i="3"/>
  <c r="A724" i="3"/>
  <c r="B723" i="3"/>
  <c r="A723" i="3"/>
  <c r="B722" i="3"/>
  <c r="A722" i="3"/>
  <c r="B721" i="3"/>
  <c r="A721" i="3"/>
  <c r="B720" i="3"/>
  <c r="A720" i="3"/>
  <c r="B719" i="3"/>
  <c r="A719" i="3"/>
  <c r="B718" i="3"/>
  <c r="A718" i="3"/>
  <c r="B717" i="3"/>
  <c r="A717" i="3"/>
  <c r="B716" i="3"/>
  <c r="A716" i="3"/>
  <c r="B715" i="3"/>
  <c r="A715" i="3"/>
  <c r="B714" i="3"/>
  <c r="A714" i="3"/>
  <c r="B713" i="3"/>
  <c r="A713" i="3"/>
  <c r="B712" i="3"/>
  <c r="A712" i="3"/>
  <c r="B711" i="3"/>
  <c r="A711" i="3"/>
  <c r="B710" i="3"/>
  <c r="A710" i="3"/>
  <c r="B709" i="3"/>
  <c r="A709" i="3"/>
  <c r="B708" i="3"/>
  <c r="A708" i="3"/>
  <c r="B707" i="3"/>
  <c r="A707" i="3"/>
  <c r="B706" i="3"/>
  <c r="A706" i="3"/>
  <c r="B705" i="3"/>
  <c r="A705" i="3"/>
  <c r="B704" i="3"/>
  <c r="A704" i="3"/>
  <c r="B703" i="3"/>
  <c r="A703" i="3"/>
  <c r="B702" i="3"/>
  <c r="A702" i="3"/>
  <c r="B701" i="3"/>
  <c r="A701" i="3"/>
  <c r="B700" i="3"/>
  <c r="A700" i="3"/>
  <c r="B699" i="3"/>
  <c r="A699" i="3"/>
  <c r="B698" i="3"/>
  <c r="A698" i="3"/>
  <c r="B697" i="3"/>
  <c r="A697" i="3"/>
  <c r="B696" i="3"/>
  <c r="A696" i="3"/>
  <c r="B695" i="3"/>
  <c r="A695" i="3"/>
  <c r="B694" i="3"/>
  <c r="A694" i="3"/>
  <c r="B693" i="3"/>
  <c r="A693" i="3"/>
  <c r="B692" i="3"/>
  <c r="A692" i="3"/>
  <c r="B691" i="3"/>
  <c r="A691" i="3"/>
  <c r="B690" i="3"/>
  <c r="A690" i="3"/>
  <c r="B689" i="3"/>
  <c r="A689" i="3"/>
  <c r="B688" i="3"/>
  <c r="A688" i="3"/>
  <c r="B687" i="3"/>
  <c r="A687" i="3"/>
  <c r="B686" i="3"/>
  <c r="A686" i="3"/>
  <c r="B685" i="3"/>
  <c r="A685" i="3"/>
  <c r="B684" i="3"/>
  <c r="A684" i="3"/>
  <c r="B683" i="3"/>
  <c r="A683" i="3"/>
  <c r="B682" i="3"/>
  <c r="A682" i="3"/>
  <c r="B681" i="3"/>
  <c r="A681" i="3"/>
  <c r="B680" i="3"/>
  <c r="A680" i="3"/>
  <c r="B679" i="3"/>
  <c r="A679" i="3"/>
  <c r="B678" i="3"/>
  <c r="A678" i="3"/>
  <c r="B677" i="3"/>
  <c r="A677" i="3"/>
  <c r="B676" i="3"/>
  <c r="A676" i="3"/>
  <c r="B675" i="3"/>
  <c r="A675" i="3"/>
  <c r="B674" i="3"/>
  <c r="A674" i="3"/>
  <c r="B673" i="3"/>
  <c r="A673" i="3"/>
  <c r="B672" i="3"/>
  <c r="A672" i="3"/>
  <c r="B671" i="3"/>
  <c r="A671" i="3"/>
  <c r="B670" i="3"/>
  <c r="A670" i="3"/>
  <c r="B669" i="3"/>
  <c r="A669" i="3"/>
  <c r="B668" i="3"/>
  <c r="A668" i="3"/>
  <c r="B667" i="3"/>
  <c r="A667" i="3"/>
  <c r="B666" i="3"/>
  <c r="A666" i="3"/>
  <c r="B665" i="3"/>
  <c r="A665" i="3"/>
  <c r="B664" i="3"/>
  <c r="A664" i="3"/>
  <c r="B663" i="3"/>
  <c r="A663" i="3"/>
  <c r="B662" i="3"/>
  <c r="A662" i="3"/>
  <c r="B661" i="3"/>
  <c r="A661" i="3"/>
  <c r="B660" i="3"/>
  <c r="A660" i="3"/>
  <c r="B659" i="3"/>
  <c r="A659" i="3"/>
  <c r="B658" i="3"/>
  <c r="A658" i="3"/>
  <c r="B657" i="3"/>
  <c r="A657" i="3"/>
  <c r="B656" i="3"/>
  <c r="A656" i="3"/>
  <c r="B655" i="3"/>
  <c r="A655" i="3"/>
  <c r="B654" i="3"/>
  <c r="A654" i="3"/>
  <c r="B653" i="3"/>
  <c r="A653" i="3"/>
  <c r="B652" i="3"/>
  <c r="A652" i="3"/>
  <c r="B651" i="3"/>
  <c r="A651" i="3"/>
  <c r="B650" i="3"/>
  <c r="A650" i="3"/>
  <c r="B649" i="3"/>
  <c r="A649" i="3"/>
  <c r="B648" i="3"/>
  <c r="A648" i="3"/>
  <c r="B647" i="3"/>
  <c r="A647" i="3"/>
  <c r="B646" i="3"/>
  <c r="A646" i="3"/>
  <c r="B645" i="3"/>
  <c r="A645" i="3"/>
  <c r="B644" i="3"/>
  <c r="A644" i="3"/>
  <c r="B643" i="3"/>
  <c r="A643" i="3"/>
  <c r="B642" i="3"/>
  <c r="A642" i="3"/>
  <c r="B641" i="3"/>
  <c r="A641" i="3"/>
  <c r="B640" i="3"/>
  <c r="A640" i="3"/>
  <c r="B639" i="3"/>
  <c r="A639" i="3"/>
  <c r="B638" i="3"/>
  <c r="A638" i="3"/>
  <c r="B637" i="3"/>
  <c r="A637" i="3"/>
  <c r="B636" i="3"/>
  <c r="A636" i="3"/>
  <c r="B635" i="3"/>
  <c r="A635" i="3"/>
  <c r="B634" i="3"/>
  <c r="A634" i="3"/>
  <c r="B633" i="3"/>
  <c r="A633" i="3"/>
  <c r="B632" i="3"/>
  <c r="A632" i="3"/>
  <c r="B631" i="3"/>
  <c r="A631" i="3"/>
  <c r="B630" i="3"/>
  <c r="A630" i="3"/>
  <c r="B629" i="3"/>
  <c r="A629" i="3"/>
  <c r="B628" i="3"/>
  <c r="A628" i="3"/>
  <c r="B627" i="3"/>
  <c r="A627" i="3"/>
  <c r="B626" i="3"/>
  <c r="A626" i="3"/>
  <c r="B625" i="3"/>
  <c r="A625" i="3"/>
  <c r="B624" i="3"/>
  <c r="A624" i="3"/>
  <c r="B623" i="3"/>
  <c r="A623" i="3"/>
  <c r="B622" i="3"/>
  <c r="A622" i="3"/>
  <c r="B621" i="3"/>
  <c r="A621" i="3"/>
  <c r="B620" i="3"/>
  <c r="A620" i="3"/>
  <c r="B619" i="3"/>
  <c r="A619" i="3"/>
  <c r="B618" i="3"/>
  <c r="A618" i="3"/>
  <c r="B617" i="3"/>
  <c r="A617" i="3"/>
  <c r="B616" i="3"/>
  <c r="A616" i="3"/>
  <c r="B615" i="3"/>
  <c r="A615" i="3"/>
  <c r="B614" i="3"/>
  <c r="A614" i="3"/>
  <c r="B613" i="3"/>
  <c r="A613" i="3"/>
  <c r="B612" i="3"/>
  <c r="A612" i="3"/>
  <c r="B611" i="3"/>
  <c r="A611" i="3"/>
  <c r="B610" i="3"/>
  <c r="A610" i="3"/>
  <c r="B609" i="3"/>
  <c r="A609" i="3"/>
  <c r="B608" i="3"/>
  <c r="A608" i="3"/>
  <c r="B607" i="3"/>
  <c r="A607" i="3"/>
  <c r="B606" i="3"/>
  <c r="A606" i="3"/>
  <c r="B605" i="3"/>
  <c r="A605" i="3"/>
  <c r="B604" i="3"/>
  <c r="A604" i="3"/>
  <c r="B603" i="3"/>
  <c r="A603" i="3"/>
  <c r="B602" i="3"/>
  <c r="A602" i="3"/>
  <c r="B601" i="3"/>
  <c r="A601" i="3"/>
  <c r="B600" i="3"/>
  <c r="A600" i="3"/>
  <c r="B599" i="3"/>
  <c r="A599" i="3"/>
  <c r="B598" i="3"/>
  <c r="A598" i="3"/>
  <c r="B597" i="3"/>
  <c r="A597" i="3"/>
  <c r="B596" i="3"/>
  <c r="A596" i="3"/>
  <c r="B595" i="3"/>
  <c r="A595" i="3"/>
  <c r="B594" i="3"/>
  <c r="A594" i="3"/>
  <c r="B593" i="3"/>
  <c r="A593" i="3"/>
  <c r="B592" i="3"/>
  <c r="A592" i="3"/>
  <c r="B591" i="3"/>
  <c r="A591" i="3"/>
  <c r="B590" i="3"/>
  <c r="A590" i="3"/>
  <c r="B589" i="3"/>
  <c r="A589" i="3"/>
  <c r="B588" i="3"/>
  <c r="A588" i="3"/>
  <c r="B587" i="3"/>
  <c r="A587" i="3"/>
  <c r="B586" i="3"/>
  <c r="A586" i="3"/>
  <c r="B585" i="3"/>
  <c r="A585" i="3"/>
  <c r="B584" i="3"/>
  <c r="A584" i="3"/>
  <c r="B583" i="3"/>
  <c r="A583" i="3"/>
  <c r="B582" i="3"/>
  <c r="A582" i="3"/>
  <c r="B581" i="3"/>
  <c r="A581" i="3"/>
  <c r="B580" i="3"/>
  <c r="A580" i="3"/>
  <c r="B579" i="3"/>
  <c r="A579" i="3"/>
  <c r="B578" i="3"/>
  <c r="A578" i="3"/>
  <c r="B577" i="3"/>
  <c r="A577" i="3"/>
  <c r="B576" i="3"/>
  <c r="A576" i="3"/>
  <c r="B575" i="3"/>
  <c r="A575" i="3"/>
  <c r="B574" i="3"/>
  <c r="A574" i="3"/>
  <c r="B573" i="3"/>
  <c r="A573" i="3"/>
  <c r="B572" i="3"/>
  <c r="A572" i="3"/>
  <c r="B571" i="3"/>
  <c r="A571" i="3"/>
  <c r="B570" i="3"/>
  <c r="A570" i="3"/>
  <c r="B569" i="3"/>
  <c r="A569" i="3"/>
  <c r="B568" i="3"/>
  <c r="A568" i="3"/>
  <c r="B567" i="3"/>
  <c r="A567" i="3"/>
  <c r="B566" i="3"/>
  <c r="A566" i="3"/>
  <c r="B565" i="3"/>
  <c r="A565" i="3"/>
  <c r="B564" i="3"/>
  <c r="A564" i="3"/>
  <c r="B563" i="3"/>
  <c r="A563" i="3"/>
  <c r="B562" i="3"/>
  <c r="A562" i="3"/>
  <c r="B561" i="3"/>
  <c r="A561" i="3"/>
  <c r="B560" i="3"/>
  <c r="A560" i="3"/>
  <c r="B559" i="3"/>
  <c r="A559" i="3"/>
  <c r="B558" i="3"/>
  <c r="A558" i="3"/>
  <c r="B557" i="3"/>
  <c r="A557" i="3"/>
  <c r="B556" i="3"/>
  <c r="A556" i="3"/>
  <c r="B555" i="3"/>
  <c r="A555" i="3"/>
  <c r="B554" i="3"/>
  <c r="A554" i="3"/>
  <c r="B553" i="3"/>
  <c r="A553" i="3"/>
  <c r="B552" i="3"/>
  <c r="A552" i="3"/>
  <c r="B551" i="3"/>
  <c r="A551" i="3"/>
  <c r="B550" i="3"/>
  <c r="A550" i="3"/>
  <c r="B549" i="3"/>
  <c r="A549" i="3"/>
  <c r="B548" i="3"/>
  <c r="A548" i="3"/>
  <c r="B547" i="3"/>
  <c r="A547" i="3"/>
  <c r="B546" i="3"/>
  <c r="A546" i="3"/>
  <c r="B545" i="3"/>
  <c r="A545" i="3"/>
  <c r="B544" i="3"/>
  <c r="A544" i="3"/>
  <c r="B543" i="3"/>
  <c r="A543" i="3"/>
  <c r="B542" i="3"/>
  <c r="A542" i="3"/>
  <c r="B541" i="3"/>
  <c r="A541" i="3"/>
  <c r="B540" i="3"/>
  <c r="A540" i="3"/>
  <c r="B539" i="3"/>
  <c r="A539" i="3"/>
  <c r="B538" i="3"/>
  <c r="A538" i="3"/>
  <c r="B537" i="3"/>
  <c r="A537" i="3"/>
  <c r="B536" i="3"/>
  <c r="A536" i="3"/>
  <c r="B535" i="3"/>
  <c r="A535" i="3"/>
  <c r="B534" i="3"/>
  <c r="A534" i="3"/>
  <c r="B533" i="3"/>
  <c r="A533" i="3"/>
  <c r="B532" i="3"/>
  <c r="A532" i="3"/>
  <c r="B531" i="3"/>
  <c r="A531" i="3"/>
  <c r="B530" i="3"/>
  <c r="A530" i="3"/>
  <c r="B529" i="3"/>
  <c r="A529" i="3"/>
  <c r="B528" i="3"/>
  <c r="A528" i="3"/>
  <c r="B527" i="3"/>
  <c r="A527" i="3"/>
  <c r="B526" i="3"/>
  <c r="A526" i="3"/>
  <c r="B525" i="3"/>
  <c r="A525" i="3"/>
  <c r="B524" i="3"/>
  <c r="A524" i="3"/>
  <c r="B523" i="3"/>
  <c r="A523" i="3"/>
  <c r="B522" i="3"/>
  <c r="A522" i="3"/>
  <c r="B521" i="3"/>
  <c r="A521" i="3"/>
  <c r="B520" i="3"/>
  <c r="A520" i="3"/>
  <c r="B519" i="3"/>
  <c r="A519" i="3"/>
  <c r="B518" i="3"/>
  <c r="A518" i="3"/>
  <c r="B517" i="3"/>
  <c r="A517" i="3"/>
  <c r="B516" i="3"/>
  <c r="A516" i="3"/>
  <c r="B515" i="3"/>
  <c r="A515" i="3"/>
  <c r="B514" i="3"/>
  <c r="A514" i="3"/>
  <c r="B513" i="3"/>
  <c r="A513" i="3"/>
  <c r="B512" i="3"/>
  <c r="A512" i="3"/>
  <c r="B511" i="3"/>
  <c r="A511" i="3"/>
  <c r="B510" i="3"/>
  <c r="A510" i="3"/>
  <c r="B509" i="3"/>
  <c r="A509" i="3"/>
  <c r="B508" i="3"/>
  <c r="A508" i="3"/>
  <c r="B507" i="3"/>
  <c r="A507" i="3"/>
  <c r="B506" i="3"/>
  <c r="A506" i="3"/>
  <c r="B505" i="3"/>
  <c r="A505" i="3"/>
  <c r="B504" i="3"/>
  <c r="A504" i="3"/>
  <c r="B503" i="3"/>
  <c r="A503" i="3"/>
  <c r="B502" i="3"/>
  <c r="A502" i="3"/>
  <c r="B501" i="3"/>
  <c r="A501" i="3"/>
  <c r="B500" i="3"/>
  <c r="A500" i="3"/>
  <c r="B499" i="3"/>
  <c r="A499" i="3"/>
  <c r="B498" i="3"/>
  <c r="A498" i="3"/>
  <c r="B497" i="3"/>
  <c r="A497" i="3"/>
  <c r="B496" i="3"/>
  <c r="A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A484" i="3"/>
  <c r="B483" i="3"/>
  <c r="A483" i="3"/>
  <c r="B482" i="3"/>
  <c r="A482" i="3"/>
  <c r="B481" i="3"/>
  <c r="A481" i="3"/>
  <c r="B480" i="3"/>
  <c r="A480" i="3"/>
  <c r="B479" i="3"/>
  <c r="A479" i="3"/>
  <c r="B478" i="3"/>
  <c r="A478" i="3"/>
  <c r="B477" i="3"/>
  <c r="A477" i="3"/>
  <c r="B476" i="3"/>
  <c r="A476" i="3"/>
  <c r="B475" i="3"/>
  <c r="A475" i="3"/>
  <c r="B474" i="3"/>
  <c r="A474" i="3"/>
  <c r="B473" i="3"/>
  <c r="A473" i="3"/>
  <c r="B472" i="3"/>
  <c r="A472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B457" i="3"/>
  <c r="A457" i="3"/>
  <c r="B456" i="3"/>
  <c r="A456" i="3"/>
  <c r="B455" i="3"/>
  <c r="A455" i="3"/>
  <c r="B454" i="3"/>
  <c r="A454" i="3"/>
  <c r="B453" i="3"/>
  <c r="A453" i="3"/>
  <c r="B452" i="3"/>
  <c r="A452" i="3"/>
  <c r="B451" i="3"/>
  <c r="A451" i="3"/>
  <c r="B450" i="3"/>
  <c r="A450" i="3"/>
  <c r="B449" i="3"/>
  <c r="A449" i="3"/>
  <c r="B448" i="3"/>
  <c r="A448" i="3"/>
  <c r="B447" i="3"/>
  <c r="A447" i="3"/>
  <c r="B446" i="3"/>
  <c r="A446" i="3"/>
  <c r="B445" i="3"/>
  <c r="A445" i="3"/>
  <c r="B444" i="3"/>
  <c r="A444" i="3"/>
  <c r="B443" i="3"/>
  <c r="A443" i="3"/>
  <c r="B442" i="3"/>
  <c r="A442" i="3"/>
  <c r="B441" i="3"/>
  <c r="A441" i="3"/>
  <c r="B440" i="3"/>
  <c r="A440" i="3"/>
  <c r="B439" i="3"/>
  <c r="A439" i="3"/>
  <c r="B438" i="3"/>
  <c r="A438" i="3"/>
  <c r="B437" i="3"/>
  <c r="A437" i="3"/>
  <c r="B436" i="3"/>
  <c r="A436" i="3"/>
  <c r="B435" i="3"/>
  <c r="A435" i="3"/>
  <c r="B434" i="3"/>
  <c r="A434" i="3"/>
  <c r="B433" i="3"/>
  <c r="A433" i="3"/>
  <c r="B432" i="3"/>
  <c r="A432" i="3"/>
  <c r="B431" i="3"/>
  <c r="A431" i="3"/>
  <c r="B430" i="3"/>
  <c r="A430" i="3"/>
  <c r="B429" i="3"/>
  <c r="A429" i="3"/>
  <c r="B428" i="3"/>
  <c r="A428" i="3"/>
  <c r="B427" i="3"/>
  <c r="A427" i="3"/>
  <c r="B426" i="3"/>
  <c r="A426" i="3"/>
  <c r="B425" i="3"/>
  <c r="A425" i="3"/>
  <c r="B424" i="3"/>
  <c r="A424" i="3"/>
  <c r="B423" i="3"/>
  <c r="A423" i="3"/>
  <c r="B422" i="3"/>
  <c r="A422" i="3"/>
  <c r="B421" i="3"/>
  <c r="A421" i="3"/>
  <c r="B420" i="3"/>
  <c r="A420" i="3"/>
  <c r="B419" i="3"/>
  <c r="A419" i="3"/>
  <c r="B418" i="3"/>
  <c r="A418" i="3"/>
  <c r="B417" i="3"/>
  <c r="A417" i="3"/>
  <c r="B416" i="3"/>
  <c r="A416" i="3"/>
  <c r="B415" i="3"/>
  <c r="A415" i="3"/>
  <c r="B414" i="3"/>
  <c r="A414" i="3"/>
  <c r="B413" i="3"/>
  <c r="A413" i="3"/>
  <c r="B412" i="3"/>
  <c r="A412" i="3"/>
  <c r="B411" i="3"/>
  <c r="A411" i="3"/>
  <c r="B410" i="3"/>
  <c r="A410" i="3"/>
  <c r="B409" i="3"/>
  <c r="A409" i="3"/>
  <c r="B408" i="3"/>
  <c r="A408" i="3"/>
  <c r="B407" i="3"/>
  <c r="A407" i="3"/>
  <c r="B406" i="3"/>
  <c r="A406" i="3"/>
  <c r="B405" i="3"/>
  <c r="A405" i="3"/>
  <c r="B404" i="3"/>
  <c r="A404" i="3"/>
  <c r="B403" i="3"/>
  <c r="A403" i="3"/>
  <c r="B402" i="3"/>
  <c r="A402" i="3"/>
  <c r="B401" i="3"/>
  <c r="A401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A391" i="3"/>
  <c r="B390" i="3"/>
  <c r="A390" i="3"/>
  <c r="B389" i="3"/>
  <c r="A389" i="3"/>
  <c r="B388" i="3"/>
  <c r="A388" i="3"/>
  <c r="B387" i="3"/>
  <c r="A387" i="3"/>
  <c r="B386" i="3"/>
  <c r="A386" i="3"/>
  <c r="B385" i="3"/>
  <c r="A385" i="3"/>
  <c r="B384" i="3"/>
  <c r="A384" i="3"/>
  <c r="B383" i="3"/>
  <c r="A383" i="3"/>
  <c r="B382" i="3"/>
  <c r="A382" i="3"/>
  <c r="B381" i="3"/>
  <c r="A381" i="3"/>
  <c r="B380" i="3"/>
  <c r="A380" i="3"/>
  <c r="B379" i="3"/>
  <c r="A379" i="3"/>
  <c r="B378" i="3"/>
  <c r="A378" i="3"/>
  <c r="B377" i="3"/>
  <c r="A377" i="3"/>
  <c r="B376" i="3"/>
  <c r="A376" i="3"/>
  <c r="B375" i="3"/>
  <c r="A375" i="3"/>
  <c r="B374" i="3"/>
  <c r="A374" i="3"/>
  <c r="B373" i="3"/>
  <c r="A373" i="3"/>
  <c r="B372" i="3"/>
  <c r="A372" i="3"/>
  <c r="B371" i="3"/>
  <c r="A371" i="3"/>
  <c r="B370" i="3"/>
  <c r="A370" i="3"/>
  <c r="B369" i="3"/>
  <c r="A369" i="3"/>
  <c r="B368" i="3"/>
  <c r="A368" i="3"/>
  <c r="B367" i="3"/>
  <c r="A367" i="3"/>
  <c r="B366" i="3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J4" i="38" l="1"/>
  <c r="J4" i="37"/>
  <c r="J4" i="36"/>
  <c r="J4" i="35"/>
  <c r="J4" i="34" l="1"/>
  <c r="J4" i="33"/>
  <c r="J4" i="32"/>
  <c r="J4" i="31"/>
  <c r="J4" i="30"/>
  <c r="J4" i="29"/>
  <c r="J4" i="28"/>
  <c r="J4" i="27"/>
  <c r="J4" i="26"/>
  <c r="J4" i="25"/>
  <c r="J4" i="24"/>
  <c r="J4" i="22"/>
  <c r="J4" i="1"/>
  <c r="D1" i="3" l="1"/>
  <c r="O26" i="21" l="1"/>
  <c r="R26" i="21" s="1"/>
  <c r="O27" i="21"/>
  <c r="R27" i="21" s="1"/>
  <c r="E30" i="20"/>
  <c r="F30" i="20" s="1"/>
  <c r="E29" i="20"/>
  <c r="F29" i="20" s="1"/>
  <c r="E28" i="20"/>
  <c r="F28" i="20" s="1"/>
  <c r="E27" i="20"/>
  <c r="F27" i="20" s="1"/>
  <c r="E26" i="20"/>
  <c r="F26" i="20" s="1"/>
  <c r="E25" i="20"/>
  <c r="F25" i="20" s="1"/>
  <c r="E24" i="20"/>
  <c r="F24" i="20" s="1"/>
  <c r="E23" i="20"/>
  <c r="F23" i="20" s="1"/>
  <c r="E22" i="20"/>
  <c r="F22" i="20" s="1"/>
  <c r="E21" i="20"/>
  <c r="F21" i="20" s="1"/>
  <c r="E20" i="20"/>
  <c r="F20" i="20" s="1"/>
  <c r="E19" i="20"/>
  <c r="F19" i="20" s="1"/>
  <c r="E18" i="20"/>
  <c r="F18" i="20" s="1"/>
  <c r="E17" i="20"/>
  <c r="F17" i="20" s="1"/>
  <c r="E16" i="20"/>
  <c r="F16" i="20" s="1"/>
  <c r="O11" i="21" s="1"/>
  <c r="R11" i="21" s="1"/>
  <c r="E15" i="20"/>
  <c r="F15" i="20" s="1"/>
  <c r="E14" i="20"/>
  <c r="F14" i="20" s="1"/>
  <c r="E12" i="20"/>
  <c r="F12" i="20" s="1"/>
  <c r="O7" i="21" s="1"/>
  <c r="R7" i="21" s="1"/>
  <c r="S7" i="21" s="1"/>
  <c r="E11" i="20"/>
  <c r="F11" i="20" s="1"/>
  <c r="E10" i="20"/>
  <c r="F10" i="20" s="1"/>
  <c r="E9" i="20"/>
  <c r="F9" i="20" s="1"/>
  <c r="O5" i="21" l="1"/>
  <c r="R5" i="21" s="1"/>
  <c r="S5" i="21" s="1"/>
  <c r="T5" i="21" s="1"/>
  <c r="U5" i="21" s="1"/>
  <c r="V5" i="21" s="1"/>
  <c r="O15" i="21"/>
  <c r="R15" i="21" s="1"/>
  <c r="S15" i="21" s="1"/>
  <c r="T15" i="21" s="1"/>
  <c r="U15" i="21" s="1"/>
  <c r="V15" i="21" s="1"/>
  <c r="O19" i="21"/>
  <c r="R19" i="21" s="1"/>
  <c r="O16" i="21"/>
  <c r="R16" i="21" s="1"/>
  <c r="S16" i="21" s="1"/>
  <c r="T16" i="21" s="1"/>
  <c r="U16" i="21" s="1"/>
  <c r="V16" i="21" s="1"/>
  <c r="O20" i="21"/>
  <c r="R20" i="21" s="1"/>
  <c r="O24" i="21"/>
  <c r="R24" i="21" s="1"/>
  <c r="S24" i="21" s="1"/>
  <c r="T24" i="21" s="1"/>
  <c r="U24" i="21" s="1"/>
  <c r="V24" i="21" s="1"/>
  <c r="O17" i="21"/>
  <c r="R17" i="21" s="1"/>
  <c r="S17" i="21" s="1"/>
  <c r="T17" i="21" s="1"/>
  <c r="U17" i="21" s="1"/>
  <c r="V17" i="21" s="1"/>
  <c r="O21" i="21"/>
  <c r="R21" i="21" s="1"/>
  <c r="S21" i="21" s="1"/>
  <c r="O14" i="21"/>
  <c r="R14" i="21" s="1"/>
  <c r="S14" i="21" s="1"/>
  <c r="T14" i="21" s="1"/>
  <c r="U14" i="21" s="1"/>
  <c r="V14" i="21" s="1"/>
  <c r="O18" i="21"/>
  <c r="R18" i="21" s="1"/>
  <c r="S18" i="21" s="1"/>
  <c r="T18" i="21" s="1"/>
  <c r="U18" i="21" s="1"/>
  <c r="V18" i="21" s="1"/>
  <c r="O22" i="21"/>
  <c r="R22" i="21" s="1"/>
  <c r="S22" i="21" s="1"/>
  <c r="T22" i="21" s="1"/>
  <c r="U22" i="21" s="1"/>
  <c r="V22" i="21" s="1"/>
  <c r="O23" i="21"/>
  <c r="R23" i="21" s="1"/>
  <c r="S23" i="21" s="1"/>
  <c r="T23" i="21" s="1"/>
  <c r="U23" i="21" s="1"/>
  <c r="V23" i="21" s="1"/>
  <c r="O13" i="21"/>
  <c r="R13" i="21" s="1"/>
  <c r="S13" i="21" s="1"/>
  <c r="T13" i="21" s="1"/>
  <c r="U13" i="21" s="1"/>
  <c r="V13" i="21" s="1"/>
  <c r="O25" i="21"/>
  <c r="R25" i="21" s="1"/>
  <c r="S25" i="21" s="1"/>
  <c r="T25" i="21" s="1"/>
  <c r="U25" i="21" s="1"/>
  <c r="V25" i="21" s="1"/>
  <c r="O9" i="21"/>
  <c r="R9" i="21" s="1"/>
  <c r="S9" i="21" s="1"/>
  <c r="T9" i="21" s="1"/>
  <c r="U9" i="21" s="1"/>
  <c r="V9" i="21" s="1"/>
  <c r="O4" i="21"/>
  <c r="R4" i="21" s="1"/>
  <c r="S4" i="21" s="1"/>
  <c r="T4" i="21" s="1"/>
  <c r="U4" i="21" s="1"/>
  <c r="V4" i="21" s="1"/>
  <c r="X7" i="21"/>
  <c r="Y7" i="21" s="1"/>
  <c r="T7" i="21"/>
  <c r="U7" i="21" s="1"/>
  <c r="V7" i="21" s="1"/>
  <c r="X22" i="21"/>
  <c r="AC22" i="21" s="1"/>
  <c r="AD22" i="21" s="1"/>
  <c r="AE22" i="21" s="1"/>
  <c r="AF22" i="21" s="1"/>
  <c r="O6" i="21"/>
  <c r="R6" i="21" s="1"/>
  <c r="S6" i="21" s="1"/>
  <c r="T6" i="21" s="1"/>
  <c r="U6" i="21" s="1"/>
  <c r="V6" i="21" s="1"/>
  <c r="O12" i="21"/>
  <c r="R12" i="21" s="1"/>
  <c r="S12" i="21" s="1"/>
  <c r="T12" i="21" s="1"/>
  <c r="U12" i="21" s="1"/>
  <c r="V12" i="21" s="1"/>
  <c r="O10" i="21"/>
  <c r="R10" i="21" s="1"/>
  <c r="S10" i="21" s="1"/>
  <c r="T10" i="21" s="1"/>
  <c r="U10" i="21" s="1"/>
  <c r="V10" i="21" s="1"/>
  <c r="S27" i="21"/>
  <c r="T27" i="21" s="1"/>
  <c r="U27" i="21" s="1"/>
  <c r="V27" i="21" s="1"/>
  <c r="S26" i="21"/>
  <c r="S20" i="21"/>
  <c r="X16" i="21"/>
  <c r="Y22" i="21"/>
  <c r="Z22" i="21" s="1"/>
  <c r="AA22" i="21" s="1"/>
  <c r="X24" i="21"/>
  <c r="Y24" i="21" s="1"/>
  <c r="Z24" i="21" s="1"/>
  <c r="AA24" i="21" s="1"/>
  <c r="S19" i="21"/>
  <c r="T19" i="21" s="1"/>
  <c r="U19" i="21" s="1"/>
  <c r="V19" i="21" s="1"/>
  <c r="S11" i="21"/>
  <c r="X14" i="21" l="1"/>
  <c r="Y14" i="21" s="1"/>
  <c r="Z14" i="21" s="1"/>
  <c r="AA14" i="21" s="1"/>
  <c r="X15" i="21"/>
  <c r="Y15" i="21" s="1"/>
  <c r="Z15" i="21" s="1"/>
  <c r="AA15" i="21" s="1"/>
  <c r="X5" i="21"/>
  <c r="Y5" i="21" s="1"/>
  <c r="Z5" i="21" s="1"/>
  <c r="AA5" i="21" s="1"/>
  <c r="X9" i="21"/>
  <c r="Y9" i="21" s="1"/>
  <c r="Z9" i="21" s="1"/>
  <c r="AA9" i="21" s="1"/>
  <c r="AC7" i="21"/>
  <c r="AD7" i="21" s="1"/>
  <c r="AE7" i="21" s="1"/>
  <c r="AF7" i="21" s="1"/>
  <c r="AC15" i="21"/>
  <c r="AH22" i="21"/>
  <c r="X17" i="21"/>
  <c r="Y17" i="21" s="1"/>
  <c r="Z17" i="21" s="1"/>
  <c r="AA17" i="21" s="1"/>
  <c r="X4" i="21"/>
  <c r="X6" i="21"/>
  <c r="Y6" i="21" s="1"/>
  <c r="Z6" i="21" s="1"/>
  <c r="AA6" i="21" s="1"/>
  <c r="X12" i="21"/>
  <c r="Y12" i="21" s="1"/>
  <c r="Z12" i="21" s="1"/>
  <c r="AA12" i="21" s="1"/>
  <c r="X18" i="21"/>
  <c r="X13" i="21"/>
  <c r="Z7" i="21"/>
  <c r="AA7" i="21" s="1"/>
  <c r="Y16" i="21"/>
  <c r="Z16" i="21" s="1"/>
  <c r="AA16" i="21" s="1"/>
  <c r="AC16" i="21"/>
  <c r="T20" i="21"/>
  <c r="U20" i="21" s="1"/>
  <c r="V20" i="21" s="1"/>
  <c r="X20" i="21"/>
  <c r="T26" i="21"/>
  <c r="U26" i="21" s="1"/>
  <c r="V26" i="21" s="1"/>
  <c r="X26" i="21"/>
  <c r="T21" i="21"/>
  <c r="U21" i="21" s="1"/>
  <c r="V21" i="21" s="1"/>
  <c r="X21" i="21"/>
  <c r="T11" i="21"/>
  <c r="U11" i="21" s="1"/>
  <c r="V11" i="21" s="1"/>
  <c r="X11" i="21"/>
  <c r="X10" i="21"/>
  <c r="X19" i="21"/>
  <c r="X23" i="21"/>
  <c r="AC24" i="21"/>
  <c r="X25" i="21"/>
  <c r="X27" i="21"/>
  <c r="AD15" i="21"/>
  <c r="AE15" i="21" s="1"/>
  <c r="AF15" i="21" s="1"/>
  <c r="AH15" i="21"/>
  <c r="AC5" i="21" l="1"/>
  <c r="AD5" i="21" s="1"/>
  <c r="AE5" i="21" s="1"/>
  <c r="AF5" i="21" s="1"/>
  <c r="AC14" i="21"/>
  <c r="AC17" i="21"/>
  <c r="AH7" i="21"/>
  <c r="AM7" i="21" s="1"/>
  <c r="AC9" i="21"/>
  <c r="AD9" i="21" s="1"/>
  <c r="AE9" i="21" s="1"/>
  <c r="AF9" i="21" s="1"/>
  <c r="AI22" i="21"/>
  <c r="AJ22" i="21" s="1"/>
  <c r="AK22" i="21" s="1"/>
  <c r="AM22" i="21"/>
  <c r="Y4" i="21"/>
  <c r="Z4" i="21" s="1"/>
  <c r="AA4" i="21" s="1"/>
  <c r="AC4" i="21"/>
  <c r="AC6" i="21"/>
  <c r="AD6" i="21" s="1"/>
  <c r="AE6" i="21" s="1"/>
  <c r="AF6" i="21" s="1"/>
  <c r="AC12" i="21"/>
  <c r="Y25" i="21"/>
  <c r="Z25" i="21" s="1"/>
  <c r="AA25" i="21" s="1"/>
  <c r="AC25" i="21"/>
  <c r="AD17" i="21"/>
  <c r="AE17" i="21" s="1"/>
  <c r="AF17" i="21" s="1"/>
  <c r="AH17" i="21"/>
  <c r="Y13" i="21"/>
  <c r="Z13" i="21" s="1"/>
  <c r="AA13" i="21" s="1"/>
  <c r="AC13" i="21"/>
  <c r="AI15" i="21"/>
  <c r="AJ15" i="21" s="1"/>
  <c r="AK15" i="21" s="1"/>
  <c r="AM15" i="21"/>
  <c r="AD24" i="21"/>
  <c r="AE24" i="21" s="1"/>
  <c r="AF24" i="21" s="1"/>
  <c r="AH24" i="21"/>
  <c r="AC11" i="21"/>
  <c r="Y11" i="21"/>
  <c r="Z11" i="21" s="1"/>
  <c r="AA11" i="21" s="1"/>
  <c r="Y21" i="21"/>
  <c r="Z21" i="21" s="1"/>
  <c r="AA21" i="21" s="1"/>
  <c r="AC21" i="21"/>
  <c r="Y26" i="21"/>
  <c r="Z26" i="21" s="1"/>
  <c r="AA26" i="21" s="1"/>
  <c r="AC26" i="21"/>
  <c r="AD16" i="21"/>
  <c r="AE16" i="21" s="1"/>
  <c r="AF16" i="21" s="1"/>
  <c r="AH16" i="21"/>
  <c r="Y18" i="21"/>
  <c r="Z18" i="21" s="1"/>
  <c r="AA18" i="21" s="1"/>
  <c r="AC18" i="21"/>
  <c r="Y23" i="21"/>
  <c r="Z23" i="21" s="1"/>
  <c r="AA23" i="21" s="1"/>
  <c r="AC23" i="21"/>
  <c r="Y19" i="21"/>
  <c r="Z19" i="21" s="1"/>
  <c r="AA19" i="21" s="1"/>
  <c r="AC19" i="21"/>
  <c r="Y27" i="21"/>
  <c r="Z27" i="21" s="1"/>
  <c r="AA27" i="21" s="1"/>
  <c r="AC27" i="21"/>
  <c r="Y10" i="21"/>
  <c r="Z10" i="21" s="1"/>
  <c r="AA10" i="21" s="1"/>
  <c r="AC10" i="21"/>
  <c r="Y20" i="21"/>
  <c r="Z20" i="21" s="1"/>
  <c r="AA20" i="21" s="1"/>
  <c r="AC20" i="21"/>
  <c r="D35" i="20"/>
  <c r="AH5" i="21" l="1"/>
  <c r="AI5" i="21" s="1"/>
  <c r="AJ5" i="21" s="1"/>
  <c r="AK5" i="21" s="1"/>
  <c r="AD14" i="21"/>
  <c r="AE14" i="21" s="1"/>
  <c r="AF14" i="21" s="1"/>
  <c r="AH14" i="21"/>
  <c r="AI7" i="21"/>
  <c r="AJ7" i="21" s="1"/>
  <c r="AK7" i="21" s="1"/>
  <c r="AH9" i="21"/>
  <c r="AH6" i="21"/>
  <c r="AM6" i="21" s="1"/>
  <c r="AR22" i="21"/>
  <c r="AN22" i="21"/>
  <c r="AO22" i="21" s="1"/>
  <c r="AP22" i="21" s="1"/>
  <c r="AD4" i="21"/>
  <c r="AE4" i="21" s="1"/>
  <c r="AF4" i="21" s="1"/>
  <c r="AH4" i="21"/>
  <c r="AD12" i="21"/>
  <c r="AE12" i="21" s="1"/>
  <c r="AF12" i="21" s="1"/>
  <c r="AH12" i="21"/>
  <c r="AD19" i="21"/>
  <c r="AE19" i="21" s="1"/>
  <c r="AF19" i="21" s="1"/>
  <c r="AH19" i="21"/>
  <c r="AI17" i="21"/>
  <c r="AJ17" i="21" s="1"/>
  <c r="AK17" i="21" s="1"/>
  <c r="AM17" i="21"/>
  <c r="AD10" i="21"/>
  <c r="AE10" i="21" s="1"/>
  <c r="AF10" i="21" s="1"/>
  <c r="AH10" i="21"/>
  <c r="AN15" i="21"/>
  <c r="AO15" i="21" s="1"/>
  <c r="AP15" i="21" s="1"/>
  <c r="AR15" i="21"/>
  <c r="AD27" i="21"/>
  <c r="AE27" i="21" s="1"/>
  <c r="AF27" i="21" s="1"/>
  <c r="AH27" i="21"/>
  <c r="AI16" i="21"/>
  <c r="AJ16" i="21" s="1"/>
  <c r="AK16" i="21" s="1"/>
  <c r="AM16" i="21"/>
  <c r="AD21" i="21"/>
  <c r="AE21" i="21" s="1"/>
  <c r="AF21" i="21" s="1"/>
  <c r="AH21" i="21"/>
  <c r="AI24" i="21"/>
  <c r="AJ24" i="21" s="1"/>
  <c r="AK24" i="21" s="1"/>
  <c r="AM24" i="21"/>
  <c r="AD13" i="21"/>
  <c r="AE13" i="21" s="1"/>
  <c r="AF13" i="21" s="1"/>
  <c r="AH13" i="21"/>
  <c r="AD18" i="21"/>
  <c r="AE18" i="21" s="1"/>
  <c r="AF18" i="21" s="1"/>
  <c r="AH18" i="21"/>
  <c r="AD26" i="21"/>
  <c r="AE26" i="21" s="1"/>
  <c r="AF26" i="21" s="1"/>
  <c r="AH26" i="21"/>
  <c r="AD20" i="21"/>
  <c r="AE20" i="21" s="1"/>
  <c r="AF20" i="21" s="1"/>
  <c r="AH20" i="21"/>
  <c r="AD23" i="21"/>
  <c r="AE23" i="21" s="1"/>
  <c r="AF23" i="21" s="1"/>
  <c r="AH23" i="21"/>
  <c r="AR7" i="21"/>
  <c r="AN7" i="21"/>
  <c r="AO7" i="21" s="1"/>
  <c r="AP7" i="21" s="1"/>
  <c r="AD11" i="21"/>
  <c r="AE11" i="21" s="1"/>
  <c r="AF11" i="21" s="1"/>
  <c r="AH11" i="21"/>
  <c r="AD25" i="21"/>
  <c r="AE25" i="21" s="1"/>
  <c r="AF25" i="21" s="1"/>
  <c r="AH25" i="21"/>
  <c r="AM5" i="21" l="1"/>
  <c r="AN5" i="21" s="1"/>
  <c r="AO5" i="21" s="1"/>
  <c r="AP5" i="21" s="1"/>
  <c r="AM14" i="21"/>
  <c r="AI14" i="21"/>
  <c r="AJ14" i="21" s="1"/>
  <c r="AK14" i="21" s="1"/>
  <c r="AI6" i="21"/>
  <c r="AJ6" i="21" s="1"/>
  <c r="AK6" i="21" s="1"/>
  <c r="AI9" i="21"/>
  <c r="AJ9" i="21" s="1"/>
  <c r="AK9" i="21" s="1"/>
  <c r="AM9" i="21"/>
  <c r="AS22" i="21"/>
  <c r="AT22" i="21" s="1"/>
  <c r="AU22" i="21" s="1"/>
  <c r="AW22" i="21"/>
  <c r="AX22" i="21" s="1"/>
  <c r="AY22" i="21" s="1"/>
  <c r="AZ22" i="21" s="1"/>
  <c r="AI4" i="21"/>
  <c r="AJ4" i="21" s="1"/>
  <c r="AK4" i="21" s="1"/>
  <c r="AM4" i="21"/>
  <c r="AI12" i="21"/>
  <c r="AJ12" i="21" s="1"/>
  <c r="AK12" i="21" s="1"/>
  <c r="AM12" i="21"/>
  <c r="AI26" i="21"/>
  <c r="AJ26" i="21" s="1"/>
  <c r="AK26" i="21" s="1"/>
  <c r="AM26" i="21"/>
  <c r="AN24" i="21"/>
  <c r="AO24" i="21" s="1"/>
  <c r="AP24" i="21" s="1"/>
  <c r="AR24" i="21"/>
  <c r="AN16" i="21"/>
  <c r="AO16" i="21" s="1"/>
  <c r="AP16" i="21" s="1"/>
  <c r="AR16" i="21"/>
  <c r="AI11" i="21"/>
  <c r="AJ11" i="21" s="1"/>
  <c r="AK11" i="21" s="1"/>
  <c r="AM11" i="21"/>
  <c r="AI23" i="21"/>
  <c r="AJ23" i="21" s="1"/>
  <c r="AK23" i="21" s="1"/>
  <c r="AM23" i="21"/>
  <c r="AI18" i="21"/>
  <c r="AJ18" i="21" s="1"/>
  <c r="AK18" i="21" s="1"/>
  <c r="AM18" i="21"/>
  <c r="AI13" i="21"/>
  <c r="AJ13" i="21" s="1"/>
  <c r="AK13" i="21" s="1"/>
  <c r="AM13" i="21"/>
  <c r="AI21" i="21"/>
  <c r="AJ21" i="21" s="1"/>
  <c r="AK21" i="21" s="1"/>
  <c r="AM21" i="21"/>
  <c r="AI27" i="21"/>
  <c r="AJ27" i="21" s="1"/>
  <c r="AK27" i="21" s="1"/>
  <c r="AM27" i="21"/>
  <c r="AN17" i="21"/>
  <c r="AO17" i="21" s="1"/>
  <c r="AP17" i="21" s="1"/>
  <c r="AR17" i="21"/>
  <c r="AI19" i="21"/>
  <c r="AJ19" i="21" s="1"/>
  <c r="AK19" i="21" s="1"/>
  <c r="AM19" i="21"/>
  <c r="AI25" i="21"/>
  <c r="AJ25" i="21" s="1"/>
  <c r="AK25" i="21" s="1"/>
  <c r="AM25" i="21"/>
  <c r="AS7" i="21"/>
  <c r="AT7" i="21" s="1"/>
  <c r="AU7" i="21" s="1"/>
  <c r="AW7" i="21"/>
  <c r="AX7" i="21" s="1"/>
  <c r="AY7" i="21" s="1"/>
  <c r="AZ7" i="21" s="1"/>
  <c r="AI20" i="21"/>
  <c r="AJ20" i="21" s="1"/>
  <c r="AK20" i="21" s="1"/>
  <c r="AM20" i="21"/>
  <c r="AS15" i="21"/>
  <c r="AT15" i="21" s="1"/>
  <c r="AU15" i="21" s="1"/>
  <c r="AW15" i="21"/>
  <c r="AX15" i="21" s="1"/>
  <c r="AY15" i="21" s="1"/>
  <c r="AZ15" i="21" s="1"/>
  <c r="AI10" i="21"/>
  <c r="AJ10" i="21" s="1"/>
  <c r="AK10" i="21" s="1"/>
  <c r="AM10" i="21"/>
  <c r="AN6" i="21"/>
  <c r="AO6" i="21" s="1"/>
  <c r="AP6" i="21" s="1"/>
  <c r="AR6" i="21"/>
  <c r="C10" i="30"/>
  <c r="D36" i="20"/>
  <c r="C9" i="37"/>
  <c r="C9" i="33"/>
  <c r="C9" i="29"/>
  <c r="C9" i="25"/>
  <c r="C10" i="38"/>
  <c r="C9" i="36"/>
  <c r="C9" i="32"/>
  <c r="C9" i="28"/>
  <c r="C9" i="24"/>
  <c r="C9" i="1"/>
  <c r="C9" i="35"/>
  <c r="C9" i="31"/>
  <c r="C9" i="27"/>
  <c r="C9" i="22"/>
  <c r="C10" i="28"/>
  <c r="C9" i="38"/>
  <c r="C9" i="34"/>
  <c r="C9" i="30"/>
  <c r="C9" i="26"/>
  <c r="C10" i="31"/>
  <c r="P15" i="21" l="1"/>
  <c r="H20" i="20" s="1"/>
  <c r="I20" i="20" s="1"/>
  <c r="AR5" i="21"/>
  <c r="AS5" i="21" s="1"/>
  <c r="AT5" i="21" s="1"/>
  <c r="AU5" i="21" s="1"/>
  <c r="P22" i="21"/>
  <c r="H27" i="20" s="1"/>
  <c r="I27" i="20" s="1"/>
  <c r="AR14" i="21"/>
  <c r="AN14" i="21"/>
  <c r="AO14" i="21" s="1"/>
  <c r="AP14" i="21" s="1"/>
  <c r="AN9" i="21"/>
  <c r="AO9" i="21" s="1"/>
  <c r="AP9" i="21" s="1"/>
  <c r="AR9" i="21"/>
  <c r="G27" i="20"/>
  <c r="G20" i="20"/>
  <c r="P7" i="21"/>
  <c r="H12" i="20" s="1"/>
  <c r="I12" i="20" s="1"/>
  <c r="AN4" i="21"/>
  <c r="AO4" i="21" s="1"/>
  <c r="AP4" i="21" s="1"/>
  <c r="AR4" i="21"/>
  <c r="AN12" i="21"/>
  <c r="AO12" i="21" s="1"/>
  <c r="AP12" i="21" s="1"/>
  <c r="AR12" i="21"/>
  <c r="AN10" i="21"/>
  <c r="AO10" i="21" s="1"/>
  <c r="AP10" i="21" s="1"/>
  <c r="AR10" i="21"/>
  <c r="AS6" i="21"/>
  <c r="AT6" i="21" s="1"/>
  <c r="AU6" i="21" s="1"/>
  <c r="AW6" i="21"/>
  <c r="AX6" i="21" s="1"/>
  <c r="AY6" i="21" s="1"/>
  <c r="AZ6" i="21" s="1"/>
  <c r="AN23" i="21"/>
  <c r="AO23" i="21" s="1"/>
  <c r="AP23" i="21" s="1"/>
  <c r="AR23" i="21"/>
  <c r="AS24" i="21"/>
  <c r="AT24" i="21" s="1"/>
  <c r="AU24" i="21" s="1"/>
  <c r="AW24" i="21"/>
  <c r="AX24" i="21" s="1"/>
  <c r="AY24" i="21" s="1"/>
  <c r="AZ24" i="21" s="1"/>
  <c r="AN19" i="21"/>
  <c r="AO19" i="21" s="1"/>
  <c r="AP19" i="21" s="1"/>
  <c r="AR19" i="21"/>
  <c r="AN27" i="21"/>
  <c r="AO27" i="21" s="1"/>
  <c r="AP27" i="21" s="1"/>
  <c r="AR27" i="21"/>
  <c r="AN21" i="21"/>
  <c r="AO21" i="21" s="1"/>
  <c r="AP21" i="21" s="1"/>
  <c r="AR21" i="21"/>
  <c r="AN18" i="21"/>
  <c r="AO18" i="21" s="1"/>
  <c r="AP18" i="21" s="1"/>
  <c r="AR18" i="21"/>
  <c r="AN11" i="21"/>
  <c r="AO11" i="21" s="1"/>
  <c r="AP11" i="21" s="1"/>
  <c r="AR11" i="21"/>
  <c r="AS16" i="21"/>
  <c r="AT16" i="21" s="1"/>
  <c r="AU16" i="21" s="1"/>
  <c r="AW16" i="21"/>
  <c r="AX16" i="21" s="1"/>
  <c r="AY16" i="21" s="1"/>
  <c r="AZ16" i="21" s="1"/>
  <c r="AN26" i="21"/>
  <c r="AO26" i="21" s="1"/>
  <c r="AP26" i="21" s="1"/>
  <c r="AR26" i="21"/>
  <c r="AN20" i="21"/>
  <c r="AO20" i="21" s="1"/>
  <c r="AP20" i="21" s="1"/>
  <c r="AR20" i="21"/>
  <c r="AN25" i="21"/>
  <c r="AO25" i="21" s="1"/>
  <c r="AP25" i="21" s="1"/>
  <c r="AR25" i="21"/>
  <c r="AS17" i="21"/>
  <c r="AT17" i="21" s="1"/>
  <c r="AU17" i="21" s="1"/>
  <c r="AW17" i="21"/>
  <c r="AX17" i="21" s="1"/>
  <c r="AY17" i="21" s="1"/>
  <c r="AZ17" i="21" s="1"/>
  <c r="AN13" i="21"/>
  <c r="AO13" i="21" s="1"/>
  <c r="AP13" i="21" s="1"/>
  <c r="AR13" i="21"/>
  <c r="C10" i="29"/>
  <c r="C10" i="35"/>
  <c r="C10" i="37"/>
  <c r="C10" i="27"/>
  <c r="C10" i="32"/>
  <c r="C10" i="26"/>
  <c r="C10" i="24"/>
  <c r="C10" i="25"/>
  <c r="C10" i="22"/>
  <c r="D37" i="20"/>
  <c r="C10" i="1"/>
  <c r="C10" i="36"/>
  <c r="C10" i="33"/>
  <c r="C10" i="34"/>
  <c r="B65" i="38"/>
  <c r="B64" i="38"/>
  <c r="B63" i="38"/>
  <c r="B62" i="38"/>
  <c r="B61" i="38"/>
  <c r="B44" i="38"/>
  <c r="B43" i="38"/>
  <c r="B42" i="38"/>
  <c r="B41" i="38"/>
  <c r="B40" i="38"/>
  <c r="B22" i="38"/>
  <c r="B21" i="38"/>
  <c r="B20" i="38"/>
  <c r="B19" i="38"/>
  <c r="B43" i="37"/>
  <c r="B42" i="37"/>
  <c r="B41" i="37"/>
  <c r="B40" i="37"/>
  <c r="B39" i="37"/>
  <c r="B38" i="37"/>
  <c r="B22" i="37"/>
  <c r="B21" i="37"/>
  <c r="B20" i="37"/>
  <c r="B19" i="37"/>
  <c r="B18" i="37"/>
  <c r="B65" i="36"/>
  <c r="B64" i="36"/>
  <c r="B63" i="36"/>
  <c r="B62" i="36"/>
  <c r="B61" i="36"/>
  <c r="B43" i="36"/>
  <c r="B42" i="36"/>
  <c r="B41" i="36"/>
  <c r="B40" i="36"/>
  <c r="B39" i="36"/>
  <c r="B21" i="36"/>
  <c r="B20" i="36"/>
  <c r="B19" i="36"/>
  <c r="B18" i="36"/>
  <c r="B43" i="35"/>
  <c r="B42" i="35"/>
  <c r="B41" i="35"/>
  <c r="B40" i="35"/>
  <c r="B39" i="35"/>
  <c r="B21" i="35"/>
  <c r="B20" i="35"/>
  <c r="B19" i="35"/>
  <c r="B18" i="35"/>
  <c r="B43" i="34"/>
  <c r="B42" i="34"/>
  <c r="B41" i="34"/>
  <c r="B40" i="34"/>
  <c r="B39" i="34"/>
  <c r="B22" i="34"/>
  <c r="B21" i="34"/>
  <c r="B20" i="34"/>
  <c r="B19" i="34"/>
  <c r="B64" i="33"/>
  <c r="B63" i="33"/>
  <c r="B62" i="33"/>
  <c r="B61" i="33"/>
  <c r="B60" i="33"/>
  <c r="B43" i="33"/>
  <c r="B42" i="33"/>
  <c r="B41" i="33"/>
  <c r="B40" i="33"/>
  <c r="B39" i="33"/>
  <c r="B22" i="33"/>
  <c r="B21" i="33"/>
  <c r="B20" i="33"/>
  <c r="B19" i="33"/>
  <c r="B42" i="32"/>
  <c r="B41" i="32"/>
  <c r="B40" i="32"/>
  <c r="B39" i="32"/>
  <c r="B21" i="32"/>
  <c r="B20" i="32"/>
  <c r="B19" i="32"/>
  <c r="B18" i="32"/>
  <c r="B64" i="31"/>
  <c r="B63" i="31"/>
  <c r="B62" i="31"/>
  <c r="B61" i="31"/>
  <c r="B60" i="31"/>
  <c r="B43" i="31"/>
  <c r="B42" i="31"/>
  <c r="B41" i="31"/>
  <c r="B40" i="31"/>
  <c r="B21" i="31"/>
  <c r="B20" i="31"/>
  <c r="B19" i="31"/>
  <c r="B18" i="31"/>
  <c r="B43" i="30"/>
  <c r="B42" i="30"/>
  <c r="B41" i="30"/>
  <c r="B40" i="30"/>
  <c r="B21" i="30"/>
  <c r="B20" i="30"/>
  <c r="B19" i="30"/>
  <c r="B18" i="30"/>
  <c r="B64" i="29"/>
  <c r="B63" i="29"/>
  <c r="B62" i="29"/>
  <c r="B61" i="29"/>
  <c r="B43" i="29"/>
  <c r="B42" i="29"/>
  <c r="B41" i="29"/>
  <c r="B40" i="29"/>
  <c r="B22" i="29"/>
  <c r="B21" i="29"/>
  <c r="B20" i="29"/>
  <c r="B19" i="29"/>
  <c r="B21" i="28"/>
  <c r="B20" i="28"/>
  <c r="B19" i="28"/>
  <c r="B18" i="28"/>
  <c r="B21" i="27"/>
  <c r="B20" i="27"/>
  <c r="B19" i="27"/>
  <c r="B18" i="27"/>
  <c r="B21" i="26"/>
  <c r="B20" i="26"/>
  <c r="B19" i="26"/>
  <c r="B18" i="26"/>
  <c r="B21" i="25"/>
  <c r="B20" i="25"/>
  <c r="B19" i="25"/>
  <c r="B18" i="25"/>
  <c r="B21" i="24"/>
  <c r="B20" i="24"/>
  <c r="B19" i="24"/>
  <c r="B18" i="24"/>
  <c r="B85" i="22"/>
  <c r="B84" i="22"/>
  <c r="B83" i="22"/>
  <c r="B82" i="22"/>
  <c r="B63" i="22"/>
  <c r="B62" i="22"/>
  <c r="B61" i="22"/>
  <c r="B60" i="22"/>
  <c r="B42" i="22"/>
  <c r="B41" i="22"/>
  <c r="B40" i="22"/>
  <c r="B39" i="22"/>
  <c r="B21" i="22"/>
  <c r="B20" i="22"/>
  <c r="B19" i="22"/>
  <c r="B18" i="22"/>
  <c r="B22" i="22"/>
  <c r="B82" i="1"/>
  <c r="B83" i="1"/>
  <c r="B84" i="1"/>
  <c r="B85" i="1"/>
  <c r="B86" i="1"/>
  <c r="B60" i="1"/>
  <c r="B61" i="1"/>
  <c r="B62" i="1"/>
  <c r="B63" i="1"/>
  <c r="B64" i="1"/>
  <c r="B65" i="1"/>
  <c r="B39" i="1"/>
  <c r="B40" i="1"/>
  <c r="B41" i="1"/>
  <c r="B42" i="1"/>
  <c r="B43" i="1"/>
  <c r="B44" i="1"/>
  <c r="B20" i="1"/>
  <c r="B21" i="1"/>
  <c r="B22" i="1"/>
  <c r="B23" i="1"/>
  <c r="AW5" i="21" l="1"/>
  <c r="AX5" i="21" s="1"/>
  <c r="AY5" i="21" s="1"/>
  <c r="AZ5" i="21" s="1"/>
  <c r="P5" i="21" s="1"/>
  <c r="H10" i="20" s="1"/>
  <c r="I10" i="20" s="1"/>
  <c r="AW14" i="21"/>
  <c r="AX14" i="21" s="1"/>
  <c r="AY14" i="21" s="1"/>
  <c r="AZ14" i="21" s="1"/>
  <c r="AS14" i="21"/>
  <c r="AT14" i="21" s="1"/>
  <c r="AU14" i="21" s="1"/>
  <c r="AS9" i="21"/>
  <c r="AT9" i="21" s="1"/>
  <c r="AU9" i="21" s="1"/>
  <c r="AW9" i="21"/>
  <c r="AX9" i="21" s="1"/>
  <c r="AY9" i="21" s="1"/>
  <c r="AZ9" i="21" s="1"/>
  <c r="P6" i="21"/>
  <c r="H11" i="20" s="1"/>
  <c r="I11" i="20" s="1"/>
  <c r="AS4" i="21"/>
  <c r="AW4" i="21"/>
  <c r="AX4" i="21" s="1"/>
  <c r="AY4" i="21" s="1"/>
  <c r="AZ4" i="21" s="1"/>
  <c r="P24" i="21"/>
  <c r="H29" i="20" s="1"/>
  <c r="I29" i="20" s="1"/>
  <c r="P17" i="21"/>
  <c r="H22" i="20" s="1"/>
  <c r="I22" i="20" s="1"/>
  <c r="P16" i="21"/>
  <c r="H21" i="20" s="1"/>
  <c r="I21" i="20" s="1"/>
  <c r="AS12" i="21"/>
  <c r="AT12" i="21" s="1"/>
  <c r="AU12" i="21" s="1"/>
  <c r="AW12" i="21"/>
  <c r="AX12" i="21" s="1"/>
  <c r="AY12" i="21" s="1"/>
  <c r="AZ12" i="21" s="1"/>
  <c r="AS21" i="21"/>
  <c r="AT21" i="21" s="1"/>
  <c r="AU21" i="21" s="1"/>
  <c r="AW21" i="21"/>
  <c r="AX21" i="21" s="1"/>
  <c r="AY21" i="21" s="1"/>
  <c r="AZ21" i="21" s="1"/>
  <c r="AS19" i="21"/>
  <c r="AT19" i="21" s="1"/>
  <c r="AU19" i="21" s="1"/>
  <c r="AW19" i="21"/>
  <c r="AX19" i="21" s="1"/>
  <c r="AY19" i="21" s="1"/>
  <c r="AZ19" i="21" s="1"/>
  <c r="AS10" i="21"/>
  <c r="AT10" i="21" s="1"/>
  <c r="AU10" i="21" s="1"/>
  <c r="AW10" i="21"/>
  <c r="AX10" i="21" s="1"/>
  <c r="AY10" i="21" s="1"/>
  <c r="AZ10" i="21" s="1"/>
  <c r="AS20" i="21"/>
  <c r="AT20" i="21" s="1"/>
  <c r="AU20" i="21" s="1"/>
  <c r="AW20" i="21"/>
  <c r="AX20" i="21" s="1"/>
  <c r="AY20" i="21" s="1"/>
  <c r="AZ20" i="21" s="1"/>
  <c r="AS13" i="21"/>
  <c r="AT13" i="21" s="1"/>
  <c r="AU13" i="21" s="1"/>
  <c r="AW13" i="21"/>
  <c r="AX13" i="21" s="1"/>
  <c r="AY13" i="21" s="1"/>
  <c r="AZ13" i="21" s="1"/>
  <c r="AS25" i="21"/>
  <c r="AT25" i="21" s="1"/>
  <c r="AU25" i="21" s="1"/>
  <c r="AW25" i="21"/>
  <c r="AX25" i="21" s="1"/>
  <c r="AY25" i="21" s="1"/>
  <c r="AZ25" i="21" s="1"/>
  <c r="AS26" i="21"/>
  <c r="AT26" i="21" s="1"/>
  <c r="AU26" i="21" s="1"/>
  <c r="AW26" i="21"/>
  <c r="AX26" i="21" s="1"/>
  <c r="AY26" i="21" s="1"/>
  <c r="AZ26" i="21" s="1"/>
  <c r="AW11" i="21"/>
  <c r="AX11" i="21" s="1"/>
  <c r="AY11" i="21" s="1"/>
  <c r="AZ11" i="21" s="1"/>
  <c r="AS11" i="21"/>
  <c r="AT11" i="21" s="1"/>
  <c r="AU11" i="21" s="1"/>
  <c r="AS18" i="21"/>
  <c r="AT18" i="21" s="1"/>
  <c r="AU18" i="21" s="1"/>
  <c r="AW18" i="21"/>
  <c r="AX18" i="21" s="1"/>
  <c r="AY18" i="21" s="1"/>
  <c r="AZ18" i="21" s="1"/>
  <c r="AS27" i="21"/>
  <c r="AT27" i="21" s="1"/>
  <c r="AU27" i="21" s="1"/>
  <c r="AW27" i="21"/>
  <c r="AX27" i="21" s="1"/>
  <c r="AY27" i="21" s="1"/>
  <c r="AZ27" i="21" s="1"/>
  <c r="AS23" i="21"/>
  <c r="AT23" i="21" s="1"/>
  <c r="AU23" i="21" s="1"/>
  <c r="AW23" i="21"/>
  <c r="AX23" i="21" s="1"/>
  <c r="AY23" i="21" s="1"/>
  <c r="AZ23" i="21" s="1"/>
  <c r="B78" i="38"/>
  <c r="B67" i="38"/>
  <c r="B66" i="38"/>
  <c r="B60" i="38"/>
  <c r="B59" i="38"/>
  <c r="B58" i="38"/>
  <c r="B57" i="38"/>
  <c r="B46" i="38"/>
  <c r="B45" i="38"/>
  <c r="B39" i="38"/>
  <c r="B38" i="38"/>
  <c r="B37" i="38"/>
  <c r="B36" i="38"/>
  <c r="B25" i="38"/>
  <c r="B24" i="38"/>
  <c r="B23" i="38"/>
  <c r="B18" i="38"/>
  <c r="B17" i="38"/>
  <c r="C11" i="38"/>
  <c r="C8" i="38"/>
  <c r="B57" i="37"/>
  <c r="B46" i="37"/>
  <c r="B45" i="37"/>
  <c r="B44" i="37"/>
  <c r="B37" i="37"/>
  <c r="B36" i="37"/>
  <c r="B25" i="37"/>
  <c r="B24" i="37"/>
  <c r="B23" i="37"/>
  <c r="B17" i="37"/>
  <c r="C11" i="37"/>
  <c r="C8" i="37"/>
  <c r="B78" i="36"/>
  <c r="B67" i="36"/>
  <c r="B66" i="36"/>
  <c r="B60" i="36"/>
  <c r="B59" i="36"/>
  <c r="B58" i="36"/>
  <c r="B57" i="36"/>
  <c r="B46" i="36"/>
  <c r="B45" i="36"/>
  <c r="B44" i="36"/>
  <c r="B38" i="36"/>
  <c r="B37" i="36"/>
  <c r="B36" i="36"/>
  <c r="B25" i="36"/>
  <c r="B24" i="36"/>
  <c r="B23" i="36"/>
  <c r="B22" i="36"/>
  <c r="B17" i="36"/>
  <c r="C11" i="36"/>
  <c r="C8" i="36"/>
  <c r="B57" i="35"/>
  <c r="B46" i="35"/>
  <c r="B45" i="35"/>
  <c r="B44" i="35"/>
  <c r="B38" i="35"/>
  <c r="B37" i="35"/>
  <c r="B36" i="35"/>
  <c r="B35" i="35"/>
  <c r="B24" i="35"/>
  <c r="B23" i="35"/>
  <c r="B22" i="35"/>
  <c r="B17" i="35"/>
  <c r="C11" i="35"/>
  <c r="C8" i="35"/>
  <c r="B57" i="34"/>
  <c r="B46" i="34"/>
  <c r="B45" i="34"/>
  <c r="B44" i="34"/>
  <c r="B38" i="34"/>
  <c r="B37" i="34"/>
  <c r="B36" i="34"/>
  <c r="B25" i="34"/>
  <c r="B24" i="34"/>
  <c r="B23" i="34"/>
  <c r="B18" i="34"/>
  <c r="B17" i="34"/>
  <c r="C11" i="34"/>
  <c r="C8" i="34"/>
  <c r="B78" i="33"/>
  <c r="B77" i="33"/>
  <c r="B66" i="33"/>
  <c r="B65" i="33"/>
  <c r="B59" i="33"/>
  <c r="B58" i="33"/>
  <c r="B57" i="33"/>
  <c r="B56" i="33"/>
  <c r="B45" i="33"/>
  <c r="B44" i="33"/>
  <c r="B38" i="33"/>
  <c r="B37" i="33"/>
  <c r="B36" i="33"/>
  <c r="B25" i="33"/>
  <c r="B24" i="33"/>
  <c r="B23" i="33"/>
  <c r="B18" i="33"/>
  <c r="B17" i="33"/>
  <c r="C11" i="33"/>
  <c r="C8" i="33"/>
  <c r="B57" i="32"/>
  <c r="B56" i="32"/>
  <c r="B45" i="32"/>
  <c r="B44" i="32"/>
  <c r="B43" i="32"/>
  <c r="B38" i="32"/>
  <c r="B37" i="32"/>
  <c r="B36" i="32"/>
  <c r="B26" i="32"/>
  <c r="B25" i="32"/>
  <c r="B24" i="32"/>
  <c r="B23" i="32"/>
  <c r="B22" i="32"/>
  <c r="B17" i="32"/>
  <c r="C11" i="32"/>
  <c r="C8" i="32"/>
  <c r="B78" i="31"/>
  <c r="B67" i="31"/>
  <c r="B66" i="31"/>
  <c r="B65" i="31"/>
  <c r="B59" i="31"/>
  <c r="B58" i="31"/>
  <c r="B57" i="31"/>
  <c r="B56" i="31"/>
  <c r="B55" i="31"/>
  <c r="B54" i="31"/>
  <c r="B44" i="31"/>
  <c r="B39" i="31"/>
  <c r="B38" i="31"/>
  <c r="B37" i="31"/>
  <c r="B36" i="31"/>
  <c r="B35" i="31"/>
  <c r="B25" i="31"/>
  <c r="B24" i="31"/>
  <c r="B23" i="31"/>
  <c r="B22" i="31"/>
  <c r="B17" i="31"/>
  <c r="C11" i="31"/>
  <c r="C8" i="31"/>
  <c r="B57" i="30"/>
  <c r="B56" i="30"/>
  <c r="B46" i="30"/>
  <c r="B45" i="30"/>
  <c r="B44" i="30"/>
  <c r="B39" i="30"/>
  <c r="B38" i="30"/>
  <c r="B37" i="30"/>
  <c r="B36" i="30"/>
  <c r="B26" i="30"/>
  <c r="B25" i="30"/>
  <c r="B24" i="30"/>
  <c r="B23" i="30"/>
  <c r="B22" i="30"/>
  <c r="B17" i="30"/>
  <c r="C11" i="30"/>
  <c r="C8" i="30"/>
  <c r="B78" i="29"/>
  <c r="B77" i="29"/>
  <c r="B67" i="29"/>
  <c r="B66" i="29"/>
  <c r="B65" i="29"/>
  <c r="B60" i="29"/>
  <c r="B59" i="29"/>
  <c r="B58" i="29"/>
  <c r="B57" i="29"/>
  <c r="B47" i="29"/>
  <c r="B46" i="29"/>
  <c r="B45" i="29"/>
  <c r="B44" i="29"/>
  <c r="B39" i="29"/>
  <c r="B38" i="29"/>
  <c r="B37" i="29"/>
  <c r="B36" i="29"/>
  <c r="B26" i="29"/>
  <c r="B25" i="29"/>
  <c r="B24" i="29"/>
  <c r="B23" i="29"/>
  <c r="B18" i="29"/>
  <c r="B17" i="29"/>
  <c r="C11" i="29"/>
  <c r="C8" i="29"/>
  <c r="B36" i="28"/>
  <c r="B26" i="28"/>
  <c r="B25" i="28"/>
  <c r="B24" i="28"/>
  <c r="B23" i="28"/>
  <c r="B22" i="28"/>
  <c r="B17" i="28"/>
  <c r="C11" i="28"/>
  <c r="C8" i="28"/>
  <c r="B36" i="27"/>
  <c r="B26" i="27"/>
  <c r="B25" i="27"/>
  <c r="B24" i="27"/>
  <c r="B23" i="27"/>
  <c r="B22" i="27"/>
  <c r="B17" i="27"/>
  <c r="C11" i="27"/>
  <c r="C8" i="27"/>
  <c r="B36" i="26"/>
  <c r="B26" i="26"/>
  <c r="B25" i="26"/>
  <c r="B24" i="26"/>
  <c r="B23" i="26"/>
  <c r="B22" i="26"/>
  <c r="B17" i="26"/>
  <c r="C11" i="26"/>
  <c r="C8" i="26"/>
  <c r="B36" i="25"/>
  <c r="B26" i="25"/>
  <c r="B25" i="25"/>
  <c r="B24" i="25"/>
  <c r="B23" i="25"/>
  <c r="B22" i="25"/>
  <c r="B17" i="25"/>
  <c r="C11" i="25"/>
  <c r="C8" i="25"/>
  <c r="B26" i="24"/>
  <c r="B25" i="24"/>
  <c r="B24" i="24"/>
  <c r="B23" i="24"/>
  <c r="B22" i="24"/>
  <c r="B17" i="24"/>
  <c r="C11" i="24"/>
  <c r="C8" i="24"/>
  <c r="B99" i="22"/>
  <c r="B89" i="22"/>
  <c r="B88" i="22"/>
  <c r="B87" i="22"/>
  <c r="B86" i="22"/>
  <c r="B81" i="22"/>
  <c r="B80" i="22"/>
  <c r="B69" i="22"/>
  <c r="B68" i="22"/>
  <c r="B67" i="22"/>
  <c r="B66" i="22"/>
  <c r="B65" i="22"/>
  <c r="B64" i="22"/>
  <c r="B59" i="22"/>
  <c r="B48" i="22"/>
  <c r="B47" i="22"/>
  <c r="B46" i="22"/>
  <c r="B45" i="22"/>
  <c r="B44" i="22"/>
  <c r="B43" i="22"/>
  <c r="B38" i="22"/>
  <c r="B27" i="22"/>
  <c r="B26" i="22"/>
  <c r="B25" i="22"/>
  <c r="B24" i="22"/>
  <c r="B23" i="22"/>
  <c r="B17" i="22"/>
  <c r="C11" i="22"/>
  <c r="C8" i="22"/>
  <c r="B90" i="1"/>
  <c r="B89" i="1"/>
  <c r="B88" i="1"/>
  <c r="B87" i="1"/>
  <c r="B81" i="1"/>
  <c r="B80" i="1"/>
  <c r="B79" i="1"/>
  <c r="B69" i="1"/>
  <c r="B68" i="1"/>
  <c r="B67" i="1"/>
  <c r="B66" i="1"/>
  <c r="B59" i="1"/>
  <c r="B58" i="1"/>
  <c r="B48" i="1"/>
  <c r="B47" i="1"/>
  <c r="B46" i="1"/>
  <c r="B45" i="1"/>
  <c r="B38" i="1"/>
  <c r="B37" i="1"/>
  <c r="B27" i="1"/>
  <c r="B26" i="1"/>
  <c r="B25" i="1"/>
  <c r="B24" i="1"/>
  <c r="B19" i="1"/>
  <c r="B18" i="1"/>
  <c r="B17" i="1"/>
  <c r="C8" i="1"/>
  <c r="AP1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C11" i="1"/>
  <c r="E8" i="20"/>
  <c r="F8" i="20" s="1"/>
  <c r="F84" i="22" l="1"/>
  <c r="F67" i="22"/>
  <c r="F91" i="22"/>
  <c r="F69" i="22"/>
  <c r="F49" i="22"/>
  <c r="F32" i="22"/>
  <c r="F95" i="22"/>
  <c r="F73" i="22"/>
  <c r="F52" i="22"/>
  <c r="F35" i="22"/>
  <c r="F19" i="22"/>
  <c r="F83" i="22"/>
  <c r="F61" i="22"/>
  <c r="F43" i="22"/>
  <c r="F26" i="22"/>
  <c r="F93" i="22"/>
  <c r="F70" i="22"/>
  <c r="F50" i="22"/>
  <c r="F33" i="22"/>
  <c r="F17" i="22"/>
  <c r="F96" i="22"/>
  <c r="F80" i="22"/>
  <c r="F63" i="22"/>
  <c r="F86" i="22"/>
  <c r="F64" i="22"/>
  <c r="F45" i="22"/>
  <c r="F28" i="22"/>
  <c r="F90" i="22"/>
  <c r="F68" i="22"/>
  <c r="F48" i="22"/>
  <c r="F31" i="22"/>
  <c r="F99" i="22"/>
  <c r="F77" i="22"/>
  <c r="F55" i="22"/>
  <c r="F39" i="22"/>
  <c r="F22" i="22"/>
  <c r="F87" i="22"/>
  <c r="F65" i="22"/>
  <c r="F46" i="22"/>
  <c r="F29" i="22"/>
  <c r="F92" i="22"/>
  <c r="F75" i="22"/>
  <c r="F59" i="22"/>
  <c r="F81" i="22"/>
  <c r="F57" i="22"/>
  <c r="F41" i="22"/>
  <c r="F24" i="22"/>
  <c r="F85" i="22"/>
  <c r="F62" i="22"/>
  <c r="F44" i="22"/>
  <c r="F27" i="22"/>
  <c r="F94" i="22"/>
  <c r="F72" i="22"/>
  <c r="F51" i="22"/>
  <c r="F34" i="22"/>
  <c r="F18" i="22"/>
  <c r="F82" i="22"/>
  <c r="F60" i="22"/>
  <c r="F42" i="22"/>
  <c r="F25" i="22"/>
  <c r="F23" i="22"/>
  <c r="F74" i="22"/>
  <c r="F78" i="22"/>
  <c r="F89" i="22"/>
  <c r="F98" i="22"/>
  <c r="F21" i="22"/>
  <c r="F97" i="22"/>
  <c r="F30" i="22"/>
  <c r="F88" i="22"/>
  <c r="F53" i="22"/>
  <c r="F56" i="22"/>
  <c r="F66" i="22"/>
  <c r="F76" i="22"/>
  <c r="F38" i="22"/>
  <c r="F71" i="22"/>
  <c r="F36" i="22"/>
  <c r="F40" i="22"/>
  <c r="F47" i="22"/>
  <c r="F54" i="22"/>
  <c r="F20" i="22"/>
  <c r="F95" i="1"/>
  <c r="F74" i="1"/>
  <c r="F41" i="1"/>
  <c r="F94" i="1"/>
  <c r="F77" i="1"/>
  <c r="F91" i="1"/>
  <c r="F66" i="1"/>
  <c r="F32" i="1"/>
  <c r="F90" i="1"/>
  <c r="F73" i="1"/>
  <c r="F87" i="1"/>
  <c r="F57" i="1"/>
  <c r="F24" i="1"/>
  <c r="F86" i="1"/>
  <c r="F69" i="1"/>
  <c r="F98" i="1"/>
  <c r="F56" i="1"/>
  <c r="F35" i="1"/>
  <c r="F93" i="1"/>
  <c r="F76" i="1"/>
  <c r="F60" i="1"/>
  <c r="F43" i="1"/>
  <c r="F26" i="1"/>
  <c r="F88" i="1"/>
  <c r="F71" i="1"/>
  <c r="F54" i="1"/>
  <c r="F38" i="1"/>
  <c r="F21" i="1"/>
  <c r="F62" i="1"/>
  <c r="F28" i="1"/>
  <c r="F23" i="1"/>
  <c r="F99" i="1"/>
  <c r="F82" i="1"/>
  <c r="F52" i="1"/>
  <c r="F27" i="1"/>
  <c r="F89" i="1"/>
  <c r="F72" i="1"/>
  <c r="F55" i="1"/>
  <c r="F39" i="1"/>
  <c r="F22" i="1"/>
  <c r="F84" i="1"/>
  <c r="F67" i="1"/>
  <c r="F50" i="1"/>
  <c r="F33" i="1"/>
  <c r="F17" i="1"/>
  <c r="F53" i="1"/>
  <c r="F20" i="1"/>
  <c r="F18" i="1"/>
  <c r="F83" i="1"/>
  <c r="F65" i="1"/>
  <c r="F48" i="1"/>
  <c r="F19" i="1"/>
  <c r="F85" i="1"/>
  <c r="F68" i="1"/>
  <c r="F51" i="1"/>
  <c r="F34" i="1"/>
  <c r="F96" i="1"/>
  <c r="F80" i="1"/>
  <c r="F63" i="1"/>
  <c r="F46" i="1"/>
  <c r="F29" i="1"/>
  <c r="F78" i="1"/>
  <c r="F45" i="1"/>
  <c r="F40" i="1"/>
  <c r="F49" i="1"/>
  <c r="F61" i="1"/>
  <c r="F44" i="1"/>
  <c r="F97" i="1"/>
  <c r="F81" i="1"/>
  <c r="F64" i="1"/>
  <c r="F47" i="1"/>
  <c r="F30" i="1"/>
  <c r="F92" i="1"/>
  <c r="F75" i="1"/>
  <c r="F59" i="1"/>
  <c r="F42" i="1"/>
  <c r="F25" i="1"/>
  <c r="F70" i="1"/>
  <c r="F36" i="1"/>
  <c r="F31" i="1"/>
  <c r="F33" i="24"/>
  <c r="F17" i="24"/>
  <c r="F24" i="24"/>
  <c r="F19" i="24"/>
  <c r="F30" i="24"/>
  <c r="F29" i="24"/>
  <c r="F36" i="24"/>
  <c r="F35" i="24"/>
  <c r="F31" i="24"/>
  <c r="F22" i="24"/>
  <c r="F25" i="24"/>
  <c r="F32" i="24"/>
  <c r="F34" i="24"/>
  <c r="F23" i="24"/>
  <c r="F27" i="24"/>
  <c r="F21" i="24"/>
  <c r="F28" i="24"/>
  <c r="F26" i="24"/>
  <c r="F18" i="24"/>
  <c r="F20" i="24"/>
  <c r="F33" i="25"/>
  <c r="F17" i="25"/>
  <c r="F24" i="25"/>
  <c r="F27" i="25"/>
  <c r="F26" i="25"/>
  <c r="F29" i="25"/>
  <c r="F36" i="25"/>
  <c r="F20" i="25"/>
  <c r="F23" i="25"/>
  <c r="F22" i="25"/>
  <c r="F25" i="25"/>
  <c r="F32" i="25"/>
  <c r="F35" i="25"/>
  <c r="F19" i="25"/>
  <c r="F34" i="25"/>
  <c r="F21" i="25"/>
  <c r="F28" i="25"/>
  <c r="F31" i="25"/>
  <c r="F30" i="25"/>
  <c r="F18" i="25"/>
  <c r="F75" i="29"/>
  <c r="F59" i="29"/>
  <c r="F42" i="29"/>
  <c r="F25" i="29"/>
  <c r="F74" i="29"/>
  <c r="F57" i="29"/>
  <c r="F41" i="29"/>
  <c r="F24" i="29"/>
  <c r="F69" i="29"/>
  <c r="F52" i="29"/>
  <c r="F35" i="29"/>
  <c r="F19" i="29"/>
  <c r="F64" i="29"/>
  <c r="F47" i="29"/>
  <c r="F30" i="29"/>
  <c r="F71" i="29"/>
  <c r="F54" i="29"/>
  <c r="F38" i="29"/>
  <c r="F21" i="29"/>
  <c r="F70" i="29"/>
  <c r="F53" i="29"/>
  <c r="F36" i="29"/>
  <c r="F20" i="29"/>
  <c r="F65" i="29"/>
  <c r="F48" i="29"/>
  <c r="F31" i="29"/>
  <c r="F76" i="29"/>
  <c r="F60" i="29"/>
  <c r="F43" i="29"/>
  <c r="F26" i="29"/>
  <c r="F67" i="29"/>
  <c r="F50" i="29"/>
  <c r="F33" i="29"/>
  <c r="F17" i="29"/>
  <c r="F66" i="29"/>
  <c r="F49" i="29"/>
  <c r="F32" i="29"/>
  <c r="F77" i="29"/>
  <c r="F61" i="29"/>
  <c r="F44" i="29"/>
  <c r="F27" i="29"/>
  <c r="F72" i="29"/>
  <c r="F55" i="29"/>
  <c r="F39" i="29"/>
  <c r="F22" i="29"/>
  <c r="F63" i="29"/>
  <c r="F46" i="29"/>
  <c r="F29" i="29"/>
  <c r="F78" i="29"/>
  <c r="F62" i="29"/>
  <c r="F45" i="29"/>
  <c r="F28" i="29"/>
  <c r="F73" i="29"/>
  <c r="F56" i="29"/>
  <c r="F40" i="29"/>
  <c r="F23" i="29"/>
  <c r="F68" i="29"/>
  <c r="F51" i="29"/>
  <c r="F34" i="29"/>
  <c r="F18" i="29"/>
  <c r="F25" i="26"/>
  <c r="F32" i="26"/>
  <c r="F35" i="26"/>
  <c r="F19" i="26"/>
  <c r="F18" i="26"/>
  <c r="F21" i="26"/>
  <c r="F28" i="26"/>
  <c r="F31" i="26"/>
  <c r="F26" i="26"/>
  <c r="F30" i="26"/>
  <c r="F33" i="26"/>
  <c r="F17" i="26"/>
  <c r="F24" i="26"/>
  <c r="F27" i="26"/>
  <c r="F22" i="26"/>
  <c r="F29" i="26"/>
  <c r="F36" i="26"/>
  <c r="F20" i="26"/>
  <c r="F23" i="26"/>
  <c r="F34" i="26"/>
  <c r="F46" i="30"/>
  <c r="F29" i="30"/>
  <c r="F57" i="30"/>
  <c r="F41" i="30"/>
  <c r="F24" i="30"/>
  <c r="F48" i="30"/>
  <c r="F31" i="30"/>
  <c r="F55" i="30"/>
  <c r="F39" i="30"/>
  <c r="F22" i="30"/>
  <c r="F42" i="30"/>
  <c r="F25" i="30"/>
  <c r="F53" i="30"/>
  <c r="F36" i="30"/>
  <c r="F20" i="30"/>
  <c r="F44" i="30"/>
  <c r="F27" i="30"/>
  <c r="F51" i="30"/>
  <c r="F34" i="30"/>
  <c r="F18" i="30"/>
  <c r="F54" i="30"/>
  <c r="F38" i="30"/>
  <c r="F21" i="30"/>
  <c r="F49" i="30"/>
  <c r="F32" i="30"/>
  <c r="F56" i="30"/>
  <c r="F40" i="30"/>
  <c r="F23" i="30"/>
  <c r="F47" i="30"/>
  <c r="F30" i="30"/>
  <c r="F50" i="30"/>
  <c r="F33" i="30"/>
  <c r="F17" i="30"/>
  <c r="F45" i="30"/>
  <c r="F28" i="30"/>
  <c r="F52" i="30"/>
  <c r="F35" i="30"/>
  <c r="F19" i="30"/>
  <c r="F43" i="30"/>
  <c r="F26" i="30"/>
  <c r="F57" i="32"/>
  <c r="F41" i="32"/>
  <c r="F24" i="32"/>
  <c r="F48" i="32"/>
  <c r="F31" i="32"/>
  <c r="F55" i="32"/>
  <c r="F39" i="32"/>
  <c r="F22" i="32"/>
  <c r="F17" i="32"/>
  <c r="F25" i="32"/>
  <c r="F53" i="32"/>
  <c r="F36" i="32"/>
  <c r="F20" i="32"/>
  <c r="F44" i="32"/>
  <c r="F27" i="32"/>
  <c r="F51" i="32"/>
  <c r="F34" i="32"/>
  <c r="F18" i="32"/>
  <c r="F46" i="32"/>
  <c r="F54" i="32"/>
  <c r="F49" i="32"/>
  <c r="F32" i="32"/>
  <c r="F56" i="32"/>
  <c r="F40" i="32"/>
  <c r="F23" i="32"/>
  <c r="F47" i="32"/>
  <c r="F30" i="32"/>
  <c r="F50" i="32"/>
  <c r="F29" i="32"/>
  <c r="F38" i="32"/>
  <c r="F45" i="32"/>
  <c r="F28" i="32"/>
  <c r="F52" i="32"/>
  <c r="F35" i="32"/>
  <c r="F19" i="32"/>
  <c r="F43" i="32"/>
  <c r="F26" i="32"/>
  <c r="F33" i="32"/>
  <c r="F42" i="32"/>
  <c r="F21" i="32"/>
  <c r="F78" i="33"/>
  <c r="F62" i="33"/>
  <c r="F45" i="33"/>
  <c r="F28" i="33"/>
  <c r="F73" i="33"/>
  <c r="F56" i="33"/>
  <c r="F40" i="33"/>
  <c r="F23" i="33"/>
  <c r="F68" i="33"/>
  <c r="F51" i="33"/>
  <c r="F34" i="33"/>
  <c r="F18" i="33"/>
  <c r="F25" i="33"/>
  <c r="F21" i="33"/>
  <c r="F17" i="33"/>
  <c r="F74" i="33"/>
  <c r="F57" i="33"/>
  <c r="F41" i="33"/>
  <c r="F24" i="33"/>
  <c r="F69" i="33"/>
  <c r="F52" i="33"/>
  <c r="F35" i="33"/>
  <c r="F19" i="33"/>
  <c r="F64" i="33"/>
  <c r="F47" i="33"/>
  <c r="F30" i="33"/>
  <c r="F75" i="33"/>
  <c r="F71" i="33"/>
  <c r="F67" i="33"/>
  <c r="F63" i="33"/>
  <c r="F70" i="33"/>
  <c r="F53" i="33"/>
  <c r="F36" i="33"/>
  <c r="F20" i="33"/>
  <c r="F65" i="33"/>
  <c r="F48" i="33"/>
  <c r="F31" i="33"/>
  <c r="F76" i="33"/>
  <c r="F60" i="33"/>
  <c r="F43" i="33"/>
  <c r="F26" i="33"/>
  <c r="F59" i="33"/>
  <c r="F54" i="33"/>
  <c r="F50" i="33"/>
  <c r="F46" i="33"/>
  <c r="F66" i="33"/>
  <c r="F49" i="33"/>
  <c r="F32" i="33"/>
  <c r="F77" i="33"/>
  <c r="F61" i="33"/>
  <c r="F44" i="33"/>
  <c r="F27" i="33"/>
  <c r="F72" i="33"/>
  <c r="F55" i="33"/>
  <c r="F39" i="33"/>
  <c r="F22" i="33"/>
  <c r="F42" i="33"/>
  <c r="F38" i="33"/>
  <c r="F33" i="33"/>
  <c r="F29" i="33"/>
  <c r="F49" i="34"/>
  <c r="F32" i="34"/>
  <c r="F56" i="34"/>
  <c r="F40" i="34"/>
  <c r="F23" i="34"/>
  <c r="F47" i="34"/>
  <c r="F30" i="34"/>
  <c r="F46" i="34"/>
  <c r="F54" i="34"/>
  <c r="F33" i="34"/>
  <c r="F45" i="34"/>
  <c r="F28" i="34"/>
  <c r="F52" i="34"/>
  <c r="F35" i="34"/>
  <c r="F19" i="34"/>
  <c r="F43" i="34"/>
  <c r="F26" i="34"/>
  <c r="F29" i="34"/>
  <c r="F38" i="34"/>
  <c r="F17" i="34"/>
  <c r="F57" i="34"/>
  <c r="F41" i="34"/>
  <c r="F24" i="34"/>
  <c r="F48" i="34"/>
  <c r="F31" i="34"/>
  <c r="F55" i="34"/>
  <c r="F39" i="34"/>
  <c r="F22" i="34"/>
  <c r="F42" i="34"/>
  <c r="F21" i="34"/>
  <c r="F53" i="34"/>
  <c r="F36" i="34"/>
  <c r="F20" i="34"/>
  <c r="F44" i="34"/>
  <c r="F27" i="34"/>
  <c r="F51" i="34"/>
  <c r="F34" i="34"/>
  <c r="F18" i="34"/>
  <c r="F25" i="34"/>
  <c r="F50" i="34"/>
  <c r="F78" i="36"/>
  <c r="F62" i="36"/>
  <c r="F45" i="36"/>
  <c r="F28" i="36"/>
  <c r="F73" i="36"/>
  <c r="F56" i="36"/>
  <c r="F40" i="36"/>
  <c r="F23" i="36"/>
  <c r="F68" i="36"/>
  <c r="F51" i="36"/>
  <c r="F34" i="36"/>
  <c r="F18" i="36"/>
  <c r="F75" i="36"/>
  <c r="F71" i="36"/>
  <c r="F67" i="36"/>
  <c r="F74" i="36"/>
  <c r="F57" i="36"/>
  <c r="F41" i="36"/>
  <c r="F24" i="36"/>
  <c r="F69" i="36"/>
  <c r="F52" i="36"/>
  <c r="F35" i="36"/>
  <c r="F19" i="36"/>
  <c r="F64" i="36"/>
  <c r="F47" i="36"/>
  <c r="F30" i="36"/>
  <c r="F63" i="36"/>
  <c r="F59" i="36"/>
  <c r="F54" i="36"/>
  <c r="F50" i="36"/>
  <c r="F70" i="36"/>
  <c r="F53" i="36"/>
  <c r="F36" i="36"/>
  <c r="F20" i="36"/>
  <c r="F65" i="36"/>
  <c r="F48" i="36"/>
  <c r="F31" i="36"/>
  <c r="F76" i="36"/>
  <c r="F60" i="36"/>
  <c r="F43" i="36"/>
  <c r="F26" i="36"/>
  <c r="F46" i="36"/>
  <c r="F42" i="36"/>
  <c r="F38" i="36"/>
  <c r="F33" i="36"/>
  <c r="F66" i="36"/>
  <c r="F49" i="36"/>
  <c r="F32" i="36"/>
  <c r="F77" i="36"/>
  <c r="F61" i="36"/>
  <c r="F44" i="36"/>
  <c r="F27" i="36"/>
  <c r="F72" i="36"/>
  <c r="F55" i="36"/>
  <c r="F39" i="36"/>
  <c r="F22" i="36"/>
  <c r="F29" i="36"/>
  <c r="F25" i="36"/>
  <c r="F21" i="36"/>
  <c r="F17" i="36"/>
  <c r="F57" i="37"/>
  <c r="F53" i="37"/>
  <c r="F36" i="37"/>
  <c r="F20" i="37"/>
  <c r="F44" i="37"/>
  <c r="F27" i="37"/>
  <c r="F51" i="37"/>
  <c r="F34" i="37"/>
  <c r="F18" i="37"/>
  <c r="F46" i="37"/>
  <c r="F54" i="37"/>
  <c r="F49" i="37"/>
  <c r="F32" i="37"/>
  <c r="F56" i="37"/>
  <c r="F40" i="37"/>
  <c r="F23" i="37"/>
  <c r="F47" i="37"/>
  <c r="F30" i="37"/>
  <c r="F50" i="37"/>
  <c r="F29" i="37"/>
  <c r="F38" i="37"/>
  <c r="F45" i="37"/>
  <c r="F28" i="37"/>
  <c r="F52" i="37"/>
  <c r="F35" i="37"/>
  <c r="F19" i="37"/>
  <c r="F43" i="37"/>
  <c r="F26" i="37"/>
  <c r="F33" i="37"/>
  <c r="F42" i="37"/>
  <c r="F21" i="37"/>
  <c r="F41" i="37"/>
  <c r="F55" i="37"/>
  <c r="F25" i="37"/>
  <c r="F24" i="37"/>
  <c r="F39" i="37"/>
  <c r="F48" i="37"/>
  <c r="F22" i="37"/>
  <c r="F31" i="37"/>
  <c r="F17" i="37"/>
  <c r="F70" i="38"/>
  <c r="F53" i="38"/>
  <c r="F36" i="38"/>
  <c r="F20" i="38"/>
  <c r="F65" i="38"/>
  <c r="F48" i="38"/>
  <c r="F31" i="38"/>
  <c r="F76" i="38"/>
  <c r="F60" i="38"/>
  <c r="F43" i="38"/>
  <c r="F26" i="38"/>
  <c r="F59" i="38"/>
  <c r="F54" i="38"/>
  <c r="F66" i="38"/>
  <c r="F49" i="38"/>
  <c r="F32" i="38"/>
  <c r="F77" i="38"/>
  <c r="F61" i="38"/>
  <c r="F44" i="38"/>
  <c r="F27" i="38"/>
  <c r="F72" i="38"/>
  <c r="F55" i="38"/>
  <c r="F39" i="38"/>
  <c r="F22" i="38"/>
  <c r="F42" i="38"/>
  <c r="F38" i="38"/>
  <c r="F33" i="38"/>
  <c r="F29" i="38"/>
  <c r="F78" i="38"/>
  <c r="F62" i="38"/>
  <c r="F45" i="38"/>
  <c r="F28" i="38"/>
  <c r="F73" i="38"/>
  <c r="F56" i="38"/>
  <c r="F40" i="38"/>
  <c r="F23" i="38"/>
  <c r="F68" i="38"/>
  <c r="F51" i="38"/>
  <c r="F34" i="38"/>
  <c r="F18" i="38"/>
  <c r="F25" i="38"/>
  <c r="F21" i="38"/>
  <c r="F17" i="38"/>
  <c r="F74" i="38"/>
  <c r="F57" i="38"/>
  <c r="F41" i="38"/>
  <c r="F24" i="38"/>
  <c r="F69" i="38"/>
  <c r="F52" i="38"/>
  <c r="F35" i="38"/>
  <c r="F19" i="38"/>
  <c r="F64" i="38"/>
  <c r="F47" i="38"/>
  <c r="F30" i="38"/>
  <c r="F75" i="38"/>
  <c r="F71" i="38"/>
  <c r="F67" i="38"/>
  <c r="F63" i="38"/>
  <c r="F46" i="38"/>
  <c r="F50" i="38"/>
  <c r="F63" i="31"/>
  <c r="F46" i="31"/>
  <c r="F75" i="31"/>
  <c r="F59" i="31"/>
  <c r="F42" i="31"/>
  <c r="F71" i="31"/>
  <c r="F54" i="31"/>
  <c r="F38" i="31"/>
  <c r="F21" i="31"/>
  <c r="F70" i="31"/>
  <c r="F53" i="31"/>
  <c r="F36" i="31"/>
  <c r="F20" i="31"/>
  <c r="F65" i="31"/>
  <c r="F48" i="31"/>
  <c r="F31" i="31"/>
  <c r="F76" i="31"/>
  <c r="F60" i="31"/>
  <c r="F43" i="31"/>
  <c r="F26" i="31"/>
  <c r="F50" i="31"/>
  <c r="F57" i="31"/>
  <c r="F69" i="31"/>
  <c r="F19" i="31"/>
  <c r="F30" i="31"/>
  <c r="F33" i="31"/>
  <c r="F17" i="31"/>
  <c r="F66" i="31"/>
  <c r="F49" i="31"/>
  <c r="F32" i="31"/>
  <c r="F77" i="31"/>
  <c r="F61" i="31"/>
  <c r="F44" i="31"/>
  <c r="F27" i="31"/>
  <c r="F72" i="31"/>
  <c r="F55" i="31"/>
  <c r="F39" i="31"/>
  <c r="F22" i="31"/>
  <c r="F25" i="31"/>
  <c r="F41" i="31"/>
  <c r="F52" i="31"/>
  <c r="F64" i="31"/>
  <c r="F67" i="31"/>
  <c r="F29" i="31"/>
  <c r="F78" i="31"/>
  <c r="F62" i="31"/>
  <c r="F45" i="31"/>
  <c r="F28" i="31"/>
  <c r="F73" i="31"/>
  <c r="F56" i="31"/>
  <c r="F40" i="31"/>
  <c r="F23" i="31"/>
  <c r="F68" i="31"/>
  <c r="F51" i="31"/>
  <c r="F34" i="31"/>
  <c r="F18" i="31"/>
  <c r="F74" i="31"/>
  <c r="F24" i="31"/>
  <c r="F35" i="31"/>
  <c r="F47" i="31"/>
  <c r="F21" i="27"/>
  <c r="F28" i="27"/>
  <c r="F31" i="27"/>
  <c r="F22" i="27"/>
  <c r="F26" i="27"/>
  <c r="F33" i="27"/>
  <c r="F17" i="27"/>
  <c r="F24" i="27"/>
  <c r="F27" i="27"/>
  <c r="F34" i="27"/>
  <c r="F29" i="27"/>
  <c r="F36" i="27"/>
  <c r="F20" i="27"/>
  <c r="F23" i="27"/>
  <c r="F18" i="27"/>
  <c r="F19" i="27"/>
  <c r="F25" i="27"/>
  <c r="F30" i="27"/>
  <c r="F32" i="27"/>
  <c r="F35" i="27"/>
  <c r="F33" i="28"/>
  <c r="F17" i="28"/>
  <c r="F24" i="28"/>
  <c r="F27" i="28"/>
  <c r="F18" i="28"/>
  <c r="F29" i="28"/>
  <c r="F36" i="28"/>
  <c r="F20" i="28"/>
  <c r="F23" i="28"/>
  <c r="F30" i="28"/>
  <c r="F25" i="28"/>
  <c r="F32" i="28"/>
  <c r="F35" i="28"/>
  <c r="F19" i="28"/>
  <c r="F26" i="28"/>
  <c r="F21" i="28"/>
  <c r="F28" i="28"/>
  <c r="F31" i="28"/>
  <c r="F34" i="28"/>
  <c r="F22" i="28"/>
  <c r="F24" i="35"/>
  <c r="F53" i="35"/>
  <c r="F36" i="35"/>
  <c r="F20" i="35"/>
  <c r="F44" i="35"/>
  <c r="F27" i="35"/>
  <c r="F51" i="35"/>
  <c r="F34" i="35"/>
  <c r="F18" i="35"/>
  <c r="F50" i="35"/>
  <c r="F29" i="35"/>
  <c r="F48" i="35"/>
  <c r="F39" i="35"/>
  <c r="F46" i="35"/>
  <c r="F49" i="35"/>
  <c r="F32" i="35"/>
  <c r="F56" i="35"/>
  <c r="F40" i="35"/>
  <c r="F23" i="35"/>
  <c r="F47" i="35"/>
  <c r="F30" i="35"/>
  <c r="F54" i="35"/>
  <c r="F33" i="35"/>
  <c r="F42" i="35"/>
  <c r="F57" i="35"/>
  <c r="F31" i="35"/>
  <c r="F22" i="35"/>
  <c r="F45" i="35"/>
  <c r="F28" i="35"/>
  <c r="F52" i="35"/>
  <c r="F35" i="35"/>
  <c r="F19" i="35"/>
  <c r="F43" i="35"/>
  <c r="F26" i="35"/>
  <c r="F38" i="35"/>
  <c r="F17" i="35"/>
  <c r="F25" i="35"/>
  <c r="F41" i="35"/>
  <c r="F55" i="35"/>
  <c r="F21" i="35"/>
  <c r="P14" i="21"/>
  <c r="H19" i="20" s="1"/>
  <c r="I19" i="20" s="1"/>
  <c r="P9" i="21"/>
  <c r="H14" i="20" s="1"/>
  <c r="I14" i="20" s="1"/>
  <c r="P11" i="21"/>
  <c r="H16" i="20" s="1"/>
  <c r="I16" i="20" s="1"/>
  <c r="G21" i="20"/>
  <c r="G22" i="20"/>
  <c r="G29" i="20"/>
  <c r="P26" i="21"/>
  <c r="P21" i="21"/>
  <c r="H26" i="20" s="1"/>
  <c r="I26" i="20" s="1"/>
  <c r="P18" i="21"/>
  <c r="H23" i="20" s="1"/>
  <c r="I23" i="20" s="1"/>
  <c r="P13" i="21"/>
  <c r="H18" i="20" s="1"/>
  <c r="I18" i="20" s="1"/>
  <c r="P10" i="21"/>
  <c r="H15" i="20" s="1"/>
  <c r="I15" i="20" s="1"/>
  <c r="P19" i="21"/>
  <c r="H24" i="20" s="1"/>
  <c r="I24" i="20" s="1"/>
  <c r="P27" i="21"/>
  <c r="P25" i="21"/>
  <c r="H30" i="20" s="1"/>
  <c r="I30" i="20" s="1"/>
  <c r="P20" i="21"/>
  <c r="H25" i="20" s="1"/>
  <c r="I25" i="20" s="1"/>
  <c r="P12" i="21"/>
  <c r="H17" i="20" s="1"/>
  <c r="I17" i="20" s="1"/>
  <c r="P23" i="21"/>
  <c r="H28" i="20" s="1"/>
  <c r="I28" i="20" s="1"/>
  <c r="O3" i="21"/>
  <c r="R3" i="21" s="1"/>
  <c r="S3" i="21" s="1"/>
  <c r="T3" i="21" s="1"/>
  <c r="J27" i="20"/>
  <c r="K27" i="20" s="1"/>
  <c r="J20" i="20"/>
  <c r="K20" i="20" s="1"/>
  <c r="L27" i="20"/>
  <c r="J29" i="20"/>
  <c r="J22" i="20"/>
  <c r="L20" i="20"/>
  <c r="J21" i="20"/>
  <c r="G19" i="20" l="1"/>
  <c r="G18" i="20"/>
  <c r="G28" i="20"/>
  <c r="G23" i="20"/>
  <c r="G24" i="20"/>
  <c r="G26" i="20"/>
  <c r="G25" i="20"/>
  <c r="G30" i="20"/>
  <c r="K22" i="20"/>
  <c r="M20" i="20"/>
  <c r="J28" i="20"/>
  <c r="K21" i="20"/>
  <c r="J26" i="20"/>
  <c r="J23" i="20"/>
  <c r="J24" i="20"/>
  <c r="J19" i="20"/>
  <c r="J30" i="20"/>
  <c r="K29" i="20"/>
  <c r="M27" i="20"/>
  <c r="J25" i="20"/>
  <c r="U3" i="21" l="1"/>
  <c r="V3" i="21" s="1"/>
  <c r="X3" i="21"/>
  <c r="N20" i="20"/>
  <c r="L29" i="20"/>
  <c r="L21" i="20"/>
  <c r="K24" i="20"/>
  <c r="K28" i="20"/>
  <c r="K23" i="20"/>
  <c r="K19" i="20"/>
  <c r="K26" i="20"/>
  <c r="L22" i="20"/>
  <c r="J18" i="20"/>
  <c r="K30" i="20"/>
  <c r="K25" i="20"/>
  <c r="N27" i="20"/>
  <c r="Y3" i="21" l="1"/>
  <c r="Z3" i="21" s="1"/>
  <c r="AA3" i="21" s="1"/>
  <c r="AC3" i="21"/>
  <c r="L23" i="20"/>
  <c r="M21" i="20"/>
  <c r="M22" i="20"/>
  <c r="L30" i="20"/>
  <c r="O27" i="20"/>
  <c r="M29" i="20"/>
  <c r="L25" i="20"/>
  <c r="L19" i="20"/>
  <c r="L28" i="20"/>
  <c r="L26" i="20"/>
  <c r="L24" i="20"/>
  <c r="K18" i="20"/>
  <c r="O20" i="20"/>
  <c r="AD3" i="21" l="1"/>
  <c r="AE3" i="21" s="1"/>
  <c r="AF3" i="21" s="1"/>
  <c r="AH3" i="21"/>
  <c r="M24" i="20"/>
  <c r="N22" i="20"/>
  <c r="M26" i="20"/>
  <c r="P20" i="20"/>
  <c r="N29" i="20"/>
  <c r="M28" i="20"/>
  <c r="M25" i="20"/>
  <c r="M19" i="20"/>
  <c r="N21" i="20"/>
  <c r="M30" i="20"/>
  <c r="P27" i="20"/>
  <c r="L18" i="20"/>
  <c r="M23" i="20"/>
  <c r="AI3" i="21" l="1"/>
  <c r="AJ3" i="21" s="1"/>
  <c r="AK3" i="21" s="1"/>
  <c r="AM3" i="21"/>
  <c r="O21" i="20"/>
  <c r="N23" i="20"/>
  <c r="N28" i="20"/>
  <c r="N30" i="20"/>
  <c r="N26" i="20"/>
  <c r="Q27" i="20"/>
  <c r="N25" i="20"/>
  <c r="N19" i="20"/>
  <c r="O22" i="20"/>
  <c r="N24" i="20"/>
  <c r="O29" i="20"/>
  <c r="Q20" i="20"/>
  <c r="M18" i="20"/>
  <c r="AN3" i="21" l="1"/>
  <c r="AO3" i="21" s="1"/>
  <c r="AP3" i="21" s="1"/>
  <c r="AR3" i="21"/>
  <c r="N18" i="20"/>
  <c r="O25" i="20"/>
  <c r="P29" i="20"/>
  <c r="P22" i="20"/>
  <c r="O28" i="20"/>
  <c r="O24" i="20"/>
  <c r="O26" i="20"/>
  <c r="O19" i="20"/>
  <c r="O23" i="20"/>
  <c r="R27" i="20"/>
  <c r="O30" i="20"/>
  <c r="P21" i="20"/>
  <c r="R20" i="20"/>
  <c r="AS3" i="21" l="1"/>
  <c r="AW3" i="21"/>
  <c r="AX3" i="21" s="1"/>
  <c r="AY3" i="21" s="1"/>
  <c r="AZ3" i="21" s="1"/>
  <c r="Q29" i="20"/>
  <c r="P23" i="20"/>
  <c r="Q21" i="20"/>
  <c r="P19" i="20"/>
  <c r="P25" i="20"/>
  <c r="P30" i="20"/>
  <c r="P24" i="20"/>
  <c r="P26" i="20"/>
  <c r="Q22" i="20"/>
  <c r="O18" i="20"/>
  <c r="S27" i="20"/>
  <c r="S20" i="20"/>
  <c r="P28" i="20"/>
  <c r="G14" i="20" l="1"/>
  <c r="G17" i="20"/>
  <c r="G16" i="20"/>
  <c r="G15" i="20"/>
  <c r="G12" i="20"/>
  <c r="G11" i="20"/>
  <c r="G10" i="20"/>
  <c r="T27" i="20"/>
  <c r="Q28" i="20"/>
  <c r="Q25" i="20"/>
  <c r="R29" i="20"/>
  <c r="Q19" i="20"/>
  <c r="T20" i="20"/>
  <c r="Q26" i="20"/>
  <c r="J16" i="20"/>
  <c r="P18" i="20"/>
  <c r="R21" i="20"/>
  <c r="R22" i="20"/>
  <c r="J17" i="20"/>
  <c r="Q24" i="20"/>
  <c r="Q23" i="20"/>
  <c r="Q30" i="20"/>
  <c r="J15" i="20"/>
  <c r="J10" i="20"/>
  <c r="J12" i="20"/>
  <c r="J11" i="20"/>
  <c r="J14" i="20"/>
  <c r="E13" i="20" l="1"/>
  <c r="F13" i="20" s="1"/>
  <c r="O8" i="21" s="1"/>
  <c r="R8" i="21" s="1"/>
  <c r="K16" i="20"/>
  <c r="R28" i="20"/>
  <c r="S21" i="20"/>
  <c r="S22" i="20"/>
  <c r="S29" i="20"/>
  <c r="Q18" i="20"/>
  <c r="K17" i="20"/>
  <c r="U20" i="20"/>
  <c r="R26" i="20"/>
  <c r="U27" i="20"/>
  <c r="R25" i="20"/>
  <c r="R19" i="20"/>
  <c r="R30" i="20"/>
  <c r="R23" i="20"/>
  <c r="R24" i="20"/>
  <c r="K15" i="20"/>
  <c r="K10" i="20"/>
  <c r="K12" i="20"/>
  <c r="K11" i="20"/>
  <c r="K14" i="20"/>
  <c r="S8" i="21" l="1"/>
  <c r="T8" i="21" s="1"/>
  <c r="AT4" i="21" s="1"/>
  <c r="AU4" i="21" s="1"/>
  <c r="P4" i="21" s="1"/>
  <c r="H9" i="20" s="1"/>
  <c r="I9" i="20" s="1"/>
  <c r="S25" i="20"/>
  <c r="V20" i="20"/>
  <c r="T22" i="20"/>
  <c r="S24" i="20"/>
  <c r="T29" i="20"/>
  <c r="L16" i="20"/>
  <c r="S23" i="20"/>
  <c r="V27" i="20"/>
  <c r="L17" i="20"/>
  <c r="T21" i="20"/>
  <c r="S19" i="20"/>
  <c r="S28" i="20"/>
  <c r="S30" i="20"/>
  <c r="R18" i="20"/>
  <c r="S26" i="20"/>
  <c r="L15" i="20"/>
  <c r="L10" i="20"/>
  <c r="L12" i="20"/>
  <c r="L11" i="20"/>
  <c r="L14" i="20"/>
  <c r="G9" i="20" l="1"/>
  <c r="X8" i="21"/>
  <c r="U8" i="21"/>
  <c r="V8" i="21" s="1"/>
  <c r="AT3" i="21"/>
  <c r="AU3" i="21" s="1"/>
  <c r="P3" i="21" s="1"/>
  <c r="U29" i="20"/>
  <c r="T28" i="20"/>
  <c r="T23" i="20"/>
  <c r="W20" i="20"/>
  <c r="M16" i="20"/>
  <c r="U22" i="20"/>
  <c r="T24" i="20"/>
  <c r="S18" i="20"/>
  <c r="T25" i="20"/>
  <c r="T19" i="20"/>
  <c r="W27" i="20"/>
  <c r="T30" i="20"/>
  <c r="M17" i="20"/>
  <c r="T26" i="20"/>
  <c r="U21" i="20"/>
  <c r="M15" i="20"/>
  <c r="M10" i="20"/>
  <c r="M12" i="20"/>
  <c r="M11" i="20"/>
  <c r="M14" i="20"/>
  <c r="H8" i="20" l="1"/>
  <c r="G8" i="20" s="1"/>
  <c r="Y8" i="21"/>
  <c r="Z8" i="21" s="1"/>
  <c r="AA8" i="21" s="1"/>
  <c r="AC8" i="21"/>
  <c r="N16" i="20"/>
  <c r="U30" i="20"/>
  <c r="U24" i="20"/>
  <c r="U19" i="20"/>
  <c r="V21" i="20"/>
  <c r="N17" i="20"/>
  <c r="U26" i="20"/>
  <c r="V29" i="20"/>
  <c r="V22" i="20"/>
  <c r="U25" i="20"/>
  <c r="X20" i="20"/>
  <c r="X27" i="20"/>
  <c r="T18" i="20"/>
  <c r="U23" i="20"/>
  <c r="U28" i="20"/>
  <c r="N15" i="20"/>
  <c r="N10" i="20"/>
  <c r="N12" i="20"/>
  <c r="N11" i="20"/>
  <c r="N14" i="20"/>
  <c r="J9" i="20"/>
  <c r="I8" i="20" l="1"/>
  <c r="AD8" i="21"/>
  <c r="AE8" i="21" s="1"/>
  <c r="AF8" i="21" s="1"/>
  <c r="AH8" i="21"/>
  <c r="W21" i="20"/>
  <c r="O17" i="20"/>
  <c r="V19" i="20"/>
  <c r="V23" i="20"/>
  <c r="V26" i="20"/>
  <c r="W29" i="20"/>
  <c r="V28" i="20"/>
  <c r="V30" i="20"/>
  <c r="V24" i="20"/>
  <c r="U18" i="20"/>
  <c r="V25" i="20"/>
  <c r="O16" i="20"/>
  <c r="W22" i="20"/>
  <c r="O15" i="20"/>
  <c r="O10" i="20"/>
  <c r="O12" i="20"/>
  <c r="O11" i="20"/>
  <c r="O14" i="20"/>
  <c r="K9" i="20"/>
  <c r="AI8" i="21" l="1"/>
  <c r="AJ8" i="21" s="1"/>
  <c r="AK8" i="21" s="1"/>
  <c r="AM8" i="21"/>
  <c r="W25" i="20"/>
  <c r="X29" i="20"/>
  <c r="P16" i="20"/>
  <c r="W19" i="20"/>
  <c r="X21" i="20"/>
  <c r="V18" i="20"/>
  <c r="W23" i="20"/>
  <c r="W24" i="20"/>
  <c r="X22" i="20"/>
  <c r="W26" i="20"/>
  <c r="W28" i="20"/>
  <c r="P17" i="20"/>
  <c r="W30" i="20"/>
  <c r="P15" i="20"/>
  <c r="P10" i="20"/>
  <c r="P12" i="20"/>
  <c r="P11" i="20"/>
  <c r="P14" i="20"/>
  <c r="L9" i="20"/>
  <c r="AN8" i="21" l="1"/>
  <c r="AO8" i="21" s="1"/>
  <c r="AP8" i="21" s="1"/>
  <c r="AR8" i="21"/>
  <c r="Q17" i="20"/>
  <c r="X23" i="20"/>
  <c r="X26" i="20"/>
  <c r="X30" i="20"/>
  <c r="X28" i="20"/>
  <c r="X19" i="20"/>
  <c r="Q16" i="20"/>
  <c r="X24" i="20"/>
  <c r="X25" i="20"/>
  <c r="W18" i="20"/>
  <c r="Q15" i="20"/>
  <c r="Q10" i="20"/>
  <c r="Q12" i="20"/>
  <c r="Q11" i="20"/>
  <c r="Q14" i="20"/>
  <c r="M9" i="20"/>
  <c r="AS8" i="21" l="1"/>
  <c r="AT8" i="21" s="1"/>
  <c r="AU8" i="21" s="1"/>
  <c r="AW8" i="21"/>
  <c r="AX8" i="21" s="1"/>
  <c r="AY8" i="21" s="1"/>
  <c r="AZ8" i="21" s="1"/>
  <c r="R17" i="20"/>
  <c r="R16" i="20"/>
  <c r="X18" i="20"/>
  <c r="R15" i="20"/>
  <c r="R10" i="20"/>
  <c r="R12" i="20"/>
  <c r="R11" i="20"/>
  <c r="R14" i="20"/>
  <c r="N9" i="20"/>
  <c r="P8" i="21" l="1"/>
  <c r="H13" i="20" s="1"/>
  <c r="I13" i="20" s="1"/>
  <c r="S16" i="20"/>
  <c r="S17" i="20"/>
  <c r="S15" i="20"/>
  <c r="S10" i="20"/>
  <c r="S12" i="20"/>
  <c r="S11" i="20"/>
  <c r="S14" i="20"/>
  <c r="O9" i="20"/>
  <c r="G13" i="20" l="1"/>
  <c r="T16" i="20"/>
  <c r="T17" i="20"/>
  <c r="J13" i="20"/>
  <c r="K13" i="20"/>
  <c r="U17" i="20"/>
  <c r="U16" i="20"/>
  <c r="V16" i="20"/>
  <c r="L13" i="20"/>
  <c r="V17" i="20"/>
  <c r="W17" i="20"/>
  <c r="M13" i="20"/>
  <c r="W16" i="20"/>
  <c r="X16" i="20"/>
  <c r="N13" i="20"/>
  <c r="X17" i="20"/>
  <c r="O13" i="20"/>
  <c r="P13" i="20"/>
  <c r="Q13" i="20"/>
  <c r="T15" i="20"/>
  <c r="T10" i="20"/>
  <c r="T12" i="20"/>
  <c r="T11" i="20"/>
  <c r="T14" i="20"/>
  <c r="P9" i="20"/>
  <c r="R13" i="20" l="1"/>
  <c r="U15" i="20"/>
  <c r="U10" i="20"/>
  <c r="U12" i="20"/>
  <c r="U11" i="20"/>
  <c r="U14" i="20"/>
  <c r="Q9" i="20"/>
  <c r="S13" i="20" l="1"/>
  <c r="V15" i="20"/>
  <c r="V10" i="20"/>
  <c r="V12" i="20"/>
  <c r="V11" i="20"/>
  <c r="V14" i="20"/>
  <c r="R9" i="20"/>
  <c r="T13" i="20" l="1"/>
  <c r="W15" i="20"/>
  <c r="W10" i="20"/>
  <c r="W12" i="20"/>
  <c r="W11" i="20"/>
  <c r="W14" i="20"/>
  <c r="S9" i="20"/>
  <c r="U13" i="20" l="1"/>
  <c r="X15" i="20"/>
  <c r="X10" i="20"/>
  <c r="X12" i="20"/>
  <c r="X11" i="20"/>
  <c r="X14" i="20"/>
  <c r="T9" i="20"/>
  <c r="V13" i="20" l="1"/>
  <c r="U9" i="20"/>
  <c r="W13" i="20" l="1"/>
  <c r="V9" i="20"/>
  <c r="X13" i="20" l="1"/>
  <c r="W9" i="20"/>
  <c r="P17" i="1" l="1"/>
  <c r="L17" i="1"/>
  <c r="J17" i="1"/>
  <c r="I17" i="1"/>
  <c r="K17" i="1"/>
  <c r="M17" i="1"/>
  <c r="N17" i="1"/>
  <c r="O17" i="1"/>
  <c r="H17" i="1"/>
  <c r="G17" i="1"/>
  <c r="P64" i="22"/>
  <c r="P44" i="1"/>
  <c r="P94" i="22"/>
  <c r="P62" i="1"/>
  <c r="P28" i="24"/>
  <c r="P80" i="1"/>
  <c r="P25" i="25"/>
  <c r="P75" i="29"/>
  <c r="P20" i="31"/>
  <c r="P49" i="33"/>
  <c r="P68" i="1"/>
  <c r="P34" i="24"/>
  <c r="P98" i="1"/>
  <c r="P23" i="26"/>
  <c r="P32" i="22"/>
  <c r="P20" i="27"/>
  <c r="P50" i="22"/>
  <c r="P17" i="28"/>
  <c r="P26" i="29"/>
  <c r="P74" i="31"/>
  <c r="P41" i="34"/>
  <c r="P55" i="22"/>
  <c r="P35" i="1"/>
  <c r="P86" i="22"/>
  <c r="P53" i="1"/>
  <c r="P20" i="24"/>
  <c r="P71" i="1"/>
  <c r="P17" i="25"/>
  <c r="P67" i="29"/>
  <c r="P53" i="30"/>
  <c r="P41" i="33"/>
  <c r="P76" i="1"/>
  <c r="P22" i="25"/>
  <c r="P23" i="22"/>
  <c r="P31" i="26"/>
  <c r="P41" i="22"/>
  <c r="P28" i="27"/>
  <c r="P59" i="22"/>
  <c r="P25" i="28"/>
  <c r="P36" i="29"/>
  <c r="P20" i="32"/>
  <c r="P49" i="34"/>
  <c r="P36" i="30"/>
  <c r="P25" i="33"/>
  <c r="P35" i="26"/>
  <c r="P29" i="28"/>
  <c r="P51" i="22"/>
  <c r="P99" i="22"/>
  <c r="P49" i="30"/>
  <c r="P19" i="22"/>
  <c r="P54" i="22"/>
  <c r="P45" i="34"/>
  <c r="P57" i="1"/>
  <c r="P71" i="29"/>
  <c r="P63" i="31"/>
  <c r="P43" i="31"/>
  <c r="P45" i="35"/>
  <c r="P46" i="32"/>
  <c r="P26" i="32"/>
  <c r="P24" i="29"/>
  <c r="P23" i="36"/>
  <c r="P60" i="36"/>
  <c r="P32" i="28"/>
  <c r="P30" i="29"/>
  <c r="P31" i="38"/>
  <c r="P32" i="37"/>
  <c r="P64" i="33"/>
  <c r="P40" i="32"/>
  <c r="P55" i="38"/>
  <c r="P61" i="29"/>
  <c r="P51" i="35"/>
  <c r="P73" i="33"/>
  <c r="P62" i="36"/>
  <c r="P33" i="33"/>
  <c r="P51" i="31"/>
  <c r="P81" i="1"/>
  <c r="P45" i="22"/>
  <c r="P43" i="29"/>
  <c r="P31" i="1"/>
  <c r="P67" i="1"/>
  <c r="P36" i="33"/>
  <c r="P27" i="26"/>
  <c r="P21" i="28"/>
  <c r="P60" i="22"/>
  <c r="P24" i="24"/>
  <c r="P57" i="30"/>
  <c r="P29" i="34"/>
  <c r="P47" i="32"/>
  <c r="P72" i="29"/>
  <c r="P45" i="29"/>
  <c r="P51" i="33"/>
  <c r="P26" i="25"/>
  <c r="P32" i="27"/>
  <c r="P24" i="32"/>
  <c r="P82" i="22"/>
  <c r="P33" i="24"/>
  <c r="P72" i="1"/>
  <c r="P36" i="22"/>
  <c r="P31" i="29"/>
  <c r="P40" i="1"/>
  <c r="P75" i="1"/>
  <c r="P45" i="33"/>
  <c r="P54" i="35"/>
  <c r="P72" i="33"/>
  <c r="P71" i="33"/>
  <c r="P22" i="31"/>
  <c r="P48" i="30"/>
  <c r="P40" i="34"/>
  <c r="P45" i="38"/>
  <c r="P46" i="33"/>
  <c r="P31" i="31"/>
  <c r="P48" i="36"/>
  <c r="P26" i="30"/>
  <c r="P34" i="31"/>
  <c r="P27" i="34"/>
  <c r="P43" i="36"/>
  <c r="P38" i="32"/>
  <c r="P43" i="33"/>
  <c r="P56" i="35"/>
  <c r="P33" i="38"/>
  <c r="P34" i="27"/>
  <c r="P18" i="34"/>
  <c r="P27" i="31"/>
  <c r="P35" i="34"/>
  <c r="P27" i="38"/>
  <c r="P72" i="38"/>
  <c r="P74" i="38"/>
  <c r="P53" i="38"/>
  <c r="P26" i="38"/>
  <c r="P36" i="38"/>
  <c r="P38" i="38"/>
  <c r="P57" i="37"/>
  <c r="P34" i="37"/>
  <c r="P75" i="36"/>
  <c r="N53" i="22"/>
  <c r="N20" i="28"/>
  <c r="N17" i="22"/>
  <c r="N18" i="22"/>
  <c r="N23" i="22"/>
  <c r="N31" i="26"/>
  <c r="P27" i="22"/>
  <c r="P63" i="22"/>
  <c r="P53" i="34"/>
  <c r="P49" i="1"/>
  <c r="P63" i="29"/>
  <c r="P18" i="25"/>
  <c r="P24" i="27"/>
  <c r="P78" i="31"/>
  <c r="P90" i="22"/>
  <c r="P21" i="25"/>
  <c r="P31" i="28"/>
  <c r="P73" i="29"/>
  <c r="P42" i="31"/>
  <c r="P33" i="35"/>
  <c r="P55" i="34"/>
  <c r="P73" i="31"/>
  <c r="P52" i="38"/>
  <c r="P20" i="35"/>
  <c r="P30" i="34"/>
  <c r="P56" i="32"/>
  <c r="P78" i="38"/>
  <c r="P17" i="33"/>
  <c r="P56" i="30"/>
  <c r="P31" i="36"/>
  <c r="P63" i="38"/>
  <c r="P25" i="35"/>
  <c r="P23" i="32"/>
  <c r="P40" i="37"/>
  <c r="P46" i="30"/>
  <c r="P35" i="33"/>
  <c r="P64" i="31"/>
  <c r="P56" i="37"/>
  <c r="P40" i="30"/>
  <c r="P52" i="32"/>
  <c r="P54" i="36"/>
  <c r="P68" i="36"/>
  <c r="P18" i="36"/>
  <c r="P55" i="37"/>
  <c r="P74" i="36"/>
  <c r="N36" i="24"/>
  <c r="N34" i="1"/>
  <c r="N90" i="22"/>
  <c r="N40" i="30"/>
  <c r="N32" i="28"/>
  <c r="N28" i="22"/>
  <c r="N75" i="1"/>
  <c r="N24" i="28"/>
  <c r="N22" i="22"/>
  <c r="N28" i="29"/>
  <c r="N47" i="22"/>
  <c r="N56" i="31"/>
  <c r="N54" i="31"/>
  <c r="N43" i="38"/>
  <c r="N28" i="31"/>
  <c r="N23" i="38"/>
  <c r="N74" i="31"/>
  <c r="N76" i="22"/>
  <c r="N17" i="32"/>
  <c r="N45" i="35"/>
  <c r="N32" i="38"/>
  <c r="N28" i="30"/>
  <c r="N42" i="33"/>
  <c r="N29" i="36"/>
  <c r="N59" i="38"/>
  <c r="N27" i="24"/>
  <c r="N44" i="31"/>
  <c r="N46" i="30"/>
  <c r="N39" i="34"/>
  <c r="N30" i="38"/>
  <c r="N39" i="31"/>
  <c r="N23" i="35"/>
  <c r="N52" i="38"/>
  <c r="N57" i="31"/>
  <c r="N32" i="35"/>
  <c r="N20" i="38"/>
  <c r="N74" i="29"/>
  <c r="N29" i="33"/>
  <c r="N17" i="36"/>
  <c r="N46" i="38"/>
  <c r="P27" i="37"/>
  <c r="P46" i="35"/>
  <c r="P78" i="36"/>
  <c r="N24" i="22"/>
  <c r="N30" i="22"/>
  <c r="N32" i="24"/>
  <c r="N95" i="1"/>
  <c r="N59" i="1"/>
  <c r="N41" i="22"/>
  <c r="N88" i="1"/>
  <c r="N19" i="28"/>
  <c r="N26" i="25"/>
  <c r="N55" i="35"/>
  <c r="N92" i="22"/>
  <c r="N35" i="35"/>
  <c r="N34" i="26"/>
  <c r="N98" i="1"/>
  <c r="N61" i="29"/>
  <c r="N34" i="27"/>
  <c r="N30" i="33"/>
  <c r="N60" i="36"/>
  <c r="N46" i="29"/>
  <c r="N52" i="33"/>
  <c r="N23" i="37"/>
  <c r="P44" i="34"/>
  <c r="P28" i="28"/>
  <c r="P21" i="36"/>
  <c r="P19" i="29"/>
  <c r="P44" i="36"/>
  <c r="P26" i="37"/>
  <c r="P42" i="36"/>
  <c r="P25" i="36"/>
  <c r="P33" i="37"/>
  <c r="N70" i="1"/>
  <c r="N33" i="1"/>
  <c r="N40" i="1"/>
  <c r="N35" i="29"/>
  <c r="N71" i="1"/>
  <c r="N24" i="1"/>
  <c r="N30" i="1"/>
  <c r="N99" i="22"/>
  <c r="N65" i="1"/>
  <c r="N24" i="25"/>
  <c r="N94" i="1"/>
  <c r="N27" i="30"/>
  <c r="N26" i="33"/>
  <c r="N18" i="37"/>
  <c r="N48" i="32"/>
  <c r="N61" i="36"/>
  <c r="N41" i="33"/>
  <c r="N62" i="29"/>
  <c r="N66" i="33"/>
  <c r="N70" i="36"/>
  <c r="N17" i="27"/>
  <c r="N75" i="31"/>
  <c r="N46" i="34"/>
  <c r="N33" i="37"/>
  <c r="N77" i="1"/>
  <c r="N40" i="29"/>
  <c r="N22" i="26"/>
  <c r="N55" i="32"/>
  <c r="N43" i="36"/>
  <c r="N33" i="28"/>
  <c r="N35" i="33"/>
  <c r="N69" i="36"/>
  <c r="N30" i="29"/>
  <c r="N49" i="33"/>
  <c r="N57" i="36"/>
  <c r="N33" i="25"/>
  <c r="P17" i="31"/>
  <c r="P66" i="36"/>
  <c r="P55" i="30"/>
  <c r="P46" i="38"/>
  <c r="N28" i="24"/>
  <c r="N26" i="1"/>
  <c r="N20" i="29"/>
  <c r="N39" i="22"/>
  <c r="N63" i="22"/>
  <c r="N32" i="1"/>
  <c r="N43" i="1"/>
  <c r="N98" i="22"/>
  <c r="N70" i="29"/>
  <c r="N30" i="34"/>
  <c r="N38" i="29"/>
  <c r="N73" i="33"/>
  <c r="N26" i="30"/>
  <c r="N45" i="34"/>
  <c r="N27" i="25"/>
  <c r="N61" i="31"/>
  <c r="N26" i="31"/>
  <c r="N55" i="34"/>
  <c r="N47" i="38"/>
  <c r="N62" i="31"/>
  <c r="N40" i="35"/>
  <c r="N69" i="38"/>
  <c r="N86" i="22"/>
  <c r="N27" i="31"/>
  <c r="N24" i="30"/>
  <c r="N22" i="34"/>
  <c r="N55" i="37"/>
  <c r="N17" i="31"/>
  <c r="N48" i="34"/>
  <c r="N35" i="38"/>
  <c r="N34" i="31"/>
  <c r="N57" i="34"/>
  <c r="N49" i="37"/>
  <c r="N29" i="24"/>
  <c r="N42" i="31"/>
  <c r="N21" i="34"/>
  <c r="N71" i="36"/>
  <c r="N35" i="22"/>
  <c r="N19" i="30"/>
  <c r="N26" i="29"/>
  <c r="N47" i="33"/>
  <c r="N76" i="36"/>
  <c r="N84" i="22"/>
  <c r="N21" i="32"/>
  <c r="N56" i="35"/>
  <c r="N26" i="24"/>
  <c r="N36" i="32"/>
  <c r="N57" i="35"/>
  <c r="N45" i="38"/>
  <c r="N45" i="30"/>
  <c r="N54" i="33"/>
  <c r="N42" i="36"/>
  <c r="N71" i="38"/>
  <c r="L22" i="22"/>
  <c r="L61" i="22"/>
  <c r="L31" i="1"/>
  <c r="L20" i="1"/>
  <c r="L70" i="22"/>
  <c r="L17" i="22"/>
  <c r="P97" i="1"/>
  <c r="P22" i="26"/>
  <c r="P44" i="22"/>
  <c r="P31" i="27"/>
  <c r="P62" i="22"/>
  <c r="P29" i="1"/>
  <c r="P80" i="22"/>
  <c r="P25" i="29"/>
  <c r="P65" i="29"/>
  <c r="P41" i="32"/>
  <c r="P18" i="1"/>
  <c r="N59" i="31"/>
  <c r="N49" i="31"/>
  <c r="N69" i="33"/>
  <c r="N20" i="37"/>
  <c r="N46" i="37"/>
  <c r="L35" i="22"/>
  <c r="P81" i="22"/>
  <c r="P24" i="25"/>
  <c r="P36" i="31"/>
  <c r="P68" i="22"/>
  <c r="P48" i="1"/>
  <c r="P98" i="22"/>
  <c r="P66" i="1"/>
  <c r="P32" i="24"/>
  <c r="P84" i="1"/>
  <c r="P29" i="25"/>
  <c r="P17" i="30"/>
  <c r="P24" i="31"/>
  <c r="P53" i="33"/>
  <c r="P89" i="1"/>
  <c r="P34" i="25"/>
  <c r="P35" i="22"/>
  <c r="P23" i="27"/>
  <c r="P53" i="22"/>
  <c r="P21" i="1"/>
  <c r="P71" i="22"/>
  <c r="P17" i="29"/>
  <c r="P53" i="29"/>
  <c r="P32" i="32"/>
  <c r="P26" i="1"/>
  <c r="P76" i="22"/>
  <c r="P56" i="1"/>
  <c r="P23" i="24"/>
  <c r="P74" i="1"/>
  <c r="P20" i="25"/>
  <c r="P92" i="1"/>
  <c r="P17" i="26"/>
  <c r="P25" i="30"/>
  <c r="P32" i="31"/>
  <c r="P62" i="33"/>
  <c r="P32" i="29"/>
  <c r="P17" i="32"/>
  <c r="P46" i="34"/>
  <c r="P32" i="30"/>
  <c r="P22" i="33"/>
  <c r="P26" i="28"/>
  <c r="N33" i="34"/>
  <c r="N35" i="28"/>
  <c r="N39" i="32"/>
  <c r="N21" i="27"/>
  <c r="N52" i="36"/>
  <c r="N32" i="33"/>
  <c r="N74" i="38"/>
  <c r="N17" i="33"/>
  <c r="N33" i="38"/>
  <c r="N77" i="31"/>
  <c r="N71" i="29"/>
  <c r="N20" i="34"/>
  <c r="N17" i="35"/>
  <c r="L18" i="22"/>
  <c r="P30" i="1"/>
  <c r="P78" i="1"/>
  <c r="P29" i="30"/>
  <c r="N21" i="37"/>
  <c r="N64" i="38"/>
  <c r="N21" i="30"/>
  <c r="N29" i="32"/>
  <c r="L77" i="1"/>
  <c r="L33" i="1"/>
  <c r="P27" i="24"/>
  <c r="P21" i="26"/>
  <c r="P85" i="1"/>
  <c r="P30" i="25"/>
  <c r="P31" i="22"/>
  <c r="P19" i="27"/>
  <c r="P49" i="22"/>
  <c r="P36" i="27"/>
  <c r="P67" i="22"/>
  <c r="P33" i="28"/>
  <c r="P48" i="29"/>
  <c r="P28" i="32"/>
  <c r="P22" i="1"/>
  <c r="P72" i="22"/>
  <c r="P52" i="1"/>
  <c r="P19" i="24"/>
  <c r="P70" i="1"/>
  <c r="P36" i="24"/>
  <c r="P88" i="1"/>
  <c r="P33" i="25"/>
  <c r="P21" i="30"/>
  <c r="P28" i="31"/>
  <c r="P57" i="33"/>
  <c r="P93" i="1"/>
  <c r="P18" i="26"/>
  <c r="P40" i="22"/>
  <c r="P27" i="27"/>
  <c r="P57" i="22"/>
  <c r="P25" i="1"/>
  <c r="P75" i="22"/>
  <c r="P21" i="29"/>
  <c r="P60" i="29"/>
  <c r="P36" i="32"/>
  <c r="P57" i="34"/>
  <c r="P54" i="30"/>
  <c r="P42" i="33"/>
  <c r="P27" i="28"/>
  <c r="P60" i="31"/>
  <c r="P26" i="34"/>
  <c r="P31" i="30"/>
  <c r="N35" i="1"/>
  <c r="N30" i="24"/>
  <c r="N26" i="36"/>
  <c r="N19" i="33"/>
  <c r="N18" i="28"/>
  <c r="N45" i="36"/>
  <c r="N57" i="29"/>
  <c r="N46" i="35"/>
  <c r="N27" i="26"/>
  <c r="N30" i="35"/>
  <c r="N40" i="37"/>
  <c r="N21" i="28"/>
  <c r="L39" i="1"/>
  <c r="L87" i="1"/>
  <c r="P61" i="1"/>
  <c r="P96" i="1"/>
  <c r="P66" i="33"/>
  <c r="P29" i="36"/>
  <c r="P30" i="36"/>
  <c r="P20" i="38"/>
  <c r="P39" i="37"/>
  <c r="N20" i="1"/>
  <c r="N70" i="22"/>
  <c r="N36" i="28"/>
  <c r="N33" i="22"/>
  <c r="N34" i="22"/>
  <c r="N40" i="22"/>
  <c r="N27" i="27"/>
  <c r="N41" i="1"/>
  <c r="N28" i="25"/>
  <c r="N92" i="1"/>
  <c r="N55" i="22"/>
  <c r="N49" i="22"/>
  <c r="N41" i="29"/>
  <c r="N55" i="1"/>
  <c r="N28" i="1"/>
  <c r="N20" i="25"/>
  <c r="N80" i="1"/>
  <c r="N43" i="22"/>
  <c r="N62" i="22"/>
  <c r="N53" i="29"/>
  <c r="N25" i="22"/>
  <c r="N27" i="1"/>
  <c r="N35" i="24"/>
  <c r="N48" i="30"/>
  <c r="N18" i="27"/>
  <c r="N76" i="31"/>
  <c r="N47" i="34"/>
  <c r="N34" i="37"/>
  <c r="N21" i="25"/>
  <c r="N50" i="31"/>
  <c r="N27" i="34"/>
  <c r="N77" i="36"/>
  <c r="N26" i="28"/>
  <c r="N32" i="32"/>
  <c r="N20" i="35"/>
  <c r="N35" i="26"/>
  <c r="N19" i="32"/>
  <c r="N60" i="31"/>
  <c r="N34" i="35"/>
  <c r="N68" i="38"/>
  <c r="N76" i="29"/>
  <c r="N77" i="33"/>
  <c r="N44" i="37"/>
  <c r="N32" i="30"/>
  <c r="N24" i="34"/>
  <c r="N24" i="37"/>
  <c r="N29" i="28"/>
  <c r="N33" i="32"/>
  <c r="N21" i="35"/>
  <c r="N50" i="37"/>
  <c r="N19" i="22"/>
  <c r="N73" i="29"/>
  <c r="N22" i="28"/>
  <c r="P59" i="31"/>
  <c r="P50" i="35"/>
  <c r="P43" i="32"/>
  <c r="P27" i="32"/>
  <c r="P40" i="36"/>
  <c r="P30" i="27"/>
  <c r="P56" i="29"/>
  <c r="P40" i="33"/>
  <c r="P56" i="38"/>
  <c r="P21" i="31"/>
  <c r="P68" i="31"/>
  <c r="P48" i="34"/>
  <c r="P71" i="36"/>
  <c r="P47" i="31"/>
  <c r="P19" i="31"/>
  <c r="P49" i="36"/>
  <c r="P68" i="38"/>
  <c r="P22" i="32"/>
  <c r="P48" i="31"/>
  <c r="P25" i="37"/>
  <c r="P28" i="37"/>
  <c r="P64" i="38"/>
  <c r="P42" i="38"/>
  <c r="N87" i="1"/>
  <c r="N56" i="1"/>
  <c r="N36" i="29"/>
  <c r="N96" i="1"/>
  <c r="N39" i="1"/>
  <c r="N64" i="1"/>
  <c r="N29" i="30"/>
  <c r="N66" i="29"/>
  <c r="N49" i="30"/>
  <c r="N34" i="29"/>
  <c r="N26" i="32"/>
  <c r="N20" i="36"/>
  <c r="N46" i="36"/>
  <c r="N38" i="31"/>
  <c r="N18" i="35"/>
  <c r="N51" i="38"/>
  <c r="N67" i="31"/>
  <c r="N44" i="35"/>
  <c r="N77" i="38"/>
  <c r="N31" i="24"/>
  <c r="N48" i="31"/>
  <c r="N57" i="30"/>
  <c r="N43" i="34"/>
  <c r="N34" i="38"/>
  <c r="N45" i="31"/>
  <c r="N27" i="35"/>
  <c r="N61" i="38"/>
  <c r="N63" i="31"/>
  <c r="N36" i="35"/>
  <c r="N24" i="38"/>
  <c r="N17" i="30"/>
  <c r="N33" i="33"/>
  <c r="N21" i="36"/>
  <c r="N50" i="38"/>
  <c r="N35" i="27"/>
  <c r="N81" i="22"/>
  <c r="N20" i="32"/>
  <c r="N51" i="35"/>
  <c r="N29" i="25"/>
  <c r="N44" i="32"/>
  <c r="N35" i="36"/>
  <c r="N26" i="26"/>
  <c r="N88" i="22"/>
  <c r="P21" i="33"/>
  <c r="P68" i="29"/>
  <c r="P47" i="29"/>
  <c r="P52" i="33"/>
  <c r="P20" i="37"/>
  <c r="P50" i="31"/>
  <c r="P57" i="29"/>
  <c r="P23" i="35"/>
  <c r="P54" i="37"/>
  <c r="P50" i="33"/>
  <c r="P35" i="31"/>
  <c r="P52" i="36"/>
  <c r="P29" i="33"/>
  <c r="P76" i="33"/>
  <c r="P35" i="36"/>
  <c r="P62" i="38"/>
  <c r="P67" i="33"/>
  <c r="P51" i="34"/>
  <c r="P65" i="36"/>
  <c r="P22" i="36"/>
  <c r="P49" i="38"/>
  <c r="P53" i="36"/>
  <c r="P41" i="37"/>
  <c r="N51" i="1"/>
  <c r="N45" i="22"/>
  <c r="N36" i="25"/>
  <c r="P25" i="34"/>
  <c r="P68" i="33"/>
  <c r="P23" i="31"/>
  <c r="P44" i="37"/>
  <c r="P67" i="38"/>
  <c r="P34" i="32"/>
  <c r="P52" i="31"/>
  <c r="P30" i="37"/>
  <c r="P24" i="35"/>
  <c r="P34" i="34"/>
  <c r="P23" i="33"/>
  <c r="P38" i="37"/>
  <c r="P17" i="36"/>
  <c r="P48" i="32"/>
  <c r="P23" i="38"/>
  <c r="P41" i="35"/>
  <c r="P40" i="29"/>
  <c r="P31" i="33"/>
  <c r="P48" i="38"/>
  <c r="P75" i="38"/>
  <c r="P51" i="36"/>
  <c r="P21" i="38"/>
  <c r="N50" i="1"/>
  <c r="N52" i="29"/>
  <c r="N45" i="1"/>
  <c r="N32" i="22"/>
  <c r="N24" i="26"/>
  <c r="N23" i="29"/>
  <c r="N30" i="36"/>
  <c r="N52" i="35"/>
  <c r="N44" i="22"/>
  <c r="N22" i="37"/>
  <c r="N34" i="24"/>
  <c r="N50" i="30"/>
  <c r="N31" i="25"/>
  <c r="N34" i="33"/>
  <c r="N68" i="36"/>
  <c r="N54" i="29"/>
  <c r="N61" i="33"/>
  <c r="N27" i="37"/>
  <c r="N82" i="1"/>
  <c r="N48" i="29"/>
  <c r="N30" i="26"/>
  <c r="N18" i="33"/>
  <c r="N51" i="36"/>
  <c r="N21" i="29"/>
  <c r="N44" i="33"/>
  <c r="N73" i="36"/>
  <c r="N47" i="29"/>
  <c r="N53" i="33"/>
  <c r="N62" i="36"/>
  <c r="N21" i="26"/>
  <c r="N64" i="31"/>
  <c r="N38" i="34"/>
  <c r="N25" i="37"/>
  <c r="N65" i="22"/>
  <c r="N52" i="30"/>
  <c r="N64" i="29"/>
  <c r="N68" i="33"/>
  <c r="N39" i="37"/>
  <c r="N36" i="30"/>
  <c r="N31" i="34"/>
  <c r="N19" i="38"/>
  <c r="P39" i="31"/>
  <c r="P30" i="35"/>
  <c r="P56" i="34"/>
  <c r="P69" i="38"/>
  <c r="P17" i="34"/>
  <c r="P18" i="35"/>
  <c r="P69" i="36"/>
  <c r="P28" i="36"/>
  <c r="P18" i="29"/>
  <c r="P35" i="29"/>
  <c r="P40" i="38"/>
  <c r="P42" i="30"/>
  <c r="P34" i="28"/>
  <c r="P31" i="34"/>
  <c r="P21" i="37"/>
  <c r="P38" i="31"/>
  <c r="P52" i="29"/>
  <c r="P19" i="35"/>
  <c r="P49" i="37"/>
  <c r="P64" i="36"/>
  <c r="P66" i="38"/>
  <c r="P43" i="38"/>
  <c r="N32" i="25"/>
  <c r="N23" i="24"/>
  <c r="N47" i="1"/>
  <c r="N60" i="22"/>
  <c r="N57" i="1"/>
  <c r="N31" i="22"/>
  <c r="N43" i="33"/>
  <c r="N23" i="33"/>
  <c r="N57" i="33"/>
  <c r="N51" i="33"/>
  <c r="N19" i="36"/>
  <c r="N49" i="38"/>
  <c r="N75" i="38"/>
  <c r="N72" i="29"/>
  <c r="N70" i="33"/>
  <c r="N74" i="36"/>
  <c r="N25" i="27"/>
  <c r="N18" i="32"/>
  <c r="N50" i="34"/>
  <c r="N38" i="37"/>
  <c r="N57" i="32"/>
  <c r="N32" i="36"/>
  <c r="N62" i="38"/>
  <c r="N25" i="31"/>
  <c r="N21" i="1"/>
  <c r="N31" i="30"/>
  <c r="N65" i="31"/>
  <c r="N22" i="32"/>
  <c r="N46" i="33"/>
  <c r="N41" i="34"/>
  <c r="N33" i="29"/>
  <c r="N59" i="36"/>
  <c r="L27" i="1"/>
  <c r="L43" i="22"/>
  <c r="L20" i="22"/>
  <c r="P47" i="1"/>
  <c r="P18" i="27"/>
  <c r="P95" i="1"/>
  <c r="P46" i="1"/>
  <c r="P19" i="28"/>
  <c r="P57" i="32"/>
  <c r="P26" i="26"/>
  <c r="P31" i="24"/>
  <c r="P33" i="1"/>
  <c r="P25" i="26"/>
  <c r="P45" i="32"/>
  <c r="P22" i="22"/>
  <c r="P35" i="24"/>
  <c r="P70" i="22"/>
  <c r="P29" i="26"/>
  <c r="P76" i="29"/>
  <c r="P26" i="22"/>
  <c r="P73" i="1"/>
  <c r="P74" i="22"/>
  <c r="P25" i="22"/>
  <c r="P19" i="30"/>
  <c r="N24" i="29"/>
  <c r="N40" i="38"/>
  <c r="N59" i="33"/>
  <c r="N49" i="35"/>
  <c r="N33" i="36"/>
  <c r="N36" i="37"/>
  <c r="N46" i="32"/>
  <c r="N21" i="38"/>
  <c r="L94" i="1"/>
  <c r="L52" i="1"/>
  <c r="L87" i="22"/>
  <c r="P30" i="22"/>
  <c r="P23" i="25"/>
  <c r="P78" i="22"/>
  <c r="P17" i="27"/>
  <c r="P24" i="30"/>
  <c r="P18" i="22"/>
  <c r="P65" i="1"/>
  <c r="P66" i="22"/>
  <c r="P17" i="22"/>
  <c r="P70" i="29"/>
  <c r="P70" i="33"/>
  <c r="P69" i="1"/>
  <c r="P20" i="1"/>
  <c r="P21" i="22"/>
  <c r="P33" i="29"/>
  <c r="P74" i="33"/>
  <c r="P93" i="22"/>
  <c r="P24" i="1"/>
  <c r="P36" i="25"/>
  <c r="P38" i="29"/>
  <c r="P49" i="31"/>
  <c r="P78" i="33"/>
  <c r="P55" i="29"/>
  <c r="P33" i="32"/>
  <c r="P21" i="35"/>
  <c r="P51" i="30"/>
  <c r="P39" i="33"/>
  <c r="P27" i="29"/>
  <c r="P75" i="31"/>
  <c r="P42" i="34"/>
  <c r="P27" i="30"/>
  <c r="P18" i="33"/>
  <c r="P47" i="35"/>
  <c r="P40" i="31"/>
  <c r="P69" i="33"/>
  <c r="P56" i="36"/>
  <c r="P53" i="35"/>
  <c r="N60" i="38"/>
  <c r="N41" i="32"/>
  <c r="N36" i="38"/>
  <c r="N63" i="38"/>
  <c r="N71" i="33"/>
  <c r="L55" i="1"/>
  <c r="L77" i="22"/>
  <c r="L56" i="22"/>
  <c r="L50" i="1"/>
  <c r="P77" i="1"/>
  <c r="P28" i="1"/>
  <c r="P29" i="22"/>
  <c r="P42" i="29"/>
  <c r="P20" i="34"/>
  <c r="P85" i="22"/>
  <c r="P35" i="27"/>
  <c r="P28" i="25"/>
  <c r="P29" i="29"/>
  <c r="P41" i="31"/>
  <c r="P89" i="22"/>
  <c r="P52" i="22"/>
  <c r="P32" i="25"/>
  <c r="P88" i="22"/>
  <c r="P45" i="31"/>
  <c r="P43" i="1"/>
  <c r="P56" i="22"/>
  <c r="P91" i="1"/>
  <c r="P92" i="22"/>
  <c r="P26" i="27"/>
  <c r="N73" i="31"/>
  <c r="N17" i="24"/>
  <c r="N85" i="22"/>
  <c r="N33" i="30"/>
  <c r="N54" i="30"/>
  <c r="N33" i="35"/>
  <c r="L39" i="22"/>
  <c r="L34" i="1"/>
  <c r="L36" i="1"/>
  <c r="L33" i="22"/>
  <c r="P97" i="22"/>
  <c r="P61" i="22"/>
  <c r="P20" i="26"/>
  <c r="P96" i="22"/>
  <c r="P53" i="31"/>
  <c r="P34" i="1"/>
  <c r="P48" i="22"/>
  <c r="P83" i="1"/>
  <c r="P84" i="22"/>
  <c r="P33" i="30"/>
  <c r="P39" i="1"/>
  <c r="P30" i="26"/>
  <c r="P87" i="1"/>
  <c r="P38" i="1"/>
  <c r="P38" i="30"/>
  <c r="P49" i="32"/>
  <c r="P34" i="26"/>
  <c r="P19" i="25"/>
  <c r="P42" i="1"/>
  <c r="P33" i="26"/>
  <c r="P53" i="32"/>
  <c r="P32" i="35"/>
  <c r="P29" i="31"/>
  <c r="P59" i="33"/>
  <c r="P28" i="29"/>
  <c r="P76" i="31"/>
  <c r="P43" i="34"/>
  <c r="P50" i="30"/>
  <c r="P38" i="33"/>
  <c r="P22" i="28"/>
  <c r="P55" i="31"/>
  <c r="P22" i="34"/>
  <c r="P69" i="29"/>
  <c r="P44" i="32"/>
  <c r="P31" i="35"/>
  <c r="P19" i="38"/>
  <c r="P42" i="37"/>
  <c r="P21" i="32"/>
  <c r="P39" i="30"/>
  <c r="P39" i="35"/>
  <c r="P77" i="31"/>
  <c r="P44" i="35"/>
  <c r="P77" i="38"/>
  <c r="P50" i="36"/>
  <c r="P20" i="28"/>
  <c r="P21" i="34"/>
  <c r="P39" i="32"/>
  <c r="P64" i="29"/>
  <c r="P44" i="33"/>
  <c r="P77" i="36"/>
  <c r="P36" i="37"/>
  <c r="P18" i="38"/>
  <c r="P33" i="31"/>
  <c r="P34" i="29"/>
  <c r="P47" i="34"/>
  <c r="P44" i="31"/>
  <c r="P52" i="34"/>
  <c r="P44" i="38"/>
  <c r="P57" i="35"/>
  <c r="P22" i="29"/>
  <c r="P38" i="34"/>
  <c r="P55" i="32"/>
  <c r="P18" i="30"/>
  <c r="P56" i="33"/>
  <c r="P23" i="37"/>
  <c r="P53" i="37"/>
  <c r="P29" i="38"/>
  <c r="P50" i="37"/>
  <c r="P71" i="38"/>
  <c r="P18" i="37"/>
  <c r="P39" i="29"/>
  <c r="P61" i="33"/>
  <c r="P54" i="31"/>
  <c r="P27" i="35"/>
  <c r="P63" i="33"/>
  <c r="P61" i="36"/>
  <c r="P70" i="38"/>
  <c r="P36" i="36"/>
  <c r="P32" i="38"/>
  <c r="N32" i="29"/>
  <c r="N68" i="1"/>
  <c r="N23" i="28"/>
  <c r="N66" i="22"/>
  <c r="N66" i="1"/>
  <c r="N29" i="1"/>
  <c r="N20" i="26"/>
  <c r="N60" i="1"/>
  <c r="N28" i="27"/>
  <c r="N89" i="1"/>
  <c r="N23" i="31"/>
  <c r="N51" i="30"/>
  <c r="N51" i="37"/>
  <c r="N25" i="30"/>
  <c r="N31" i="37"/>
  <c r="N39" i="29"/>
  <c r="N27" i="28"/>
  <c r="N75" i="29"/>
  <c r="N17" i="26"/>
  <c r="N35" i="34"/>
  <c r="N20" i="33"/>
  <c r="N41" i="37"/>
  <c r="N50" i="32"/>
  <c r="N63" i="36"/>
  <c r="N23" i="32"/>
  <c r="N55" i="33"/>
  <c r="N20" i="30"/>
  <c r="N23" i="36"/>
  <c r="N32" i="34"/>
  <c r="N53" i="38"/>
  <c r="N25" i="35"/>
  <c r="N54" i="37"/>
  <c r="N23" i="26"/>
  <c r="N69" i="31"/>
  <c r="N43" i="31"/>
  <c r="N26" i="35"/>
  <c r="N55" i="38"/>
  <c r="N60" i="29"/>
  <c r="N65" i="33"/>
  <c r="N35" i="37"/>
  <c r="N78" i="29"/>
  <c r="N78" i="33"/>
  <c r="N78" i="36"/>
  <c r="N33" i="27"/>
  <c r="N24" i="32"/>
  <c r="N54" i="34"/>
  <c r="N42" i="37"/>
  <c r="N17" i="25"/>
  <c r="N47" i="31"/>
  <c r="N25" i="34"/>
  <c r="N75" i="36"/>
  <c r="L72" i="1"/>
  <c r="L44" i="1"/>
  <c r="L94" i="22"/>
  <c r="L64" i="22"/>
  <c r="L82" i="22"/>
  <c r="L36" i="22"/>
  <c r="L67" i="1"/>
  <c r="P64" i="1"/>
  <c r="P30" i="24"/>
  <c r="P94" i="1"/>
  <c r="P19" i="26"/>
  <c r="P28" i="22"/>
  <c r="P36" i="26"/>
  <c r="P46" i="22"/>
  <c r="P33" i="27"/>
  <c r="P20" i="29"/>
  <c r="P70" i="31"/>
  <c r="P36" i="34"/>
  <c r="P34" i="22"/>
  <c r="P22" i="27"/>
  <c r="P65" i="22"/>
  <c r="P32" i="1"/>
  <c r="P83" i="22"/>
  <c r="P50" i="1"/>
  <c r="P17" i="24"/>
  <c r="P46" i="29"/>
  <c r="P30" i="30"/>
  <c r="P20" i="33"/>
  <c r="P55" i="1"/>
  <c r="P22" i="24"/>
  <c r="P86" i="1"/>
  <c r="P31" i="25"/>
  <c r="P20" i="22"/>
  <c r="P50" i="34"/>
  <c r="P31" i="37"/>
  <c r="P62" i="29"/>
  <c r="P61" i="38"/>
  <c r="P18" i="32"/>
  <c r="P76" i="36"/>
  <c r="P22" i="30"/>
  <c r="P69" i="31"/>
  <c r="P73" i="38"/>
  <c r="P24" i="36"/>
  <c r="P17" i="37"/>
  <c r="P34" i="36"/>
  <c r="P54" i="38"/>
  <c r="N87" i="22"/>
  <c r="N67" i="1"/>
  <c r="N56" i="22"/>
  <c r="N69" i="29"/>
  <c r="N29" i="22"/>
  <c r="N74" i="22"/>
  <c r="N49" i="1"/>
  <c r="N45" i="29"/>
  <c r="N78" i="1"/>
  <c r="N42" i="1"/>
  <c r="N19" i="26"/>
  <c r="N27" i="32"/>
  <c r="N22" i="35"/>
  <c r="N76" i="38"/>
  <c r="N44" i="34"/>
  <c r="N56" i="38"/>
  <c r="N74" i="33"/>
  <c r="N56" i="30"/>
  <c r="N18" i="36"/>
  <c r="N42" i="30"/>
  <c r="N22" i="27"/>
  <c r="N49" i="34"/>
  <c r="N42" i="29"/>
  <c r="N75" i="33"/>
  <c r="N23" i="27"/>
  <c r="N51" i="29"/>
  <c r="N72" i="38"/>
  <c r="N35" i="32"/>
  <c r="N38" i="30"/>
  <c r="N24" i="36"/>
  <c r="N38" i="32"/>
  <c r="N94" i="22"/>
  <c r="N31" i="31"/>
  <c r="N34" i="30"/>
  <c r="N26" i="34"/>
  <c r="N18" i="38"/>
  <c r="N22" i="31"/>
  <c r="P26" i="33"/>
  <c r="P17" i="38"/>
  <c r="P22" i="35"/>
  <c r="P33" i="36"/>
  <c r="P41" i="29"/>
  <c r="P43" i="37"/>
  <c r="P59" i="36"/>
  <c r="P47" i="38"/>
  <c r="N36" i="1"/>
  <c r="N28" i="26"/>
  <c r="N51" i="22"/>
  <c r="N19" i="25"/>
  <c r="N32" i="26"/>
  <c r="N72" i="1"/>
  <c r="N38" i="22"/>
  <c r="N57" i="22"/>
  <c r="N64" i="22"/>
  <c r="N83" i="22"/>
  <c r="N48" i="1"/>
  <c r="N44" i="29"/>
  <c r="N34" i="32"/>
  <c r="N47" i="36"/>
  <c r="N72" i="31"/>
  <c r="N27" i="36"/>
  <c r="N29" i="31"/>
  <c r="N69" i="22"/>
  <c r="N25" i="32"/>
  <c r="N43" i="37"/>
  <c r="N40" i="36"/>
  <c r="N18" i="31"/>
  <c r="N66" i="38"/>
  <c r="N30" i="31"/>
  <c r="N25" i="38"/>
  <c r="N35" i="30"/>
  <c r="N43" i="35"/>
  <c r="N25" i="24"/>
  <c r="N52" i="37"/>
  <c r="N45" i="32"/>
  <c r="N17" i="29"/>
  <c r="N63" i="33"/>
  <c r="N50" i="36"/>
  <c r="N27" i="22"/>
  <c r="N77" i="29"/>
  <c r="N18" i="29"/>
  <c r="N39" i="33"/>
  <c r="N72" i="36"/>
  <c r="N75" i="22"/>
  <c r="N78" i="31"/>
  <c r="N48" i="35"/>
  <c r="N18" i="24"/>
  <c r="N28" i="32"/>
  <c r="N53" i="35"/>
  <c r="N41" i="38"/>
  <c r="N39" i="30"/>
  <c r="N50" i="33"/>
  <c r="N38" i="36"/>
  <c r="N67" i="38"/>
  <c r="N63" i="29"/>
  <c r="P23" i="30"/>
  <c r="P34" i="38"/>
  <c r="P61" i="31"/>
  <c r="P36" i="35"/>
  <c r="P27" i="33"/>
  <c r="P71" i="31"/>
  <c r="P34" i="35"/>
  <c r="P40" i="35"/>
  <c r="P45" i="36"/>
  <c r="P24" i="37"/>
  <c r="P57" i="36"/>
  <c r="P76" i="38"/>
  <c r="P25" i="38"/>
  <c r="N20" i="22"/>
  <c r="N50" i="22"/>
  <c r="N73" i="1"/>
  <c r="N62" i="1"/>
  <c r="N25" i="1"/>
  <c r="N36" i="26"/>
  <c r="N76" i="1"/>
  <c r="N21" i="22"/>
  <c r="N19" i="1"/>
  <c r="N46" i="22"/>
  <c r="N52" i="22"/>
  <c r="N30" i="28"/>
  <c r="N60" i="33"/>
  <c r="N33" i="26"/>
  <c r="N40" i="33"/>
  <c r="N93" i="22"/>
  <c r="N49" i="32"/>
  <c r="N89" i="22"/>
  <c r="N72" i="33"/>
  <c r="N52" i="32"/>
  <c r="N27" i="38"/>
  <c r="N36" i="36"/>
  <c r="N96" i="22"/>
  <c r="N38" i="35"/>
  <c r="N48" i="22"/>
  <c r="N66" i="31"/>
  <c r="N26" i="37"/>
  <c r="N19" i="34"/>
  <c r="N30" i="25"/>
  <c r="N28" i="37"/>
  <c r="N55" i="30"/>
  <c r="N52" i="1"/>
  <c r="N27" i="29"/>
  <c r="N18" i="25"/>
  <c r="N43" i="32"/>
  <c r="N34" i="36"/>
  <c r="N29" i="27"/>
  <c r="N27" i="33"/>
  <c r="N56" i="36"/>
  <c r="N34" i="28"/>
  <c r="N36" i="33"/>
  <c r="N49" i="36"/>
  <c r="N78" i="38"/>
  <c r="P60" i="38"/>
  <c r="N36" i="22"/>
  <c r="N24" i="27"/>
  <c r="N84" i="1"/>
  <c r="N18" i="1"/>
  <c r="N68" i="22"/>
  <c r="N90" i="1"/>
  <c r="N35" i="25"/>
  <c r="N23" i="30"/>
  <c r="N91" i="22"/>
  <c r="N46" i="1"/>
  <c r="N93" i="1"/>
  <c r="N95" i="22"/>
  <c r="N54" i="1"/>
  <c r="N97" i="1"/>
  <c r="N78" i="22"/>
  <c r="N38" i="1"/>
  <c r="N81" i="1"/>
  <c r="N99" i="1"/>
  <c r="N28" i="28"/>
  <c r="N71" i="22"/>
  <c r="N26" i="22"/>
  <c r="N77" i="22"/>
  <c r="N65" i="29"/>
  <c r="N97" i="22"/>
  <c r="N32" i="31"/>
  <c r="N76" i="33"/>
  <c r="N64" i="36"/>
  <c r="N25" i="28"/>
  <c r="N31" i="32"/>
  <c r="N19" i="35"/>
  <c r="N48" i="37"/>
  <c r="N22" i="25"/>
  <c r="N51" i="31"/>
  <c r="N28" i="34"/>
  <c r="N19" i="24"/>
  <c r="N35" i="31"/>
  <c r="N41" i="30"/>
  <c r="N34" i="34"/>
  <c r="N22" i="38"/>
  <c r="N33" i="31"/>
  <c r="N56" i="34"/>
  <c r="N48" i="38"/>
  <c r="N46" i="31"/>
  <c r="N28" i="35"/>
  <c r="N52" i="34"/>
  <c r="N53" i="37"/>
  <c r="N21" i="33"/>
  <c r="N38" i="38"/>
  <c r="L27" i="22"/>
  <c r="L73" i="1"/>
  <c r="L20" i="24"/>
  <c r="P47" i="22"/>
  <c r="P77" i="22"/>
  <c r="P95" i="22"/>
  <c r="P29" i="24"/>
  <c r="P45" i="30"/>
  <c r="P51" i="1"/>
  <c r="P82" i="1"/>
  <c r="P99" i="1"/>
  <c r="P33" i="22"/>
  <c r="P24" i="28"/>
  <c r="P24" i="34"/>
  <c r="P19" i="1"/>
  <c r="P36" i="1"/>
  <c r="P21" i="24"/>
  <c r="P30" i="28"/>
  <c r="P60" i="1"/>
  <c r="P23" i="1"/>
  <c r="P24" i="22"/>
  <c r="P59" i="1"/>
  <c r="P35" i="28"/>
  <c r="P28" i="33"/>
  <c r="P50" i="32"/>
  <c r="P51" i="29"/>
  <c r="P49" i="29"/>
  <c r="P54" i="33"/>
  <c r="P34" i="33"/>
  <c r="P28" i="30"/>
  <c r="P73" i="36"/>
  <c r="P22" i="38"/>
  <c r="P60" i="33"/>
  <c r="P35" i="32"/>
  <c r="P50" i="38"/>
  <c r="P44" i="29"/>
  <c r="P43" i="35"/>
  <c r="P65" i="33"/>
  <c r="P41" i="38"/>
  <c r="P33" i="34"/>
  <c r="P65" i="31"/>
  <c r="P19" i="37"/>
  <c r="P66" i="29"/>
  <c r="P18" i="31"/>
  <c r="P77" i="33"/>
  <c r="P26" i="36"/>
  <c r="P30" i="38"/>
  <c r="P45" i="37"/>
  <c r="P70" i="36"/>
  <c r="P47" i="36"/>
  <c r="N53" i="1"/>
  <c r="N85" i="1"/>
  <c r="N83" i="1"/>
  <c r="N36" i="27"/>
  <c r="N42" i="22"/>
  <c r="N22" i="1"/>
  <c r="N43" i="29"/>
  <c r="N47" i="30"/>
  <c r="N67" i="29"/>
  <c r="N34" i="25"/>
  <c r="N31" i="33"/>
  <c r="N53" i="36"/>
  <c r="N25" i="25"/>
  <c r="N53" i="31"/>
  <c r="N29" i="34"/>
  <c r="N17" i="37"/>
  <c r="N31" i="1"/>
  <c r="N61" i="22"/>
  <c r="N44" i="30"/>
  <c r="N59" i="29"/>
  <c r="N64" i="33"/>
  <c r="N30" i="37"/>
  <c r="N30" i="30"/>
  <c r="N23" i="34"/>
  <c r="N56" i="37"/>
  <c r="N43" i="30"/>
  <c r="N36" i="34"/>
  <c r="N32" i="37"/>
  <c r="N80" i="22"/>
  <c r="N20" i="31"/>
  <c r="N67" i="33"/>
  <c r="N54" i="36"/>
  <c r="N86" i="1"/>
  <c r="N56" i="29"/>
  <c r="N26" i="27"/>
  <c r="N22" i="33"/>
  <c r="N55" i="36"/>
  <c r="N29" i="29"/>
  <c r="N48" i="33"/>
  <c r="N19" i="37"/>
  <c r="N55" i="29"/>
  <c r="N62" i="33"/>
  <c r="N66" i="36"/>
  <c r="L22" i="1"/>
  <c r="L72" i="22"/>
  <c r="L44" i="22"/>
  <c r="L98" i="1"/>
  <c r="L53" i="22"/>
  <c r="L67" i="22"/>
  <c r="L25" i="26"/>
  <c r="L47" i="22"/>
  <c r="L65" i="22"/>
  <c r="L24" i="22"/>
  <c r="L54" i="1"/>
  <c r="L21" i="24"/>
  <c r="L50" i="29"/>
  <c r="L93" i="1"/>
  <c r="L23" i="22"/>
  <c r="L62" i="22"/>
  <c r="L92" i="1"/>
  <c r="L17" i="26"/>
  <c r="L25" i="30"/>
  <c r="L31" i="25"/>
  <c r="L97" i="1"/>
  <c r="L31" i="22"/>
  <c r="L66" i="22"/>
  <c r="L96" i="1"/>
  <c r="L21" i="26"/>
  <c r="L29" i="30"/>
  <c r="L36" i="25"/>
  <c r="L27" i="31"/>
  <c r="L71" i="33"/>
  <c r="L59" i="36"/>
  <c r="L30" i="27"/>
  <c r="L62" i="31"/>
  <c r="L34" i="34"/>
  <c r="L22" i="37"/>
  <c r="L27" i="24"/>
  <c r="L39" i="30"/>
  <c r="L48" i="33"/>
  <c r="L35" i="36"/>
  <c r="L46" i="31"/>
  <c r="L61" i="31"/>
  <c r="L38" i="35"/>
  <c r="L67" i="38"/>
  <c r="L49" i="29"/>
  <c r="L55" i="33"/>
  <c r="L26" i="37"/>
  <c r="L32" i="24"/>
  <c r="L57" i="31"/>
  <c r="L35" i="35"/>
  <c r="L56" i="38"/>
  <c r="L34" i="28"/>
  <c r="L24" i="32"/>
  <c r="L53" i="34"/>
  <c r="L41" i="37"/>
  <c r="N44" i="38"/>
  <c r="P54" i="1"/>
  <c r="P25" i="27"/>
  <c r="P24" i="33"/>
  <c r="P43" i="22"/>
  <c r="P35" i="25"/>
  <c r="P91" i="22"/>
  <c r="P29" i="27"/>
  <c r="P41" i="30"/>
  <c r="P77" i="29"/>
  <c r="P75" i="33"/>
  <c r="P55" i="33"/>
  <c r="P25" i="31"/>
  <c r="P47" i="30"/>
  <c r="P39" i="34"/>
  <c r="P23" i="34"/>
  <c r="P35" i="38"/>
  <c r="P42" i="35"/>
  <c r="P18" i="28"/>
  <c r="P52" i="37"/>
  <c r="P72" i="36"/>
  <c r="P43" i="30"/>
  <c r="P34" i="30"/>
  <c r="P28" i="38"/>
  <c r="P36" i="28"/>
  <c r="P26" i="35"/>
  <c r="P48" i="33"/>
  <c r="P39" i="36"/>
  <c r="P42" i="32"/>
  <c r="P44" i="30"/>
  <c r="P19" i="36"/>
  <c r="P51" i="38"/>
  <c r="P20" i="36"/>
  <c r="P29" i="37"/>
  <c r="P41" i="36"/>
  <c r="N67" i="22"/>
  <c r="N19" i="29"/>
  <c r="N91" i="1"/>
  <c r="N20" i="27"/>
  <c r="N63" i="1"/>
  <c r="N40" i="31"/>
  <c r="N26" i="38"/>
  <c r="N73" i="38"/>
  <c r="N31" i="29"/>
  <c r="N17" i="28"/>
  <c r="N45" i="33"/>
  <c r="N82" i="22"/>
  <c r="N19" i="31"/>
  <c r="N18" i="30"/>
  <c r="N18" i="34"/>
  <c r="N47" i="37"/>
  <c r="N53" i="30"/>
  <c r="N40" i="34"/>
  <c r="N31" i="38"/>
  <c r="N24" i="31"/>
  <c r="N53" i="34"/>
  <c r="N45" i="37"/>
  <c r="N21" i="24"/>
  <c r="N36" i="31"/>
  <c r="N17" i="34"/>
  <c r="N67" i="36"/>
  <c r="N22" i="30"/>
  <c r="N38" i="33"/>
  <c r="N25" i="36"/>
  <c r="N41" i="31"/>
  <c r="N50" i="35"/>
  <c r="L55" i="22"/>
  <c r="L60" i="1"/>
  <c r="L53" i="1"/>
  <c r="L50" i="22"/>
  <c r="P27" i="1"/>
  <c r="P45" i="1"/>
  <c r="P63" i="1"/>
  <c r="P59" i="29"/>
  <c r="P32" i="33"/>
  <c r="P18" i="24"/>
  <c r="P27" i="25"/>
  <c r="P24" i="26"/>
  <c r="P21" i="27"/>
  <c r="P57" i="31"/>
  <c r="P39" i="22"/>
  <c r="P69" i="22"/>
  <c r="P87" i="22"/>
  <c r="P38" i="22"/>
  <c r="P35" i="30"/>
  <c r="P28" i="34"/>
  <c r="P90" i="1"/>
  <c r="P41" i="1"/>
  <c r="P42" i="22"/>
  <c r="P54" i="29"/>
  <c r="P32" i="34"/>
  <c r="P46" i="31"/>
  <c r="P26" i="31"/>
  <c r="P28" i="35"/>
  <c r="P17" i="35"/>
  <c r="P72" i="31"/>
  <c r="P56" i="31"/>
  <c r="P48" i="35"/>
  <c r="P20" i="30"/>
  <c r="P30" i="31"/>
  <c r="P19" i="34"/>
  <c r="P32" i="36"/>
  <c r="P25" i="32"/>
  <c r="P30" i="33"/>
  <c r="P52" i="35"/>
  <c r="P55" i="36"/>
  <c r="P78" i="29"/>
  <c r="P74" i="29"/>
  <c r="P65" i="38"/>
  <c r="P24" i="38"/>
  <c r="P47" i="33"/>
  <c r="P31" i="32"/>
  <c r="P39" i="38"/>
  <c r="P46" i="36"/>
  <c r="P51" i="37"/>
  <c r="P63" i="36"/>
  <c r="N49" i="29"/>
  <c r="N73" i="22"/>
  <c r="N54" i="22"/>
  <c r="N74" i="1"/>
  <c r="N24" i="24"/>
  <c r="N19" i="27"/>
  <c r="N39" i="35"/>
  <c r="N44" i="36"/>
  <c r="N61" i="1"/>
  <c r="N39" i="36"/>
  <c r="N22" i="29"/>
  <c r="N57" i="37"/>
  <c r="N68" i="29"/>
  <c r="N25" i="33"/>
  <c r="N54" i="35"/>
  <c r="N42" i="38"/>
  <c r="N31" i="27"/>
  <c r="N72" i="22"/>
  <c r="N71" i="31"/>
  <c r="N47" i="35"/>
  <c r="N33" i="24"/>
  <c r="N40" i="32"/>
  <c r="N31" i="36"/>
  <c r="N18" i="26"/>
  <c r="N53" i="32"/>
  <c r="N28" i="36"/>
  <c r="N57" i="38"/>
  <c r="N25" i="29"/>
  <c r="N42" i="32"/>
  <c r="N29" i="35"/>
  <c r="N17" i="38"/>
  <c r="N23" i="25"/>
  <c r="N52" i="31"/>
  <c r="N21" i="31"/>
  <c r="N51" i="34"/>
  <c r="N39" i="38"/>
  <c r="N55" i="31"/>
  <c r="N31" i="35"/>
  <c r="N65" i="38"/>
  <c r="N68" i="31"/>
  <c r="N41" i="35"/>
  <c r="N28" i="38"/>
  <c r="N54" i="38"/>
  <c r="L89" i="1"/>
  <c r="L61" i="1"/>
  <c r="L81" i="1"/>
  <c r="L70" i="1"/>
  <c r="L84" i="1"/>
  <c r="L84" i="22"/>
  <c r="L43" i="1"/>
  <c r="L56" i="1"/>
  <c r="L41" i="1"/>
  <c r="L91" i="22"/>
  <c r="L38" i="22"/>
  <c r="L25" i="27"/>
  <c r="L54" i="30"/>
  <c r="L19" i="1"/>
  <c r="L78" i="1"/>
  <c r="L25" i="1"/>
  <c r="L75" i="22"/>
  <c r="L21" i="29"/>
  <c r="L50" i="31"/>
  <c r="L36" i="29"/>
  <c r="L23" i="1"/>
  <c r="L83" i="1"/>
  <c r="L29" i="1"/>
  <c r="L80" i="22"/>
  <c r="L25" i="29"/>
  <c r="L54" i="31"/>
  <c r="N24" i="35"/>
  <c r="P28" i="26"/>
  <c r="P50" i="29"/>
  <c r="P62" i="31"/>
  <c r="P26" i="24"/>
  <c r="P73" i="22"/>
  <c r="P32" i="26"/>
  <c r="P25" i="24"/>
  <c r="P66" i="31"/>
  <c r="P49" i="35"/>
  <c r="P38" i="35"/>
  <c r="P30" i="32"/>
  <c r="P29" i="32"/>
  <c r="P23" i="29"/>
  <c r="P23" i="28"/>
  <c r="P19" i="33"/>
  <c r="P38" i="36"/>
  <c r="P54" i="32"/>
  <c r="P52" i="30"/>
  <c r="P27" i="36"/>
  <c r="P57" i="38"/>
  <c r="P54" i="34"/>
  <c r="P19" i="32"/>
  <c r="P35" i="37"/>
  <c r="P67" i="31"/>
  <c r="P51" i="32"/>
  <c r="P35" i="35"/>
  <c r="P47" i="37"/>
  <c r="P29" i="35"/>
  <c r="P55" i="35"/>
  <c r="P48" i="37"/>
  <c r="P67" i="36"/>
  <c r="P46" i="37"/>
  <c r="P22" i="37"/>
  <c r="P59" i="38"/>
  <c r="N20" i="24"/>
  <c r="N23" i="1"/>
  <c r="N32" i="27"/>
  <c r="N59" i="22"/>
  <c r="N44" i="1"/>
  <c r="N69" i="1"/>
  <c r="N51" i="32"/>
  <c r="N56" i="33"/>
  <c r="N24" i="33"/>
  <c r="N47" i="32"/>
  <c r="N65" i="36"/>
  <c r="N31" i="28"/>
  <c r="N22" i="24"/>
  <c r="N30" i="32"/>
  <c r="N22" i="36"/>
  <c r="N25" i="26"/>
  <c r="N56" i="32"/>
  <c r="N48" i="36"/>
  <c r="N30" i="27"/>
  <c r="N28" i="33"/>
  <c r="N41" i="36"/>
  <c r="N70" i="38"/>
  <c r="N50" i="29"/>
  <c r="N54" i="32"/>
  <c r="N42" i="35"/>
  <c r="N29" i="38"/>
  <c r="N29" i="26"/>
  <c r="N70" i="31"/>
  <c r="N42" i="34"/>
  <c r="N29" i="37"/>
  <c r="L53" i="30"/>
  <c r="L43" i="34"/>
  <c r="L34" i="38"/>
  <c r="L49" i="30"/>
  <c r="L40" i="34"/>
  <c r="L27" i="38"/>
  <c r="L64" i="29"/>
  <c r="L20" i="33"/>
  <c r="L49" i="35"/>
  <c r="L36" i="38"/>
  <c r="L30" i="28"/>
  <c r="L42" i="33"/>
  <c r="L71" i="36"/>
  <c r="L18" i="24"/>
  <c r="L51" i="31"/>
  <c r="L30" i="35"/>
  <c r="L60" i="38"/>
  <c r="L28" i="29"/>
  <c r="L40" i="33"/>
  <c r="L73" i="36"/>
  <c r="L97" i="22"/>
  <c r="L28" i="30"/>
  <c r="L41" i="33"/>
  <c r="L28" i="36"/>
  <c r="L57" i="38"/>
  <c r="L26" i="29"/>
  <c r="L46" i="33"/>
  <c r="L17" i="37"/>
  <c r="L46" i="32"/>
  <c r="L21" i="38"/>
  <c r="L30" i="33"/>
  <c r="L47" i="38"/>
  <c r="L23" i="32"/>
  <c r="L40" i="37"/>
  <c r="L50" i="33"/>
  <c r="L36" i="24"/>
  <c r="L39" i="35"/>
  <c r="L45" i="29"/>
  <c r="L19" i="37"/>
  <c r="L40" i="30"/>
  <c r="L36" i="36"/>
  <c r="L54" i="32"/>
  <c r="L29" i="38"/>
  <c r="L20" i="28"/>
  <c r="L52" i="32"/>
  <c r="L24" i="34"/>
  <c r="L25" i="35"/>
  <c r="L76" i="36"/>
  <c r="L48" i="38"/>
  <c r="L32" i="37"/>
  <c r="L63" i="38"/>
  <c r="L44" i="29"/>
  <c r="L51" i="33"/>
  <c r="L18" i="37"/>
  <c r="L19" i="24"/>
  <c r="L52" i="31"/>
  <c r="L31" i="35"/>
  <c r="L52" i="38"/>
  <c r="L28" i="28"/>
  <c r="L19" i="32"/>
  <c r="L49" i="34"/>
  <c r="L36" i="37"/>
  <c r="J36" i="1"/>
  <c r="J87" i="22"/>
  <c r="J32" i="29"/>
  <c r="J62" i="31"/>
  <c r="J84" i="1"/>
  <c r="J29" i="25"/>
  <c r="J57" i="1"/>
  <c r="J24" i="26"/>
  <c r="J36" i="31"/>
  <c r="J38" i="1"/>
  <c r="J25" i="25"/>
  <c r="J46" i="30"/>
  <c r="J33" i="33"/>
  <c r="J60" i="1"/>
  <c r="J26" i="24"/>
  <c r="J55" i="29"/>
  <c r="J22" i="32"/>
  <c r="J51" i="34"/>
  <c r="J40" i="22"/>
  <c r="J27" i="27"/>
  <c r="J56" i="30"/>
  <c r="J44" i="33"/>
  <c r="J31" i="36"/>
  <c r="J61" i="38"/>
  <c r="J28" i="37"/>
  <c r="J83" i="1"/>
  <c r="J32" i="27"/>
  <c r="J66" i="31"/>
  <c r="J63" i="1"/>
  <c r="J33" i="26"/>
  <c r="J25" i="31"/>
  <c r="J54" i="33"/>
  <c r="J64" i="22"/>
  <c r="J30" i="28"/>
  <c r="J39" i="31"/>
  <c r="J68" i="33"/>
  <c r="J61" i="22"/>
  <c r="J27" i="28"/>
  <c r="J35" i="31"/>
  <c r="J65" i="33"/>
  <c r="J52" i="36"/>
  <c r="J29" i="36"/>
  <c r="H62" i="1"/>
  <c r="J28" i="22"/>
  <c r="J20" i="29"/>
  <c r="J28" i="32"/>
  <c r="J96" i="22"/>
  <c r="J21" i="30"/>
  <c r="J50" i="32"/>
  <c r="J34" i="1"/>
  <c r="J85" i="22"/>
  <c r="J30" i="29"/>
  <c r="J60" i="31"/>
  <c r="J26" i="34"/>
  <c r="J98" i="1"/>
  <c r="J23" i="26"/>
  <c r="J31" i="30"/>
  <c r="J19" i="33"/>
  <c r="J48" i="35"/>
  <c r="J35" i="38"/>
  <c r="J57" i="36"/>
  <c r="H83" i="1"/>
  <c r="H28" i="25"/>
  <c r="H78" i="29"/>
  <c r="J28" i="35"/>
  <c r="J32" i="22"/>
  <c r="J96" i="1"/>
  <c r="J25" i="28"/>
  <c r="J50" i="31"/>
  <c r="J17" i="34"/>
  <c r="J22" i="22"/>
  <c r="J30" i="26"/>
  <c r="J39" i="30"/>
  <c r="J26" i="33"/>
  <c r="J35" i="1"/>
  <c r="J86" i="22"/>
  <c r="J31" i="29"/>
  <c r="J61" i="31"/>
  <c r="J27" i="34"/>
  <c r="J77" i="36"/>
  <c r="J57" i="34"/>
  <c r="J47" i="38"/>
  <c r="H87" i="1"/>
  <c r="H32" i="25"/>
  <c r="H20" i="30"/>
  <c r="J33" i="35"/>
  <c r="J66" i="38"/>
  <c r="H28" i="27"/>
  <c r="J30" i="36"/>
  <c r="H33" i="1"/>
  <c r="H84" i="22"/>
  <c r="H29" i="29"/>
  <c r="H59" i="31"/>
  <c r="J66" i="36"/>
  <c r="H22" i="1"/>
  <c r="H72" i="22"/>
  <c r="H18" i="29"/>
  <c r="H47" i="31"/>
  <c r="J39" i="36"/>
  <c r="H69" i="1"/>
  <c r="H35" i="24"/>
  <c r="H65" i="29"/>
  <c r="H31" i="32"/>
  <c r="H60" i="1"/>
  <c r="H26" i="24"/>
  <c r="H55" i="29"/>
  <c r="H22" i="32"/>
  <c r="H27" i="1"/>
  <c r="H77" i="22"/>
  <c r="H23" i="29"/>
  <c r="H52" i="31"/>
  <c r="H19" i="34"/>
  <c r="H69" i="36"/>
  <c r="H17" i="37"/>
  <c r="H18" i="38"/>
  <c r="H28" i="34"/>
  <c r="H36" i="37"/>
  <c r="H67" i="33"/>
  <c r="H75" i="36"/>
  <c r="H43" i="33"/>
  <c r="H28" i="28"/>
  <c r="J20" i="37"/>
  <c r="L22" i="26"/>
  <c r="L38" i="34"/>
  <c r="L36" i="27"/>
  <c r="L48" i="31"/>
  <c r="L44" i="31"/>
  <c r="L43" i="33"/>
  <c r="L23" i="35"/>
  <c r="L45" i="34"/>
  <c r="L29" i="35"/>
  <c r="J20" i="25"/>
  <c r="J49" i="30"/>
  <c r="H44" i="36"/>
  <c r="H36" i="38"/>
  <c r="H48" i="38"/>
  <c r="H20" i="35"/>
  <c r="H28" i="38"/>
  <c r="H41" i="1"/>
  <c r="H57" i="29"/>
  <c r="J34" i="37"/>
  <c r="H54" i="22"/>
  <c r="H21" i="28"/>
  <c r="H29" i="31"/>
  <c r="J26" i="36"/>
  <c r="J42" i="35"/>
  <c r="J74" i="38"/>
  <c r="H23" i="22"/>
  <c r="H31" i="26"/>
  <c r="H40" i="30"/>
  <c r="H27" i="33"/>
  <c r="H56" i="35"/>
  <c r="H71" i="38"/>
  <c r="H77" i="38"/>
  <c r="H17" i="36"/>
  <c r="H60" i="38"/>
  <c r="H34" i="35"/>
  <c r="H36" i="29"/>
  <c r="J75" i="36"/>
  <c r="H42" i="22"/>
  <c r="H29" i="27"/>
  <c r="H17" i="31"/>
  <c r="J51" i="35"/>
  <c r="H47" i="1"/>
  <c r="H97" i="22"/>
  <c r="H43" i="29"/>
  <c r="H72" i="31"/>
  <c r="J72" i="36"/>
  <c r="J71" i="38"/>
  <c r="H29" i="22"/>
  <c r="H17" i="27"/>
  <c r="H46" i="30"/>
  <c r="J34" i="35"/>
  <c r="J67" i="38"/>
  <c r="H18" i="22"/>
  <c r="H26" i="26"/>
  <c r="H34" i="30"/>
  <c r="J46" i="34"/>
  <c r="J41" i="38"/>
  <c r="H65" i="22"/>
  <c r="H31" i="28"/>
  <c r="H40" i="31"/>
  <c r="H69" i="33"/>
  <c r="H56" i="36"/>
  <c r="H50" i="37"/>
  <c r="H34" i="38"/>
  <c r="H45" i="34"/>
  <c r="H53" i="37"/>
  <c r="H21" i="34"/>
  <c r="H45" i="35"/>
  <c r="H62" i="38"/>
  <c r="H32" i="34"/>
  <c r="H71" i="33"/>
  <c r="H20" i="32"/>
  <c r="H26" i="38"/>
  <c r="H45" i="37"/>
  <c r="H18" i="35"/>
  <c r="H55" i="33"/>
  <c r="H32" i="33"/>
  <c r="O78" i="38"/>
  <c r="I77" i="38"/>
  <c r="M75" i="38"/>
  <c r="G74" i="38"/>
  <c r="M67" i="38"/>
  <c r="L43" i="29"/>
  <c r="L33" i="35"/>
  <c r="L77" i="29"/>
  <c r="L18" i="36"/>
  <c r="L32" i="28"/>
  <c r="L52" i="34"/>
  <c r="L31" i="29"/>
  <c r="L21" i="37"/>
  <c r="L68" i="31"/>
  <c r="L72" i="38"/>
  <c r="L52" i="33"/>
  <c r="L28" i="24"/>
  <c r="L49" i="33"/>
  <c r="L66" i="38"/>
  <c r="L52" i="30"/>
  <c r="L47" i="36"/>
  <c r="L36" i="26"/>
  <c r="L25" i="31"/>
  <c r="L39" i="29"/>
  <c r="L47" i="31"/>
  <c r="L76" i="31"/>
  <c r="L55" i="31"/>
  <c r="L31" i="24"/>
  <c r="L56" i="31"/>
  <c r="L34" i="35"/>
  <c r="L68" i="38"/>
  <c r="L40" i="29"/>
  <c r="L44" i="33"/>
  <c r="L77" i="36"/>
  <c r="L22" i="24"/>
  <c r="L34" i="30"/>
  <c r="L45" i="33"/>
  <c r="L32" i="36"/>
  <c r="L62" i="38"/>
  <c r="J20" i="22"/>
  <c r="J28" i="26"/>
  <c r="J36" i="30"/>
  <c r="J24" i="33"/>
  <c r="J67" i="22"/>
  <c r="J33" i="28"/>
  <c r="J62" i="22"/>
  <c r="J53" i="29"/>
  <c r="J20" i="33"/>
  <c r="J42" i="22"/>
  <c r="J33" i="29"/>
  <c r="J71" i="31"/>
  <c r="J38" i="34"/>
  <c r="J43" i="22"/>
  <c r="J30" i="27"/>
  <c r="J18" i="31"/>
  <c r="J47" i="33"/>
  <c r="J56" i="1"/>
  <c r="J23" i="24"/>
  <c r="J52" i="29"/>
  <c r="J19" i="32"/>
  <c r="J48" i="34"/>
  <c r="J35" i="37"/>
  <c r="J43" i="35"/>
  <c r="J75" i="38"/>
  <c r="J91" i="22"/>
  <c r="J78" i="29"/>
  <c r="J49" i="33"/>
  <c r="J71" i="22"/>
  <c r="J59" i="29"/>
  <c r="J29" i="32"/>
  <c r="J81" i="1"/>
  <c r="J26" i="25"/>
  <c r="J76" i="29"/>
  <c r="J43" i="32"/>
  <c r="J77" i="1"/>
  <c r="J23" i="25"/>
  <c r="J73" i="29"/>
  <c r="J40" i="32"/>
  <c r="J27" i="35"/>
  <c r="J56" i="37"/>
  <c r="J55" i="37"/>
  <c r="J24" i="1"/>
  <c r="J32" i="24"/>
  <c r="J45" i="30"/>
  <c r="J92" i="1"/>
  <c r="J21" i="28"/>
  <c r="J46" i="31"/>
  <c r="J75" i="33"/>
  <c r="J18" i="22"/>
  <c r="J26" i="26"/>
  <c r="J34" i="30"/>
  <c r="J22" i="33"/>
  <c r="J31" i="1"/>
  <c r="J82" i="22"/>
  <c r="J27" i="29"/>
  <c r="J56" i="31"/>
  <c r="J23" i="34"/>
  <c r="J73" i="36"/>
  <c r="J49" i="34"/>
  <c r="J42" i="38"/>
  <c r="H66" i="22"/>
  <c r="H32" i="28"/>
  <c r="H41" i="31"/>
  <c r="J28" i="1"/>
  <c r="J36" i="32"/>
  <c r="J21" i="24"/>
  <c r="J25" i="30"/>
  <c r="J54" i="32"/>
  <c r="J39" i="1"/>
  <c r="J89" i="22"/>
  <c r="J34" i="29"/>
  <c r="J64" i="31"/>
  <c r="J30" i="34"/>
  <c r="J19" i="22"/>
  <c r="J27" i="26"/>
  <c r="J35" i="30"/>
  <c r="J23" i="33"/>
  <c r="J52" i="35"/>
  <c r="J40" i="38"/>
  <c r="J63" i="36"/>
  <c r="H20" i="1"/>
  <c r="H70" i="22"/>
  <c r="H36" i="28"/>
  <c r="H45" i="31"/>
  <c r="J18" i="37"/>
  <c r="H41" i="22"/>
  <c r="H57" i="30"/>
  <c r="J49" i="38"/>
  <c r="H17" i="22"/>
  <c r="H25" i="26"/>
  <c r="H33" i="30"/>
  <c r="J18" i="35"/>
  <c r="J50" i="38"/>
  <c r="H89" i="1"/>
  <c r="H34" i="25"/>
  <c r="H22" i="30"/>
  <c r="H51" i="32"/>
  <c r="J24" i="38"/>
  <c r="H52" i="22"/>
  <c r="H19" i="28"/>
  <c r="H27" i="31"/>
  <c r="H56" i="33"/>
  <c r="J53" i="37"/>
  <c r="H43" i="22"/>
  <c r="H30" i="27"/>
  <c r="H18" i="31"/>
  <c r="J57" i="38"/>
  <c r="H94" i="1"/>
  <c r="H19" i="26"/>
  <c r="H27" i="30"/>
  <c r="H56" i="32"/>
  <c r="H44" i="35"/>
  <c r="H31" i="38"/>
  <c r="H64" i="33"/>
  <c r="H33" i="36"/>
  <c r="H32" i="32"/>
  <c r="H51" i="35"/>
  <c r="H54" i="38"/>
  <c r="H28" i="35"/>
  <c r="H62" i="22"/>
  <c r="H36" i="31"/>
  <c r="J55" i="36"/>
  <c r="H33" i="37"/>
  <c r="L46" i="29"/>
  <c r="L46" i="36"/>
  <c r="L18" i="33"/>
  <c r="L44" i="36"/>
  <c r="L74" i="36"/>
  <c r="L59" i="38"/>
  <c r="L93" i="22"/>
  <c r="L23" i="28"/>
  <c r="L42" i="31"/>
  <c r="J24" i="29"/>
  <c r="H19" i="35"/>
  <c r="H48" i="37"/>
  <c r="H21" i="35"/>
  <c r="H67" i="36"/>
  <c r="H34" i="33"/>
  <c r="H43" i="36"/>
  <c r="H28" i="24"/>
  <c r="J28" i="34"/>
  <c r="H71" i="1"/>
  <c r="H17" i="25"/>
  <c r="H67" i="29"/>
  <c r="H33" i="32"/>
  <c r="J26" i="37"/>
  <c r="H40" i="1"/>
  <c r="H90" i="22"/>
  <c r="H35" i="29"/>
  <c r="H65" i="31"/>
  <c r="H31" i="34"/>
  <c r="H19" i="37"/>
  <c r="H51" i="36"/>
  <c r="H43" i="37"/>
  <c r="H74" i="33"/>
  <c r="H20" i="37"/>
  <c r="H91" i="22"/>
  <c r="H66" i="31"/>
  <c r="H59" i="1"/>
  <c r="H25" i="24"/>
  <c r="H54" i="29"/>
  <c r="H21" i="32"/>
  <c r="J36" i="37"/>
  <c r="H30" i="22"/>
  <c r="H18" i="27"/>
  <c r="H47" i="30"/>
  <c r="J25" i="35"/>
  <c r="J53" i="36"/>
  <c r="H46" i="1"/>
  <c r="H96" i="22"/>
  <c r="H42" i="29"/>
  <c r="H71" i="31"/>
  <c r="H34" i="1"/>
  <c r="H85" i="22"/>
  <c r="H30" i="29"/>
  <c r="H60" i="31"/>
  <c r="H82" i="1"/>
  <c r="H27" i="25"/>
  <c r="H77" i="29"/>
  <c r="H44" i="32"/>
  <c r="H31" i="35"/>
  <c r="H19" i="38"/>
  <c r="H29" i="34"/>
  <c r="H50" i="36"/>
  <c r="H18" i="33"/>
  <c r="H26" i="36"/>
  <c r="H29" i="37"/>
  <c r="H60" i="33"/>
  <c r="H57" i="34"/>
  <c r="H41" i="37"/>
  <c r="H63" i="36"/>
  <c r="H41" i="35"/>
  <c r="H36" i="34"/>
  <c r="H20" i="33"/>
  <c r="H21" i="38"/>
  <c r="H55" i="32"/>
  <c r="H64" i="36"/>
  <c r="H54" i="35"/>
  <c r="G78" i="38"/>
  <c r="K76" i="38"/>
  <c r="O74" i="38"/>
  <c r="O70" i="38"/>
  <c r="K64" i="38"/>
  <c r="G57" i="38"/>
  <c r="M50" i="38"/>
  <c r="I44" i="38"/>
  <c r="O36" i="38"/>
  <c r="M72" i="38"/>
  <c r="I66" i="38"/>
  <c r="O59" i="38"/>
  <c r="G68" i="38"/>
  <c r="M61" i="38"/>
  <c r="I54" i="38"/>
  <c r="O47" i="38"/>
  <c r="K41" i="38"/>
  <c r="G34" i="38"/>
  <c r="M27" i="38"/>
  <c r="G73" i="38"/>
  <c r="O54" i="38"/>
  <c r="G42" i="38"/>
  <c r="K30" i="38"/>
  <c r="I22" i="38"/>
  <c r="G19" i="38"/>
  <c r="O56" i="37"/>
  <c r="M53" i="37"/>
  <c r="K50" i="37"/>
  <c r="I47" i="37"/>
  <c r="G44" i="37"/>
  <c r="O40" i="37"/>
  <c r="H30" i="34"/>
  <c r="O53" i="38"/>
  <c r="G41" i="38"/>
  <c r="K69" i="38"/>
  <c r="I71" i="38"/>
  <c r="K57" i="38"/>
  <c r="M44" i="38"/>
  <c r="O30" i="38"/>
  <c r="G65" i="38"/>
  <c r="M34" i="38"/>
  <c r="M20" i="38"/>
  <c r="I55" i="37"/>
  <c r="O48" i="37"/>
  <c r="K42" i="37"/>
  <c r="O31" i="37"/>
  <c r="O48" i="38"/>
  <c r="M21" i="38"/>
  <c r="L17" i="24"/>
  <c r="L86" i="22"/>
  <c r="L24" i="24"/>
  <c r="L67" i="29"/>
  <c r="L30" i="22"/>
  <c r="L78" i="22"/>
  <c r="L92" i="22"/>
  <c r="L32" i="26"/>
  <c r="L34" i="22"/>
  <c r="L83" i="22"/>
  <c r="L96" i="22"/>
  <c r="L18" i="27"/>
  <c r="L21" i="33"/>
  <c r="L26" i="24"/>
  <c r="L22" i="32"/>
  <c r="L64" i="38"/>
  <c r="L19" i="31"/>
  <c r="L56" i="37"/>
  <c r="L25" i="32"/>
  <c r="L20" i="30"/>
  <c r="L22" i="36"/>
  <c r="L73" i="33"/>
  <c r="L73" i="38"/>
  <c r="L66" i="33"/>
  <c r="L57" i="37"/>
  <c r="L21" i="35"/>
  <c r="L50" i="38"/>
  <c r="L27" i="29"/>
  <c r="L53" i="29"/>
  <c r="L63" i="33"/>
  <c r="L33" i="37"/>
  <c r="L78" i="31"/>
  <c r="L51" i="35"/>
  <c r="L23" i="25"/>
  <c r="L74" i="31"/>
  <c r="L48" i="35"/>
  <c r="L65" i="38"/>
  <c r="L24" i="29"/>
  <c r="L67" i="33"/>
  <c r="L38" i="37"/>
  <c r="L72" i="29"/>
  <c r="L30" i="29"/>
  <c r="L36" i="32"/>
  <c r="L24" i="35"/>
  <c r="L53" i="37"/>
  <c r="J53" i="1"/>
  <c r="J20" i="24"/>
  <c r="J49" i="29"/>
  <c r="J78" i="31"/>
  <c r="J33" i="1"/>
  <c r="J84" i="22"/>
  <c r="J29" i="29"/>
  <c r="J83" i="22"/>
  <c r="J74" i="29"/>
  <c r="J45" i="33"/>
  <c r="J63" i="22"/>
  <c r="J54" i="29"/>
  <c r="J25" i="32"/>
  <c r="J76" i="1"/>
  <c r="J22" i="25"/>
  <c r="J72" i="29"/>
  <c r="J39" i="32"/>
  <c r="J73" i="1"/>
  <c r="J19" i="25"/>
  <c r="J69" i="29"/>
  <c r="J35" i="32"/>
  <c r="J23" i="35"/>
  <c r="J52" i="37"/>
  <c r="J24" i="36"/>
  <c r="J24" i="22"/>
  <c r="J32" i="28"/>
  <c r="J24" i="32"/>
  <c r="J92" i="22"/>
  <c r="J17" i="30"/>
  <c r="J46" i="32"/>
  <c r="J30" i="1"/>
  <c r="J81" i="22"/>
  <c r="J26" i="29"/>
  <c r="J55" i="31"/>
  <c r="J22" i="34"/>
  <c r="J94" i="1"/>
  <c r="J19" i="26"/>
  <c r="J27" i="30"/>
  <c r="J56" i="32"/>
  <c r="J44" i="35"/>
  <c r="J31" i="38"/>
  <c r="J51" i="36"/>
  <c r="H78" i="1"/>
  <c r="J49" i="22"/>
  <c r="J41" i="29"/>
  <c r="J53" i="32"/>
  <c r="J29" i="22"/>
  <c r="J21" i="29"/>
  <c r="J63" i="31"/>
  <c r="J29" i="34"/>
  <c r="J34" i="22"/>
  <c r="J22" i="27"/>
  <c r="J51" i="30"/>
  <c r="J39" i="33"/>
  <c r="J48" i="1"/>
  <c r="J98" i="22"/>
  <c r="J44" i="29"/>
  <c r="J73" i="31"/>
  <c r="J40" i="34"/>
  <c r="J27" i="37"/>
  <c r="J32" i="35"/>
  <c r="J64" i="38"/>
  <c r="H99" i="1"/>
  <c r="H24" i="26"/>
  <c r="H32" i="30"/>
  <c r="J50" i="35"/>
  <c r="J57" i="22"/>
  <c r="J25" i="37"/>
  <c r="H39" i="1"/>
  <c r="H89" i="22"/>
  <c r="H34" i="29"/>
  <c r="H64" i="31"/>
  <c r="J62" i="36"/>
  <c r="J26" i="38"/>
  <c r="H88" i="1"/>
  <c r="H33" i="25"/>
  <c r="H21" i="30"/>
  <c r="H56" i="1"/>
  <c r="H23" i="24"/>
  <c r="H52" i="29"/>
  <c r="H19" i="32"/>
  <c r="H48" i="34"/>
  <c r="H35" i="37"/>
  <c r="H49" i="35"/>
  <c r="H21" i="37"/>
  <c r="H51" i="33"/>
  <c r="H60" i="36"/>
  <c r="H57" i="1"/>
  <c r="H70" i="29"/>
  <c r="J46" i="37"/>
  <c r="H59" i="22"/>
  <c r="H25" i="28"/>
  <c r="H33" i="31"/>
  <c r="J32" i="36"/>
  <c r="J47" i="35"/>
  <c r="J24" i="37"/>
  <c r="H46" i="22"/>
  <c r="H33" i="27"/>
  <c r="H21" i="31"/>
  <c r="G35" i="37"/>
  <c r="O65" i="38"/>
  <c r="M29" i="38"/>
  <c r="G20" i="38"/>
  <c r="L68" i="22"/>
  <c r="L57" i="1"/>
  <c r="L17" i="25"/>
  <c r="L29" i="31"/>
  <c r="L28" i="1"/>
  <c r="L42" i="1"/>
  <c r="L42" i="30"/>
  <c r="L60" i="29"/>
  <c r="L32" i="1"/>
  <c r="L46" i="1"/>
  <c r="L46" i="30"/>
  <c r="L65" i="29"/>
  <c r="L75" i="36"/>
  <c r="L31" i="28"/>
  <c r="L34" i="36"/>
  <c r="L28" i="25"/>
  <c r="L27" i="35"/>
  <c r="L17" i="32"/>
  <c r="L42" i="37"/>
  <c r="L30" i="32"/>
  <c r="L73" i="29"/>
  <c r="L56" i="35"/>
  <c r="L20" i="31"/>
  <c r="L28" i="35"/>
  <c r="L39" i="31"/>
  <c r="L45" i="31"/>
  <c r="L22" i="35"/>
  <c r="L55" i="38"/>
  <c r="L35" i="31"/>
  <c r="L19" i="35"/>
  <c r="L44" i="38"/>
  <c r="L23" i="30"/>
  <c r="L36" i="33"/>
  <c r="L24" i="36"/>
  <c r="L53" i="38"/>
  <c r="L32" i="25"/>
  <c r="L57" i="33"/>
  <c r="L45" i="36"/>
  <c r="L74" i="38"/>
  <c r="L70" i="29"/>
  <c r="L26" i="32"/>
  <c r="L55" i="35"/>
  <c r="L34" i="25"/>
  <c r="L18" i="32"/>
  <c r="L52" i="35"/>
  <c r="L69" i="38"/>
  <c r="J32" i="31"/>
  <c r="J29" i="1"/>
  <c r="J21" i="25"/>
  <c r="J42" i="30"/>
  <c r="J29" i="33"/>
  <c r="J55" i="1"/>
  <c r="J22" i="24"/>
  <c r="J51" i="29"/>
  <c r="J18" i="32"/>
  <c r="J47" i="34"/>
  <c r="J35" i="22"/>
  <c r="J23" i="27"/>
  <c r="J52" i="30"/>
  <c r="J40" i="33"/>
  <c r="J27" i="36"/>
  <c r="J56" i="38"/>
  <c r="J22" i="37"/>
  <c r="H36" i="1"/>
  <c r="H87" i="22"/>
  <c r="H32" i="29"/>
  <c r="H62" i="31"/>
  <c r="J41" i="37"/>
  <c r="H20" i="29"/>
  <c r="J64" i="36"/>
  <c r="H50" i="1"/>
  <c r="H17" i="24"/>
  <c r="H46" i="29"/>
  <c r="H75" i="31"/>
  <c r="J46" i="38"/>
  <c r="H86" i="1"/>
  <c r="H31" i="25"/>
  <c r="H19" i="30"/>
  <c r="H48" i="32"/>
  <c r="H35" i="35"/>
  <c r="H23" i="38"/>
  <c r="H18" i="34"/>
  <c r="H45" i="36"/>
  <c r="H54" i="32"/>
  <c r="H95" i="1"/>
  <c r="H28" i="30"/>
  <c r="J32" i="34"/>
  <c r="J33" i="38"/>
  <c r="H60" i="22"/>
  <c r="H26" i="28"/>
  <c r="H34" i="31"/>
  <c r="J22" i="36"/>
  <c r="J17" i="38"/>
  <c r="H47" i="22"/>
  <c r="H34" i="27"/>
  <c r="H22" i="31"/>
  <c r="J32" i="37"/>
  <c r="H27" i="22"/>
  <c r="H35" i="26"/>
  <c r="H44" i="30"/>
  <c r="H31" i="33"/>
  <c r="H19" i="36"/>
  <c r="H63" i="38"/>
  <c r="H73" i="38"/>
  <c r="H53" i="35"/>
  <c r="H55" i="38"/>
  <c r="H29" i="35"/>
  <c r="H38" i="38"/>
  <c r="H47" i="34"/>
  <c r="H95" i="22"/>
  <c r="H70" i="31"/>
  <c r="J57" i="35"/>
  <c r="J30" i="35"/>
  <c r="H31" i="1"/>
  <c r="H82" i="22"/>
  <c r="H27" i="29"/>
  <c r="H56" i="31"/>
  <c r="H23" i="34"/>
  <c r="H73" i="36"/>
  <c r="H68" i="36"/>
  <c r="H54" i="37"/>
  <c r="H22" i="34"/>
  <c r="H30" i="37"/>
  <c r="H62" i="33"/>
  <c r="H70" i="36"/>
  <c r="H38" i="33"/>
  <c r="H70" i="33"/>
  <c r="H59" i="36"/>
  <c r="H43" i="35"/>
  <c r="H24" i="37"/>
  <c r="H46" i="36"/>
  <c r="H18" i="37"/>
  <c r="H34" i="36"/>
  <c r="H75" i="38"/>
  <c r="M78" i="38"/>
  <c r="G77" i="38"/>
  <c r="K75" i="38"/>
  <c r="I73" i="38"/>
  <c r="O66" i="38"/>
  <c r="K60" i="38"/>
  <c r="G53" i="38"/>
  <c r="M46" i="38"/>
  <c r="I40" i="38"/>
  <c r="O32" i="38"/>
  <c r="M68" i="38"/>
  <c r="I62" i="38"/>
  <c r="K70" i="38"/>
  <c r="G64" i="38"/>
  <c r="M56" i="38"/>
  <c r="I50" i="38"/>
  <c r="O43" i="38"/>
  <c r="K36" i="38"/>
  <c r="G30" i="38"/>
  <c r="M23" i="38"/>
  <c r="O61" i="38"/>
  <c r="O46" i="38"/>
  <c r="G33" i="38"/>
  <c r="K25" i="38"/>
  <c r="M53" i="38"/>
  <c r="O40" i="38"/>
  <c r="I28" i="38"/>
  <c r="L33" i="24"/>
  <c r="L85" i="1"/>
  <c r="L74" i="1"/>
  <c r="I61" i="38"/>
  <c r="K47" i="38"/>
  <c r="M33" i="38"/>
  <c r="G63" i="38"/>
  <c r="O64" i="38"/>
  <c r="G51" i="38"/>
  <c r="I38" i="38"/>
  <c r="K24" i="38"/>
  <c r="K48" i="38"/>
  <c r="O25" i="38"/>
  <c r="K17" i="38"/>
  <c r="G52" i="37"/>
  <c r="M45" i="37"/>
  <c r="I39" i="37"/>
  <c r="K33" i="37"/>
  <c r="K42" i="38"/>
  <c r="G25" i="38"/>
  <c r="L21" i="27"/>
  <c r="L82" i="1"/>
  <c r="L71" i="1"/>
  <c r="L21" i="28"/>
  <c r="L40" i="1"/>
  <c r="L95" i="1"/>
  <c r="L33" i="26"/>
  <c r="L67" i="31"/>
  <c r="L48" i="1"/>
  <c r="L99" i="1"/>
  <c r="L17" i="27"/>
  <c r="L71" i="31"/>
  <c r="L25" i="34"/>
  <c r="L38" i="38"/>
  <c r="L47" i="33"/>
  <c r="L39" i="37"/>
  <c r="L40" i="32"/>
  <c r="L52" i="36"/>
  <c r="L75" i="33"/>
  <c r="L23" i="26"/>
  <c r="L47" i="37"/>
  <c r="L27" i="32"/>
  <c r="L30" i="25"/>
  <c r="L41" i="32"/>
  <c r="L50" i="30"/>
  <c r="L33" i="33"/>
  <c r="L67" i="36"/>
  <c r="L89" i="22"/>
  <c r="L77" i="31"/>
  <c r="L46" i="35"/>
  <c r="L66" i="29"/>
  <c r="L68" i="33"/>
  <c r="L34" i="37"/>
  <c r="L62" i="29"/>
  <c r="L61" i="33"/>
  <c r="L31" i="37"/>
  <c r="L19" i="25"/>
  <c r="L51" i="30"/>
  <c r="L20" i="32"/>
  <c r="L54" i="35"/>
  <c r="L18" i="26"/>
  <c r="L24" i="25"/>
  <c r="L56" i="30"/>
  <c r="L62" i="33"/>
  <c r="L49" i="36"/>
  <c r="L78" i="38"/>
  <c r="J36" i="22"/>
  <c r="J24" i="27"/>
  <c r="J53" i="30"/>
  <c r="J41" i="33"/>
  <c r="J17" i="22"/>
  <c r="J25" i="26"/>
  <c r="J78" i="1"/>
  <c r="J28" i="27"/>
  <c r="J57" i="31"/>
  <c r="J59" i="1"/>
  <c r="J29" i="26"/>
  <c r="J21" i="31"/>
  <c r="J50" i="33"/>
  <c r="J60" i="22"/>
  <c r="J26" i="28"/>
  <c r="J34" i="31"/>
  <c r="J64" i="33"/>
  <c r="J56" i="22"/>
  <c r="J23" i="28"/>
  <c r="J31" i="31"/>
  <c r="J61" i="33"/>
  <c r="J48" i="36"/>
  <c r="J77" i="38"/>
  <c r="J50" i="37"/>
  <c r="J28" i="24"/>
  <c r="J41" i="30"/>
  <c r="J88" i="1"/>
  <c r="J33" i="27"/>
  <c r="J42" i="31"/>
  <c r="J71" i="33"/>
  <c r="J97" i="1"/>
  <c r="J22" i="26"/>
  <c r="J30" i="30"/>
  <c r="J18" i="33"/>
  <c r="J27" i="1"/>
  <c r="J77" i="22"/>
  <c r="J23" i="29"/>
  <c r="J52" i="31"/>
  <c r="J19" i="34"/>
  <c r="J69" i="36"/>
  <c r="J41" i="34"/>
  <c r="J36" i="38"/>
  <c r="J45" i="1"/>
  <c r="J36" i="25"/>
  <c r="J24" i="31"/>
  <c r="J25" i="1"/>
  <c r="J17" i="25"/>
  <c r="J38" i="30"/>
  <c r="J25" i="33"/>
  <c r="J51" i="1"/>
  <c r="J18" i="24"/>
  <c r="J47" i="29"/>
  <c r="J76" i="31"/>
  <c r="J43" i="34"/>
  <c r="J31" i="22"/>
  <c r="J19" i="27"/>
  <c r="J48" i="30"/>
  <c r="J35" i="33"/>
  <c r="J23" i="36"/>
  <c r="J52" i="38"/>
  <c r="J17" i="37"/>
  <c r="H32" i="1"/>
  <c r="H83" i="22"/>
  <c r="H28" i="29"/>
  <c r="H57" i="31"/>
  <c r="J49" i="1"/>
  <c r="J20" i="26"/>
  <c r="J41" i="35"/>
  <c r="J72" i="38"/>
  <c r="H22" i="22"/>
  <c r="H30" i="26"/>
  <c r="H39" i="30"/>
  <c r="J54" i="34"/>
  <c r="J45" i="35"/>
  <c r="H21" i="1"/>
  <c r="H71" i="22"/>
  <c r="H17" i="29"/>
  <c r="H46" i="31"/>
  <c r="J49" i="37"/>
  <c r="H40" i="22"/>
  <c r="H27" i="27"/>
  <c r="H56" i="30"/>
  <c r="H44" i="33"/>
  <c r="H31" i="36"/>
  <c r="H57" i="38"/>
  <c r="H61" i="38"/>
  <c r="H36" i="35"/>
  <c r="H43" i="38"/>
  <c r="H54" i="34"/>
  <c r="H20" i="25"/>
  <c r="J17" i="35"/>
  <c r="H75" i="1"/>
  <c r="H21" i="25"/>
  <c r="H71" i="29"/>
  <c r="H38" i="32"/>
  <c r="H63" i="1"/>
  <c r="H29" i="24"/>
  <c r="H59" i="29"/>
  <c r="H25" i="32"/>
  <c r="J42" i="37"/>
  <c r="H34" i="22"/>
  <c r="H22" i="27"/>
  <c r="H51" i="30"/>
  <c r="H53" i="32"/>
  <c r="L20" i="25"/>
  <c r="L42" i="32"/>
  <c r="L33" i="36"/>
  <c r="L24" i="27"/>
  <c r="L47" i="32"/>
  <c r="L39" i="36"/>
  <c r="L20" i="27"/>
  <c r="L44" i="32"/>
  <c r="L31" i="36"/>
  <c r="L26" i="26"/>
  <c r="L36" i="31"/>
  <c r="M36" i="37"/>
  <c r="I55" i="38"/>
  <c r="G35" i="38"/>
  <c r="K18" i="38"/>
  <c r="L64" i="1"/>
  <c r="L41" i="22"/>
  <c r="L54" i="22"/>
  <c r="L26" i="1"/>
  <c r="L48" i="22"/>
  <c r="L25" i="22"/>
  <c r="L38" i="29"/>
  <c r="L30" i="1"/>
  <c r="L52" i="22"/>
  <c r="L29" i="22"/>
  <c r="L42" i="29"/>
  <c r="L49" i="31"/>
  <c r="L50" i="35"/>
  <c r="L36" i="30"/>
  <c r="L51" i="34"/>
  <c r="L34" i="29"/>
  <c r="L65" i="33"/>
  <c r="L76" i="29"/>
  <c r="L17" i="36"/>
  <c r="L76" i="33"/>
  <c r="L19" i="26"/>
  <c r="L44" i="37"/>
  <c r="L35" i="29"/>
  <c r="L53" i="36"/>
  <c r="L24" i="28"/>
  <c r="L39" i="33"/>
  <c r="L72" i="36"/>
  <c r="L23" i="29"/>
  <c r="L35" i="33"/>
  <c r="L65" i="36"/>
  <c r="L18" i="28"/>
  <c r="L70" i="31"/>
  <c r="L41" i="34"/>
  <c r="L28" i="37"/>
  <c r="L63" i="31"/>
  <c r="L32" i="32"/>
  <c r="L20" i="35"/>
  <c r="L49" i="37"/>
  <c r="L75" i="31"/>
  <c r="L72" i="33"/>
  <c r="L43" i="37"/>
  <c r="L68" i="29"/>
  <c r="L69" i="33"/>
  <c r="L35" i="37"/>
  <c r="J45" i="29"/>
  <c r="J57" i="32"/>
  <c r="J38" i="22"/>
  <c r="J25" i="29"/>
  <c r="J67" i="31"/>
  <c r="J33" i="34"/>
  <c r="J39" i="22"/>
  <c r="J26" i="27"/>
  <c r="J55" i="30"/>
  <c r="J43" i="33"/>
  <c r="J52" i="1"/>
  <c r="J19" i="24"/>
  <c r="J48" i="29"/>
  <c r="J77" i="31"/>
  <c r="J44" i="34"/>
  <c r="J31" i="37"/>
  <c r="J38" i="35"/>
  <c r="J70" i="38"/>
  <c r="H20" i="22"/>
  <c r="H28" i="26"/>
  <c r="H36" i="30"/>
  <c r="J55" i="35"/>
  <c r="H74" i="22"/>
  <c r="H49" i="31"/>
  <c r="J76" i="38"/>
  <c r="H33" i="22"/>
  <c r="H21" i="27"/>
  <c r="H50" i="30"/>
  <c r="H19" i="1"/>
  <c r="H69" i="22"/>
  <c r="H35" i="28"/>
  <c r="H44" i="31"/>
  <c r="H73" i="33"/>
  <c r="H61" i="36"/>
  <c r="H39" i="37"/>
  <c r="H29" i="38"/>
  <c r="H39" i="34"/>
  <c r="H47" i="37"/>
  <c r="H20" i="26"/>
  <c r="J49" i="36"/>
  <c r="H76" i="1"/>
  <c r="H22" i="25"/>
  <c r="H72" i="29"/>
  <c r="H39" i="32"/>
  <c r="H64" i="1"/>
  <c r="H30" i="24"/>
  <c r="H60" i="29"/>
  <c r="H26" i="32"/>
  <c r="H44" i="1"/>
  <c r="H94" i="22"/>
  <c r="H40" i="29"/>
  <c r="H69" i="31"/>
  <c r="H35" i="34"/>
  <c r="H23" i="37"/>
  <c r="H41" i="36"/>
  <c r="H38" i="37"/>
  <c r="H68" i="33"/>
  <c r="H76" i="36"/>
  <c r="H45" i="33"/>
  <c r="H53" i="36"/>
  <c r="H21" i="33"/>
  <c r="H41" i="29"/>
  <c r="H18" i="24"/>
  <c r="H76" i="31"/>
  <c r="J78" i="36"/>
  <c r="L88" i="1"/>
  <c r="L47" i="1"/>
  <c r="L69" i="22"/>
  <c r="L42" i="22"/>
  <c r="L54" i="29"/>
  <c r="L60" i="22"/>
  <c r="L49" i="1"/>
  <c r="L29" i="24"/>
  <c r="L21" i="31"/>
  <c r="L38" i="33"/>
  <c r="L29" i="37"/>
  <c r="L39" i="32"/>
  <c r="L51" i="36"/>
  <c r="L56" i="32"/>
  <c r="L69" i="36"/>
  <c r="L33" i="34"/>
  <c r="L35" i="27"/>
  <c r="L26" i="38"/>
  <c r="L48" i="32"/>
  <c r="L57" i="29"/>
  <c r="L20" i="34"/>
  <c r="L48" i="29"/>
  <c r="L42" i="35"/>
  <c r="L73" i="31"/>
  <c r="L30" i="37"/>
  <c r="L56" i="33"/>
  <c r="L61" i="38"/>
  <c r="L53" i="33"/>
  <c r="L45" i="37"/>
  <c r="L21" i="34"/>
  <c r="L19" i="27"/>
  <c r="L18" i="38"/>
  <c r="L35" i="32"/>
  <c r="L47" i="29"/>
  <c r="L74" i="33"/>
  <c r="L17" i="38"/>
  <c r="L32" i="30"/>
  <c r="L41" i="35"/>
  <c r="L28" i="38"/>
  <c r="J53" i="22"/>
  <c r="J20" i="28"/>
  <c r="J28" i="31"/>
  <c r="J57" i="33"/>
  <c r="J33" i="22"/>
  <c r="J21" i="27"/>
  <c r="J99" i="1"/>
  <c r="J28" i="28"/>
  <c r="J20" i="32"/>
  <c r="J80" i="1"/>
  <c r="J29" i="27"/>
  <c r="J38" i="31"/>
  <c r="J67" i="33"/>
  <c r="J93" i="1"/>
  <c r="J18" i="26"/>
  <c r="J26" i="30"/>
  <c r="J55" i="32"/>
  <c r="J23" i="1"/>
  <c r="J73" i="22"/>
  <c r="J19" i="29"/>
  <c r="J48" i="31"/>
  <c r="J77" i="33"/>
  <c r="J65" i="36"/>
  <c r="J24" i="34"/>
  <c r="J30" i="38"/>
  <c r="J45" i="22"/>
  <c r="J36" i="29"/>
  <c r="J45" i="32"/>
  <c r="J25" i="22"/>
  <c r="J17" i="29"/>
  <c r="J59" i="31"/>
  <c r="J25" i="34"/>
  <c r="J30" i="22"/>
  <c r="J18" i="27"/>
  <c r="J47" i="30"/>
  <c r="J34" i="33"/>
  <c r="J44" i="1"/>
  <c r="J94" i="22"/>
  <c r="J40" i="29"/>
  <c r="J69" i="31"/>
  <c r="J35" i="34"/>
  <c r="J23" i="37"/>
  <c r="J26" i="35"/>
  <c r="J59" i="38"/>
  <c r="J66" i="1"/>
  <c r="J36" i="26"/>
  <c r="J74" i="33"/>
  <c r="H50" i="22"/>
  <c r="H17" i="28"/>
  <c r="H25" i="31"/>
  <c r="J21" i="36"/>
  <c r="H55" i="1"/>
  <c r="H22" i="24"/>
  <c r="H51" i="29"/>
  <c r="H18" i="32"/>
  <c r="J55" i="38"/>
  <c r="H93" i="1"/>
  <c r="H18" i="26"/>
  <c r="H26" i="30"/>
  <c r="J20" i="34"/>
  <c r="J29" i="38"/>
  <c r="H56" i="22"/>
  <c r="H23" i="28"/>
  <c r="H31" i="31"/>
  <c r="H61" i="33"/>
  <c r="H48" i="36"/>
  <c r="H25" i="38"/>
  <c r="H44" i="38"/>
  <c r="H55" i="34"/>
  <c r="H22" i="38"/>
  <c r="H24" i="22"/>
  <c r="H41" i="30"/>
  <c r="J54" i="36"/>
  <c r="H81" i="1"/>
  <c r="H26" i="25"/>
  <c r="H76" i="29"/>
  <c r="H43" i="32"/>
  <c r="J22" i="35"/>
  <c r="H68" i="1"/>
  <c r="H34" i="24"/>
  <c r="H64" i="29"/>
  <c r="H30" i="32"/>
  <c r="J38" i="37"/>
  <c r="H31" i="22"/>
  <c r="H19" i="27"/>
  <c r="H48" i="30"/>
  <c r="H35" i="33"/>
  <c r="H23" i="36"/>
  <c r="H74" i="38"/>
  <c r="H69" i="38"/>
  <c r="H47" i="35"/>
  <c r="H51" i="38"/>
  <c r="H24" i="35"/>
  <c r="H32" i="38"/>
  <c r="H42" i="34"/>
  <c r="H74" i="36"/>
  <c r="H45" i="32"/>
  <c r="H78" i="38"/>
  <c r="H33" i="33"/>
  <c r="H50" i="32"/>
  <c r="H28" i="33"/>
  <c r="H41" i="32"/>
  <c r="H46" i="38"/>
  <c r="H41" i="38"/>
  <c r="K78" i="38"/>
  <c r="O76" i="38"/>
  <c r="I75" i="38"/>
  <c r="K72" i="38"/>
  <c r="G66" i="38"/>
  <c r="M59" i="38"/>
  <c r="I52" i="38"/>
  <c r="O45" i="38"/>
  <c r="K39" i="38"/>
  <c r="I74" i="38"/>
  <c r="O67" i="38"/>
  <c r="K61" i="38"/>
  <c r="M69" i="38"/>
  <c r="I63" i="38"/>
  <c r="O55" i="38"/>
  <c r="K49" i="38"/>
  <c r="G43" i="38"/>
  <c r="M35" i="38"/>
  <c r="I29" i="38"/>
  <c r="O22" i="38"/>
  <c r="O38" i="38"/>
  <c r="M28" i="38"/>
  <c r="K21" i="38"/>
  <c r="I18" i="38"/>
  <c r="G56" i="37"/>
  <c r="O52" i="37"/>
  <c r="M49" i="37"/>
  <c r="K46" i="37"/>
  <c r="I43" i="37"/>
  <c r="G40" i="37"/>
  <c r="O35" i="37"/>
  <c r="M32" i="37"/>
  <c r="J63" i="38"/>
  <c r="H23" i="26"/>
  <c r="H19" i="33"/>
  <c r="H35" i="38"/>
  <c r="H28" i="36"/>
  <c r="H46" i="35"/>
  <c r="H22" i="35"/>
  <c r="H50" i="33"/>
  <c r="H78" i="33"/>
  <c r="H72" i="33"/>
  <c r="H20" i="36"/>
  <c r="O77" i="38"/>
  <c r="M74" i="38"/>
  <c r="M63" i="38"/>
  <c r="O49" i="38"/>
  <c r="G36" i="38"/>
  <c r="K65" i="38"/>
  <c r="O60" i="38"/>
  <c r="G47" i="38"/>
  <c r="I33" i="38"/>
  <c r="I72" i="38"/>
  <c r="K40" i="38"/>
  <c r="M62" i="38"/>
  <c r="K33" i="38"/>
  <c r="L17" i="28"/>
  <c r="L57" i="22"/>
  <c r="L17" i="29"/>
  <c r="L51" i="22"/>
  <c r="L95" i="22"/>
  <c r="L25" i="24"/>
  <c r="L34" i="27"/>
  <c r="L69" i="1"/>
  <c r="L63" i="1"/>
  <c r="L33" i="27"/>
  <c r="L24" i="30"/>
  <c r="L42" i="34"/>
  <c r="L32" i="29"/>
  <c r="L64" i="33"/>
  <c r="L56" i="29"/>
  <c r="L19" i="34"/>
  <c r="L41" i="30"/>
  <c r="L38" i="36"/>
  <c r="L39" i="34"/>
  <c r="L26" i="27"/>
  <c r="L23" i="38"/>
  <c r="L43" i="31"/>
  <c r="L32" i="38"/>
  <c r="L66" i="31"/>
  <c r="L22" i="25"/>
  <c r="L60" i="33"/>
  <c r="L51" i="29"/>
  <c r="L40" i="35"/>
  <c r="L45" i="30"/>
  <c r="L57" i="34"/>
  <c r="L30" i="30"/>
  <c r="L29" i="36"/>
  <c r="L26" i="34"/>
  <c r="L35" i="26"/>
  <c r="L52" i="37"/>
  <c r="L31" i="31"/>
  <c r="L24" i="38"/>
  <c r="L29" i="34"/>
  <c r="L22" i="38"/>
  <c r="L52" i="29"/>
  <c r="J62" i="29"/>
  <c r="J32" i="33"/>
  <c r="J54" i="22"/>
  <c r="J42" i="29"/>
  <c r="J17" i="32"/>
  <c r="J68" i="1"/>
  <c r="J34" i="24"/>
  <c r="J64" i="29"/>
  <c r="J30" i="32"/>
  <c r="J65" i="1"/>
  <c r="J31" i="24"/>
  <c r="J61" i="29"/>
  <c r="J27" i="32"/>
  <c r="J56" i="34"/>
  <c r="J44" i="37"/>
  <c r="J54" i="35"/>
  <c r="H32" i="22"/>
  <c r="H20" i="27"/>
  <c r="H49" i="30"/>
  <c r="J74" i="1"/>
  <c r="J20" i="27"/>
  <c r="J53" i="31"/>
  <c r="J54" i="1"/>
  <c r="J21" i="26"/>
  <c r="J17" i="31"/>
  <c r="J46" i="33"/>
  <c r="J55" i="22"/>
  <c r="J22" i="28"/>
  <c r="J30" i="31"/>
  <c r="J60" i="33"/>
  <c r="J52" i="22"/>
  <c r="J19" i="28"/>
  <c r="J27" i="31"/>
  <c r="J56" i="33"/>
  <c r="J44" i="36"/>
  <c r="J73" i="38"/>
  <c r="J45" i="37"/>
  <c r="H53" i="1"/>
  <c r="H20" i="24"/>
  <c r="H49" i="29"/>
  <c r="H78" i="31"/>
  <c r="J21" i="38"/>
  <c r="H24" i="24"/>
  <c r="J36" i="35"/>
  <c r="J68" i="38"/>
  <c r="H19" i="22"/>
  <c r="H27" i="26"/>
  <c r="H35" i="30"/>
  <c r="H23" i="33"/>
  <c r="H52" i="35"/>
  <c r="H68" i="38"/>
  <c r="H30" i="33"/>
  <c r="H22" i="36"/>
  <c r="H64" i="38"/>
  <c r="H45" i="22"/>
  <c r="H20" i="31"/>
  <c r="J54" i="38"/>
  <c r="H21" i="22"/>
  <c r="H29" i="26"/>
  <c r="H38" i="30"/>
  <c r="J24" i="35"/>
  <c r="J20" i="36"/>
  <c r="H25" i="1"/>
  <c r="H75" i="22"/>
  <c r="H21" i="29"/>
  <c r="H50" i="31"/>
  <c r="J28" i="36"/>
  <c r="H61" i="1"/>
  <c r="H27" i="24"/>
  <c r="H56" i="29"/>
  <c r="H23" i="32"/>
  <c r="H52" i="34"/>
  <c r="H40" i="37"/>
  <c r="H38" i="35"/>
  <c r="H78" i="36"/>
  <c r="H46" i="33"/>
  <c r="H54" i="36"/>
  <c r="H22" i="33"/>
  <c r="H30" i="36"/>
  <c r="H24" i="32"/>
  <c r="H24" i="25"/>
  <c r="J51" i="37"/>
  <c r="H63" i="22"/>
  <c r="H29" i="28"/>
  <c r="H38" i="31"/>
  <c r="J38" i="36"/>
  <c r="H51" i="1"/>
  <c r="H47" i="29"/>
  <c r="L71" i="22"/>
  <c r="L21" i="30"/>
  <c r="L45" i="1"/>
  <c r="L59" i="1"/>
  <c r="L17" i="31"/>
  <c r="L51" i="1"/>
  <c r="L32" i="22"/>
  <c r="L46" i="22"/>
  <c r="L85" i="22"/>
  <c r="L72" i="31"/>
  <c r="L54" i="38"/>
  <c r="L18" i="31"/>
  <c r="L55" i="37"/>
  <c r="L41" i="31"/>
  <c r="L29" i="29"/>
  <c r="L50" i="32"/>
  <c r="L48" i="30"/>
  <c r="L43" i="36"/>
  <c r="L31" i="34"/>
  <c r="L31" i="26"/>
  <c r="L45" i="35"/>
  <c r="L59" i="31"/>
  <c r="L25" i="37"/>
  <c r="L61" i="29"/>
  <c r="L76" i="38"/>
  <c r="L69" i="31"/>
  <c r="L34" i="24"/>
  <c r="L28" i="32"/>
  <c r="L70" i="38"/>
  <c r="L38" i="32"/>
  <c r="L31" i="30"/>
  <c r="L30" i="36"/>
  <c r="L23" i="34"/>
  <c r="L20" i="26"/>
  <c r="L36" i="35"/>
  <c r="L35" i="30"/>
  <c r="L30" i="34"/>
  <c r="L19" i="38"/>
  <c r="L53" i="32"/>
  <c r="L78" i="33"/>
  <c r="L66" i="36"/>
  <c r="J70" i="1"/>
  <c r="J36" i="24"/>
  <c r="J66" i="29"/>
  <c r="J32" i="32"/>
  <c r="J50" i="1"/>
  <c r="J17" i="24"/>
  <c r="J46" i="29"/>
  <c r="J24" i="24"/>
  <c r="J32" i="30"/>
  <c r="J66" i="33"/>
  <c r="J88" i="22"/>
  <c r="J75" i="29"/>
  <c r="J42" i="32"/>
  <c r="J26" i="1"/>
  <c r="J76" i="22"/>
  <c r="J22" i="29"/>
  <c r="J51" i="31"/>
  <c r="J18" i="34"/>
  <c r="J90" i="1"/>
  <c r="J35" i="25"/>
  <c r="J23" i="30"/>
  <c r="J52" i="32"/>
  <c r="J40" i="35"/>
  <c r="J27" i="38"/>
  <c r="J46" i="36"/>
  <c r="J41" i="1"/>
  <c r="J28" i="25"/>
  <c r="J20" i="31"/>
  <c r="J21" i="1"/>
  <c r="J29" i="24"/>
  <c r="J33" i="30"/>
  <c r="J21" i="33"/>
  <c r="J47" i="1"/>
  <c r="J97" i="22"/>
  <c r="J43" i="29"/>
  <c r="J72" i="31"/>
  <c r="J39" i="34"/>
  <c r="J27" i="22"/>
  <c r="J35" i="26"/>
  <c r="J44" i="30"/>
  <c r="J31" i="33"/>
  <c r="J19" i="36"/>
  <c r="J48" i="38"/>
  <c r="J74" i="36"/>
  <c r="H28" i="1"/>
  <c r="J74" i="22"/>
  <c r="J29" i="37"/>
  <c r="H67" i="1"/>
  <c r="H33" i="24"/>
  <c r="H63" i="29"/>
  <c r="H29" i="32"/>
  <c r="J47" i="37"/>
  <c r="H39" i="22"/>
  <c r="H26" i="27"/>
  <c r="H55" i="30"/>
  <c r="J71" i="36"/>
  <c r="H26" i="1"/>
  <c r="H76" i="22"/>
  <c r="H22" i="29"/>
  <c r="H51" i="31"/>
  <c r="J45" i="36"/>
  <c r="H73" i="1"/>
  <c r="H19" i="25"/>
  <c r="H69" i="29"/>
  <c r="H35" i="32"/>
  <c r="H23" i="35"/>
  <c r="H52" i="37"/>
  <c r="H51" i="34"/>
  <c r="H62" i="36"/>
  <c r="H29" i="33"/>
  <c r="H38" i="36"/>
  <c r="H32" i="26"/>
  <c r="J45" i="34"/>
  <c r="J39" i="38"/>
  <c r="H64" i="22"/>
  <c r="H30" i="28"/>
  <c r="H39" i="31"/>
  <c r="J22" i="38"/>
  <c r="H51" i="22"/>
  <c r="H18" i="28"/>
  <c r="H26" i="31"/>
  <c r="H48" i="1"/>
  <c r="H98" i="22"/>
  <c r="H44" i="29"/>
  <c r="H73" i="31"/>
  <c r="H40" i="34"/>
  <c r="H27" i="37"/>
  <c r="H29" i="36"/>
  <c r="H32" i="37"/>
  <c r="H63" i="33"/>
  <c r="H71" i="36"/>
  <c r="H39" i="33"/>
  <c r="H47" i="36"/>
  <c r="H57" i="32"/>
  <c r="H36" i="33"/>
  <c r="H55" i="35"/>
  <c r="H24" i="34"/>
  <c r="H42" i="36"/>
  <c r="H32" i="35"/>
  <c r="H36" i="36"/>
  <c r="H46" i="34"/>
  <c r="H17" i="35"/>
  <c r="H42" i="33"/>
  <c r="M77" i="38"/>
  <c r="G76" i="38"/>
  <c r="K74" i="38"/>
  <c r="I69" i="38"/>
  <c r="O62" i="38"/>
  <c r="K55" i="38"/>
  <c r="G49" i="38"/>
  <c r="M42" i="38"/>
  <c r="I35" i="38"/>
  <c r="G71" i="38"/>
  <c r="M64" i="38"/>
  <c r="O72" i="38"/>
  <c r="K66" i="38"/>
  <c r="G60" i="38"/>
  <c r="H98" i="1"/>
  <c r="H31" i="30"/>
  <c r="H48" i="35"/>
  <c r="H53" i="33"/>
  <c r="H72" i="38"/>
  <c r="H50" i="38"/>
  <c r="H20" i="38"/>
  <c r="H26" i="33"/>
  <c r="H54" i="33"/>
  <c r="H49" i="33"/>
  <c r="H34" i="34"/>
  <c r="I76" i="38"/>
  <c r="G70" i="38"/>
  <c r="I56" i="38"/>
  <c r="K43" i="38"/>
  <c r="O71" i="38"/>
  <c r="M73" i="38"/>
  <c r="I67" i="38"/>
  <c r="K53" i="38"/>
  <c r="M40" i="38"/>
  <c r="O26" i="38"/>
  <c r="I53" i="38"/>
  <c r="G29" i="38"/>
  <c r="I47" i="38"/>
  <c r="M24" i="38"/>
  <c r="L19" i="22"/>
  <c r="L21" i="1"/>
  <c r="L33" i="25"/>
  <c r="L65" i="1"/>
  <c r="L28" i="22"/>
  <c r="L29" i="27"/>
  <c r="L21" i="32"/>
  <c r="L73" i="22"/>
  <c r="L99" i="22"/>
  <c r="L59" i="29"/>
  <c r="L19" i="28"/>
  <c r="L25" i="36"/>
  <c r="L27" i="25"/>
  <c r="L26" i="35"/>
  <c r="L30" i="26"/>
  <c r="L44" i="35"/>
  <c r="L26" i="25"/>
  <c r="L25" i="38"/>
  <c r="L51" i="32"/>
  <c r="L44" i="30"/>
  <c r="L40" i="36"/>
  <c r="L57" i="32"/>
  <c r="L70" i="36"/>
  <c r="L59" i="33"/>
  <c r="L75" i="38"/>
  <c r="L47" i="35"/>
  <c r="L18" i="25"/>
  <c r="L27" i="37"/>
  <c r="L19" i="29"/>
  <c r="L41" i="36"/>
  <c r="L23" i="24"/>
  <c r="L54" i="37"/>
  <c r="L43" i="32"/>
  <c r="L27" i="30"/>
  <c r="L27" i="36"/>
  <c r="L49" i="32"/>
  <c r="L62" i="36"/>
  <c r="L43" i="30"/>
  <c r="L27" i="34"/>
  <c r="J49" i="31"/>
  <c r="J46" i="1"/>
  <c r="J17" i="26"/>
  <c r="J54" i="30"/>
  <c r="J42" i="33"/>
  <c r="J51" i="22"/>
  <c r="J18" i="28"/>
  <c r="J26" i="31"/>
  <c r="J55" i="33"/>
  <c r="J48" i="22"/>
  <c r="J35" i="27"/>
  <c r="J23" i="31"/>
  <c r="J52" i="33"/>
  <c r="J40" i="36"/>
  <c r="J69" i="38"/>
  <c r="J39" i="37"/>
  <c r="H49" i="1"/>
  <c r="H99" i="22"/>
  <c r="H45" i="29"/>
  <c r="H74" i="31"/>
  <c r="J78" i="22"/>
  <c r="J70" i="29"/>
  <c r="J36" i="33"/>
  <c r="J59" i="22"/>
  <c r="J50" i="29"/>
  <c r="J21" i="32"/>
  <c r="J72" i="1"/>
  <c r="J18" i="25"/>
  <c r="J68" i="29"/>
  <c r="J34" i="32"/>
  <c r="J69" i="1"/>
  <c r="J35" i="24"/>
  <c r="J65" i="29"/>
  <c r="J31" i="32"/>
  <c r="J19" i="35"/>
  <c r="J48" i="37"/>
  <c r="J18" i="36"/>
  <c r="H36" i="22"/>
  <c r="H24" i="27"/>
  <c r="H53" i="30"/>
  <c r="J36" i="36"/>
  <c r="H24" i="1"/>
  <c r="H53" i="29"/>
  <c r="J21" i="37"/>
  <c r="H35" i="1"/>
  <c r="H86" i="22"/>
  <c r="H31" i="29"/>
  <c r="H61" i="31"/>
  <c r="H27" i="34"/>
  <c r="H77" i="36"/>
  <c r="H57" i="36"/>
  <c r="H49" i="37"/>
  <c r="H17" i="34"/>
  <c r="H25" i="37"/>
  <c r="H32" i="27"/>
  <c r="J42" i="36"/>
  <c r="H38" i="1"/>
  <c r="H88" i="22"/>
  <c r="H33" i="29"/>
  <c r="H63" i="31"/>
  <c r="J32" i="38"/>
  <c r="H92" i="1"/>
  <c r="H17" i="26"/>
  <c r="H25" i="30"/>
  <c r="J54" i="37"/>
  <c r="H44" i="22"/>
  <c r="H31" i="27"/>
  <c r="H19" i="31"/>
  <c r="H48" i="33"/>
  <c r="H35" i="36"/>
  <c r="H49" i="38"/>
  <c r="H56" i="38"/>
  <c r="H30" i="35"/>
  <c r="H39" i="38"/>
  <c r="H49" i="34"/>
  <c r="H57" i="37"/>
  <c r="H25" i="34"/>
  <c r="H74" i="1"/>
  <c r="H74" i="29"/>
  <c r="H80" i="1"/>
  <c r="H25" i="25"/>
  <c r="H75" i="29"/>
  <c r="H42" i="32"/>
  <c r="J53" i="35"/>
  <c r="G59" i="38"/>
  <c r="I45" i="38"/>
  <c r="K59" i="38"/>
  <c r="M45" i="38"/>
  <c r="K31" i="38"/>
  <c r="I23" i="38"/>
  <c r="I19" i="38"/>
  <c r="G57" i="37"/>
  <c r="M52" i="38"/>
  <c r="G26" i="38"/>
  <c r="I32" i="38"/>
  <c r="O19" i="38"/>
  <c r="K54" i="37"/>
  <c r="G48" i="37"/>
  <c r="M41" i="37"/>
  <c r="I34" i="37"/>
  <c r="L18" i="1"/>
  <c r="L40" i="22"/>
  <c r="L57" i="30"/>
  <c r="L46" i="34"/>
  <c r="L33" i="38"/>
  <c r="L23" i="31"/>
  <c r="L47" i="34"/>
  <c r="L39" i="38"/>
  <c r="L55" i="30"/>
  <c r="L44" i="34"/>
  <c r="L31" i="38"/>
  <c r="L69" i="29"/>
  <c r="L24" i="33"/>
  <c r="L53" i="35"/>
  <c r="L41" i="38"/>
  <c r="L23" i="27"/>
  <c r="L25" i="33"/>
  <c r="L54" i="36"/>
  <c r="L36" i="28"/>
  <c r="J20" i="1"/>
  <c r="J70" i="22"/>
  <c r="J36" i="28"/>
  <c r="J45" i="31"/>
  <c r="J67" i="1"/>
  <c r="J33" i="24"/>
  <c r="J63" i="29"/>
  <c r="J41" i="22"/>
  <c r="J28" i="29"/>
  <c r="J41" i="32"/>
  <c r="J25" i="24"/>
  <c r="J29" i="30"/>
  <c r="J17" i="33"/>
  <c r="J43" i="1"/>
  <c r="J93" i="22"/>
  <c r="J39" i="29"/>
  <c r="J68" i="31"/>
  <c r="J34" i="34"/>
  <c r="J23" i="22"/>
  <c r="J31" i="26"/>
  <c r="J40" i="30"/>
  <c r="J27" i="33"/>
  <c r="J56" i="35"/>
  <c r="J44" i="38"/>
  <c r="J68" i="36"/>
  <c r="J62" i="1"/>
  <c r="J18" i="1"/>
  <c r="J68" i="22"/>
  <c r="J34" i="28"/>
  <c r="J43" i="31"/>
  <c r="J72" i="33"/>
  <c r="J65" i="22"/>
  <c r="J31" i="28"/>
  <c r="J40" i="31"/>
  <c r="J69" i="33"/>
  <c r="J56" i="36"/>
  <c r="J34" i="36"/>
  <c r="H66" i="1"/>
  <c r="H32" i="24"/>
  <c r="H62" i="29"/>
  <c r="J42" i="34"/>
  <c r="J99" i="22"/>
  <c r="J28" i="30"/>
  <c r="J62" i="33"/>
  <c r="J80" i="22"/>
  <c r="J71" i="29"/>
  <c r="J38" i="32"/>
  <c r="J22" i="1"/>
  <c r="J72" i="22"/>
  <c r="J18" i="29"/>
  <c r="J47" i="31"/>
  <c r="J76" i="33"/>
  <c r="J86" i="1"/>
  <c r="J31" i="25"/>
  <c r="J19" i="30"/>
  <c r="J48" i="32"/>
  <c r="J35" i="35"/>
  <c r="J23" i="38"/>
  <c r="J41" i="36"/>
  <c r="H70" i="1"/>
  <c r="H36" i="24"/>
  <c r="H66" i="29"/>
  <c r="J50" i="34"/>
  <c r="J43" i="38"/>
  <c r="H36" i="25"/>
  <c r="J39" i="35"/>
  <c r="H84" i="1"/>
  <c r="H29" i="25"/>
  <c r="H17" i="30"/>
  <c r="J78" i="33"/>
  <c r="J28" i="38"/>
  <c r="H55" i="22"/>
  <c r="H22" i="28"/>
  <c r="H30" i="31"/>
  <c r="J17" i="36"/>
  <c r="H29" i="1"/>
  <c r="H80" i="22"/>
  <c r="H25" i="29"/>
  <c r="H54" i="31"/>
  <c r="J45" i="38"/>
  <c r="H85" i="1"/>
  <c r="H30" i="25"/>
  <c r="H18" i="30"/>
  <c r="H47" i="32"/>
  <c r="I46" i="38"/>
  <c r="K71" i="38"/>
  <c r="G52" i="38"/>
  <c r="O27" i="38"/>
  <c r="M17" i="38"/>
  <c r="L29" i="25"/>
  <c r="L26" i="22"/>
  <c r="L74" i="22"/>
  <c r="L21" i="22"/>
  <c r="L29" i="26"/>
  <c r="L38" i="30"/>
  <c r="L76" i="22"/>
  <c r="L90" i="22"/>
  <c r="L45" i="22"/>
  <c r="L59" i="22"/>
  <c r="L25" i="28"/>
  <c r="L33" i="31"/>
  <c r="L35" i="28"/>
  <c r="L81" i="22"/>
  <c r="L66" i="1"/>
  <c r="L80" i="1"/>
  <c r="L25" i="25"/>
  <c r="L75" i="29"/>
  <c r="L35" i="24"/>
  <c r="L47" i="30"/>
  <c r="L54" i="33"/>
  <c r="L42" i="36"/>
  <c r="L71" i="38"/>
  <c r="L55" i="29"/>
  <c r="L55" i="32"/>
  <c r="L43" i="35"/>
  <c r="L30" i="38"/>
  <c r="L78" i="29"/>
  <c r="L31" i="33"/>
  <c r="L19" i="36"/>
  <c r="L33" i="30"/>
  <c r="L32" i="31"/>
  <c r="L54" i="34"/>
  <c r="L46" i="38"/>
  <c r="L34" i="31"/>
  <c r="L18" i="35"/>
  <c r="L51" i="38"/>
  <c r="L30" i="31"/>
  <c r="L56" i="34"/>
  <c r="L40" i="38"/>
  <c r="L18" i="30"/>
  <c r="L32" i="33"/>
  <c r="L20" i="36"/>
  <c r="L49" i="38"/>
  <c r="L19" i="30"/>
  <c r="L17" i="34"/>
  <c r="L50" i="37"/>
  <c r="L26" i="30"/>
  <c r="L22" i="34"/>
  <c r="L51" i="37"/>
  <c r="L22" i="30"/>
  <c r="L77" i="33"/>
  <c r="L48" i="37"/>
  <c r="L35" i="25"/>
  <c r="L26" i="31"/>
  <c r="L70" i="33"/>
  <c r="L57" i="36"/>
  <c r="L63" i="29"/>
  <c r="L28" i="31"/>
  <c r="L55" i="34"/>
  <c r="L43" i="38"/>
  <c r="L24" i="31"/>
  <c r="L48" i="34"/>
  <c r="L35" i="38"/>
  <c r="L74" i="29"/>
  <c r="L28" i="33"/>
  <c r="L57" i="35"/>
  <c r="J66" i="22"/>
  <c r="J57" i="29"/>
  <c r="J28" i="33"/>
  <c r="J46" i="22"/>
  <c r="J38" i="29"/>
  <c r="J75" i="31"/>
  <c r="J64" i="1"/>
  <c r="J30" i="24"/>
  <c r="J60" i="29"/>
  <c r="J26" i="32"/>
  <c r="J55" i="34"/>
  <c r="J44" i="22"/>
  <c r="J31" i="27"/>
  <c r="J19" i="31"/>
  <c r="J48" i="33"/>
  <c r="J35" i="36"/>
  <c r="J65" i="38"/>
  <c r="J33" i="37"/>
  <c r="H45" i="1"/>
  <c r="J95" i="22"/>
  <c r="J24" i="30"/>
  <c r="J53" i="33"/>
  <c r="J75" i="22"/>
  <c r="J67" i="29"/>
  <c r="J33" i="32"/>
  <c r="J43" i="37"/>
  <c r="H35" i="22"/>
  <c r="H23" i="27"/>
  <c r="H52" i="30"/>
  <c r="H40" i="33"/>
  <c r="H27" i="36"/>
  <c r="H66" i="38"/>
  <c r="H65" i="38"/>
  <c r="H42" i="35"/>
  <c r="H47" i="38"/>
  <c r="H78" i="22"/>
  <c r="H53" i="31"/>
  <c r="H54" i="1"/>
  <c r="H21" i="24"/>
  <c r="H50" i="29"/>
  <c r="H17" i="32"/>
  <c r="J30" i="37"/>
  <c r="H43" i="1"/>
  <c r="H93" i="22"/>
  <c r="H39" i="29"/>
  <c r="H68" i="31"/>
  <c r="J67" i="36"/>
  <c r="H23" i="1"/>
  <c r="H73" i="22"/>
  <c r="H19" i="29"/>
  <c r="H48" i="31"/>
  <c r="H77" i="33"/>
  <c r="H65" i="36"/>
  <c r="H28" i="37"/>
  <c r="H24" i="38"/>
  <c r="H33" i="34"/>
  <c r="H42" i="37"/>
  <c r="H57" i="22"/>
  <c r="H32" i="31"/>
  <c r="J60" i="38"/>
  <c r="H25" i="22"/>
  <c r="H33" i="26"/>
  <c r="H42" i="30"/>
  <c r="J29" i="35"/>
  <c r="H30" i="1"/>
  <c r="H81" i="22"/>
  <c r="H26" i="29"/>
  <c r="H55" i="31"/>
  <c r="J34" i="38"/>
  <c r="H61" i="22"/>
  <c r="H27" i="28"/>
  <c r="H35" i="31"/>
  <c r="H65" i="33"/>
  <c r="H52" i="36"/>
  <c r="H55" i="37"/>
  <c r="H40" i="38"/>
  <c r="H50" i="34"/>
  <c r="H17" i="38"/>
  <c r="H26" i="34"/>
  <c r="H34" i="37"/>
  <c r="H66" i="33"/>
  <c r="H36" i="26"/>
  <c r="J25" i="36"/>
  <c r="J53" i="34"/>
  <c r="J33" i="36"/>
  <c r="H65" i="1"/>
  <c r="H31" i="24"/>
  <c r="H61" i="29"/>
  <c r="H27" i="32"/>
  <c r="H56" i="34"/>
  <c r="H44" i="37"/>
  <c r="H26" i="35"/>
  <c r="H72" i="36"/>
  <c r="H41" i="33"/>
  <c r="H49" i="36"/>
  <c r="H17" i="33"/>
  <c r="H25" i="36"/>
  <c r="H76" i="38"/>
  <c r="H49" i="32"/>
  <c r="H42" i="38"/>
  <c r="H30" i="38"/>
  <c r="H67" i="38"/>
  <c r="H70" i="38"/>
  <c r="H59" i="38"/>
  <c r="H53" i="38"/>
  <c r="H38" i="34"/>
  <c r="H76" i="33"/>
  <c r="H36" i="32"/>
  <c r="K77" i="38"/>
  <c r="O75" i="38"/>
  <c r="M71" i="38"/>
  <c r="I65" i="38"/>
  <c r="O57" i="38"/>
  <c r="K51" i="38"/>
  <c r="G45" i="38"/>
  <c r="O39" i="38"/>
  <c r="G24" i="38"/>
  <c r="M57" i="37"/>
  <c r="I51" i="37"/>
  <c r="O44" i="37"/>
  <c r="K38" i="37"/>
  <c r="G31" i="37"/>
  <c r="L33" i="28"/>
  <c r="L24" i="1"/>
  <c r="L27" i="26"/>
  <c r="L17" i="33"/>
  <c r="L50" i="36"/>
  <c r="L26" i="28"/>
  <c r="L22" i="33"/>
  <c r="L55" i="36"/>
  <c r="L22" i="28"/>
  <c r="L19" i="33"/>
  <c r="L48" i="36"/>
  <c r="L22" i="27"/>
  <c r="L53" i="31"/>
  <c r="L28" i="34"/>
  <c r="L78" i="36"/>
  <c r="L17" i="30"/>
  <c r="L22" i="31"/>
  <c r="L50" i="34"/>
  <c r="L42" i="38"/>
  <c r="L45" i="38"/>
  <c r="J87" i="1"/>
  <c r="J32" i="25"/>
  <c r="J20" i="30"/>
  <c r="J49" i="32"/>
  <c r="J50" i="22"/>
  <c r="J17" i="28"/>
  <c r="J32" i="1"/>
  <c r="J24" i="25"/>
  <c r="J57" i="30"/>
  <c r="J21" i="22"/>
  <c r="J29" i="28"/>
  <c r="J54" i="31"/>
  <c r="J21" i="34"/>
  <c r="J26" i="22"/>
  <c r="J34" i="26"/>
  <c r="J43" i="30"/>
  <c r="J30" i="33"/>
  <c r="J40" i="1"/>
  <c r="J90" i="22"/>
  <c r="J35" i="29"/>
  <c r="J65" i="31"/>
  <c r="J31" i="34"/>
  <c r="J19" i="37"/>
  <c r="J21" i="35"/>
  <c r="J53" i="38"/>
  <c r="J85" i="1"/>
  <c r="J30" i="25"/>
  <c r="J18" i="30"/>
  <c r="J47" i="32"/>
  <c r="J82" i="1"/>
  <c r="J27" i="25"/>
  <c r="J77" i="29"/>
  <c r="J44" i="32"/>
  <c r="J31" i="35"/>
  <c r="J19" i="38"/>
  <c r="J20" i="38"/>
  <c r="H49" i="22"/>
  <c r="H36" i="27"/>
  <c r="H24" i="31"/>
  <c r="J95" i="1"/>
  <c r="J24" i="28"/>
  <c r="J74" i="31"/>
  <c r="J75" i="1"/>
  <c r="J25" i="27"/>
  <c r="J33" i="31"/>
  <c r="J63" i="33"/>
  <c r="J89" i="1"/>
  <c r="J34" i="25"/>
  <c r="J22" i="30"/>
  <c r="J51" i="32"/>
  <c r="J19" i="1"/>
  <c r="J69" i="22"/>
  <c r="J35" i="28"/>
  <c r="J44" i="31"/>
  <c r="J73" i="33"/>
  <c r="J61" i="36"/>
  <c r="J70" i="33"/>
  <c r="J25" i="38"/>
  <c r="H53" i="22"/>
  <c r="H20" i="28"/>
  <c r="H28" i="31"/>
  <c r="J59" i="36"/>
  <c r="H91" i="1"/>
  <c r="H24" i="30"/>
  <c r="J57" i="37"/>
  <c r="H67" i="22"/>
  <c r="H33" i="28"/>
  <c r="H42" i="31"/>
  <c r="J43" i="36"/>
  <c r="H72" i="1"/>
  <c r="H18" i="25"/>
  <c r="H68" i="29"/>
  <c r="H34" i="32"/>
  <c r="J76" i="36"/>
  <c r="J36" i="34"/>
  <c r="J38" i="38"/>
  <c r="H96" i="1"/>
  <c r="H21" i="26"/>
  <c r="H29" i="30"/>
  <c r="H18" i="1"/>
  <c r="H68" i="22"/>
  <c r="H34" i="28"/>
  <c r="H43" i="31"/>
  <c r="H22" i="37"/>
  <c r="K34" i="38"/>
  <c r="I70" i="38"/>
  <c r="O63" i="38"/>
  <c r="G72" i="38"/>
  <c r="M65" i="38"/>
  <c r="I59" i="38"/>
  <c r="O51" i="38"/>
  <c r="K45" i="38"/>
  <c r="G39" i="38"/>
  <c r="M31" i="38"/>
  <c r="I25" i="38"/>
  <c r="I68" i="38"/>
  <c r="G50" i="38"/>
  <c r="I36" i="38"/>
  <c r="I27" i="38"/>
  <c r="G69" i="38"/>
  <c r="K50" i="38"/>
  <c r="M36" i="38"/>
  <c r="K26" i="38"/>
  <c r="I52" i="37"/>
  <c r="G49" i="37"/>
  <c r="O45" i="37"/>
  <c r="M42" i="37"/>
  <c r="I60" i="38"/>
  <c r="G46" i="38"/>
  <c r="G32" i="38"/>
  <c r="O23" i="38"/>
  <c r="O52" i="38"/>
  <c r="G40" i="38"/>
  <c r="G28" i="38"/>
  <c r="I21" i="38"/>
  <c r="G18" i="38"/>
  <c r="O55" i="37"/>
  <c r="M52" i="37"/>
  <c r="K49" i="37"/>
  <c r="I46" i="37"/>
  <c r="M40" i="37"/>
  <c r="I33" i="37"/>
  <c r="G29" i="37"/>
  <c r="O25" i="37"/>
  <c r="M22" i="37"/>
  <c r="K19" i="37"/>
  <c r="I78" i="36"/>
  <c r="G75" i="36"/>
  <c r="K32" i="38"/>
  <c r="M51" i="38"/>
  <c r="I39" i="38"/>
  <c r="O20" i="38"/>
  <c r="K55" i="37"/>
  <c r="L35" i="1"/>
  <c r="L91" i="1"/>
  <c r="L38" i="1"/>
  <c r="L88" i="22"/>
  <c r="L33" i="29"/>
  <c r="L68" i="1"/>
  <c r="L86" i="1"/>
  <c r="L62" i="1"/>
  <c r="L75" i="1"/>
  <c r="L21" i="25"/>
  <c r="L71" i="29"/>
  <c r="L30" i="24"/>
  <c r="L76" i="1"/>
  <c r="L90" i="1"/>
  <c r="L49" i="22"/>
  <c r="L63" i="22"/>
  <c r="L29" i="28"/>
  <c r="L38" i="31"/>
  <c r="L20" i="29"/>
  <c r="L29" i="32"/>
  <c r="L17" i="35"/>
  <c r="L46" i="37"/>
  <c r="L28" i="26"/>
  <c r="L40" i="31"/>
  <c r="L18" i="34"/>
  <c r="L68" i="36"/>
  <c r="L31" i="27"/>
  <c r="L64" i="31"/>
  <c r="L35" i="34"/>
  <c r="L23" i="37"/>
  <c r="L28" i="27"/>
  <c r="L29" i="33"/>
  <c r="L63" i="36"/>
  <c r="L22" i="29"/>
  <c r="L34" i="33"/>
  <c r="L64" i="36"/>
  <c r="L18" i="29"/>
  <c r="L27" i="33"/>
  <c r="L61" i="36"/>
  <c r="L32" i="27"/>
  <c r="L65" i="31"/>
  <c r="L36" i="34"/>
  <c r="L24" i="37"/>
  <c r="L98" i="22"/>
  <c r="L33" i="32"/>
  <c r="L21" i="36"/>
  <c r="L34" i="26"/>
  <c r="L34" i="32"/>
  <c r="L26" i="36"/>
  <c r="L24" i="26"/>
  <c r="L31" i="32"/>
  <c r="L23" i="36"/>
  <c r="L77" i="38"/>
  <c r="L41" i="29"/>
  <c r="L45" i="32"/>
  <c r="L32" i="35"/>
  <c r="L20" i="38"/>
  <c r="L26" i="33"/>
  <c r="L60" i="36"/>
  <c r="L27" i="28"/>
  <c r="L23" i="33"/>
  <c r="L56" i="36"/>
  <c r="L27" i="27"/>
  <c r="L60" i="31"/>
  <c r="L32" i="34"/>
  <c r="L20" i="37"/>
  <c r="J32" i="26"/>
  <c r="J41" i="31"/>
  <c r="J42" i="1"/>
  <c r="J33" i="25"/>
  <c r="J50" i="30"/>
  <c r="J38" i="33"/>
  <c r="J47" i="22"/>
  <c r="J34" i="27"/>
  <c r="J22" i="31"/>
  <c r="J51" i="33"/>
  <c r="J61" i="1"/>
  <c r="J27" i="24"/>
  <c r="J56" i="29"/>
  <c r="J23" i="32"/>
  <c r="J52" i="34"/>
  <c r="J40" i="37"/>
  <c r="J49" i="35"/>
  <c r="J91" i="1"/>
  <c r="J36" i="27"/>
  <c r="J70" i="31"/>
  <c r="J71" i="1"/>
  <c r="J17" i="27"/>
  <c r="J29" i="31"/>
  <c r="J59" i="33"/>
  <c r="H52" i="1"/>
  <c r="H19" i="24"/>
  <c r="H48" i="29"/>
  <c r="H77" i="31"/>
  <c r="H44" i="34"/>
  <c r="H31" i="37"/>
  <c r="H18" i="36"/>
  <c r="H26" i="37"/>
  <c r="H57" i="33"/>
  <c r="H66" i="36"/>
  <c r="H24" i="29"/>
  <c r="J70" i="36"/>
  <c r="H38" i="22"/>
  <c r="H25" i="27"/>
  <c r="H54" i="30"/>
  <c r="J46" i="35"/>
  <c r="J78" i="38"/>
  <c r="H26" i="22"/>
  <c r="H34" i="26"/>
  <c r="H43" i="30"/>
  <c r="J20" i="35"/>
  <c r="J51" i="38"/>
  <c r="H90" i="1"/>
  <c r="H35" i="25"/>
  <c r="H23" i="30"/>
  <c r="H52" i="32"/>
  <c r="H40" i="35"/>
  <c r="H27" i="38"/>
  <c r="H75" i="33"/>
  <c r="H39" i="36"/>
  <c r="H46" i="32"/>
  <c r="H57" i="35"/>
  <c r="H24" i="28"/>
  <c r="J47" i="36"/>
  <c r="H42" i="1"/>
  <c r="H92" i="22"/>
  <c r="H38" i="29"/>
  <c r="H67" i="31"/>
  <c r="J62" i="38"/>
  <c r="H97" i="1"/>
  <c r="H22" i="26"/>
  <c r="H30" i="30"/>
  <c r="J50" i="36"/>
  <c r="H77" i="1"/>
  <c r="H23" i="25"/>
  <c r="H73" i="29"/>
  <c r="H40" i="32"/>
  <c r="H27" i="35"/>
  <c r="H56" i="37"/>
  <c r="H41" i="34"/>
  <c r="H55" i="36"/>
  <c r="H24" i="33"/>
  <c r="H32" i="36"/>
  <c r="H28" i="32"/>
  <c r="H50" i="35"/>
  <c r="H28" i="22"/>
  <c r="H45" i="30"/>
  <c r="J60" i="36"/>
  <c r="J18" i="38"/>
  <c r="H48" i="22"/>
  <c r="H35" i="27"/>
  <c r="H23" i="31"/>
  <c r="H52" i="33"/>
  <c r="H40" i="36"/>
  <c r="H45" i="38"/>
  <c r="H52" i="38"/>
  <c r="H25" i="35"/>
  <c r="H33" i="38"/>
  <c r="H43" i="34"/>
  <c r="H51" i="37"/>
  <c r="H20" i="34"/>
  <c r="H24" i="36"/>
  <c r="H21" i="36"/>
  <c r="H53" i="34"/>
  <c r="H25" i="33"/>
  <c r="H39" i="35"/>
  <c r="H59" i="33"/>
  <c r="H33" i="35"/>
  <c r="H47" i="33"/>
  <c r="H46" i="37"/>
  <c r="I78" i="38"/>
  <c r="M76" i="38"/>
  <c r="G75" i="38"/>
  <c r="K68" i="38"/>
  <c r="G62" i="38"/>
  <c r="M54" i="38"/>
  <c r="I48" i="38"/>
  <c r="O41" i="38"/>
  <c r="M60" i="38"/>
  <c r="M48" i="38"/>
  <c r="O73" i="38"/>
  <c r="M22" i="38"/>
  <c r="O53" i="37"/>
  <c r="G41" i="37"/>
  <c r="G61" i="38"/>
  <c r="M19" i="38"/>
  <c r="I70" i="36"/>
  <c r="K65" i="36"/>
  <c r="K56" i="36"/>
  <c r="M51" i="36"/>
  <c r="I67" i="36"/>
  <c r="K62" i="36"/>
  <c r="I59" i="36"/>
  <c r="G55" i="36"/>
  <c r="O51" i="36"/>
  <c r="I50" i="36"/>
  <c r="G47" i="36"/>
  <c r="O43" i="36"/>
  <c r="M40" i="36"/>
  <c r="K36" i="36"/>
  <c r="O34" i="36"/>
  <c r="K32" i="36"/>
  <c r="O30" i="36"/>
  <c r="I29" i="36"/>
  <c r="M27" i="36"/>
  <c r="G26" i="36"/>
  <c r="K24" i="36"/>
  <c r="O22" i="36"/>
  <c r="I21" i="36"/>
  <c r="M19" i="36"/>
  <c r="G18" i="36"/>
  <c r="K57" i="35"/>
  <c r="O55" i="35"/>
  <c r="I54" i="35"/>
  <c r="M52" i="35"/>
  <c r="G51" i="35"/>
  <c r="K49" i="35"/>
  <c r="O47" i="35"/>
  <c r="I46" i="35"/>
  <c r="M44" i="35"/>
  <c r="G43" i="35"/>
  <c r="K41" i="35"/>
  <c r="O39" i="35"/>
  <c r="I38" i="35"/>
  <c r="M35" i="35"/>
  <c r="G34" i="35"/>
  <c r="O39" i="37"/>
  <c r="K32" i="37"/>
  <c r="K28" i="37"/>
  <c r="I25" i="37"/>
  <c r="G22" i="37"/>
  <c r="O18" i="37"/>
  <c r="O35" i="34"/>
  <c r="M32" i="34"/>
  <c r="K29" i="34"/>
  <c r="I26" i="34"/>
  <c r="G23" i="34"/>
  <c r="O19" i="34"/>
  <c r="M78" i="33"/>
  <c r="O36" i="34"/>
  <c r="M33" i="34"/>
  <c r="K30" i="34"/>
  <c r="I27" i="34"/>
  <c r="G24" i="34"/>
  <c r="O20" i="34"/>
  <c r="M17" i="34"/>
  <c r="I32" i="34"/>
  <c r="M25" i="35"/>
  <c r="I22" i="35"/>
  <c r="G19" i="35"/>
  <c r="M40" i="33"/>
  <c r="I33" i="33"/>
  <c r="O26" i="33"/>
  <c r="K20" i="33"/>
  <c r="G17" i="34"/>
  <c r="I38" i="31"/>
  <c r="K42" i="31"/>
  <c r="K44" i="31"/>
  <c r="K59" i="29"/>
  <c r="M45" i="29"/>
  <c r="M73" i="29"/>
  <c r="M63" i="29"/>
  <c r="M36" i="29"/>
  <c r="G35" i="29"/>
  <c r="K33" i="29"/>
  <c r="O31" i="29"/>
  <c r="I30" i="29"/>
  <c r="M28" i="29"/>
  <c r="G27" i="29"/>
  <c r="K25" i="29"/>
  <c r="O23" i="29"/>
  <c r="I22" i="29"/>
  <c r="M20" i="29"/>
  <c r="G19" i="29"/>
  <c r="K17" i="29"/>
  <c r="O35" i="28"/>
  <c r="I34" i="28"/>
  <c r="M32" i="28"/>
  <c r="G31" i="28"/>
  <c r="K29" i="28"/>
  <c r="O27" i="28"/>
  <c r="I26" i="28"/>
  <c r="M24" i="28"/>
  <c r="G23" i="28"/>
  <c r="K21" i="28"/>
  <c r="O19" i="28"/>
  <c r="I18" i="28"/>
  <c r="M36" i="26"/>
  <c r="G35" i="26"/>
  <c r="K33" i="26"/>
  <c r="O31" i="26"/>
  <c r="I30" i="26"/>
  <c r="M28" i="26"/>
  <c r="G27" i="26"/>
  <c r="O57" i="37"/>
  <c r="I57" i="38"/>
  <c r="K44" i="38"/>
  <c r="O17" i="38"/>
  <c r="M55" i="37"/>
  <c r="K52" i="37"/>
  <c r="I49" i="37"/>
  <c r="G46" i="37"/>
  <c r="O42" i="37"/>
  <c r="M39" i="37"/>
  <c r="K38" i="38"/>
  <c r="M26" i="38"/>
  <c r="O43" i="37"/>
  <c r="K34" i="37"/>
  <c r="G74" i="36"/>
  <c r="O70" i="36"/>
  <c r="M67" i="36"/>
  <c r="K64" i="36"/>
  <c r="I61" i="36"/>
  <c r="G57" i="36"/>
  <c r="O53" i="36"/>
  <c r="M50" i="36"/>
  <c r="K47" i="36"/>
  <c r="I44" i="36"/>
  <c r="G41" i="36"/>
  <c r="O36" i="36"/>
  <c r="M28" i="37"/>
  <c r="K25" i="37"/>
  <c r="I22" i="37"/>
  <c r="G19" i="37"/>
  <c r="O77" i="36"/>
  <c r="I42" i="37"/>
  <c r="M33" i="37"/>
  <c r="K35" i="36"/>
  <c r="O33" i="36"/>
  <c r="I32" i="36"/>
  <c r="M30" i="36"/>
  <c r="G29" i="36"/>
  <c r="K27" i="36"/>
  <c r="O25" i="36"/>
  <c r="I24" i="36"/>
  <c r="M22" i="36"/>
  <c r="G21" i="36"/>
  <c r="K19" i="36"/>
  <c r="O17" i="36"/>
  <c r="I57" i="35"/>
  <c r="M55" i="35"/>
  <c r="G54" i="35"/>
  <c r="K52" i="35"/>
  <c r="O50" i="35"/>
  <c r="I49" i="35"/>
  <c r="M47" i="35"/>
  <c r="G46" i="35"/>
  <c r="K44" i="35"/>
  <c r="O42" i="35"/>
  <c r="I41" i="35"/>
  <c r="M39" i="35"/>
  <c r="G38" i="35"/>
  <c r="K35" i="35"/>
  <c r="O33" i="35"/>
  <c r="G28" i="37"/>
  <c r="O24" i="37"/>
  <c r="M21" i="37"/>
  <c r="K18" i="37"/>
  <c r="I77" i="36"/>
  <c r="G46" i="36"/>
  <c r="M39" i="36"/>
  <c r="I32" i="35"/>
  <c r="M30" i="35"/>
  <c r="G29" i="35"/>
  <c r="K27" i="35"/>
  <c r="O44" i="36"/>
  <c r="K38" i="36"/>
  <c r="G42" i="36"/>
  <c r="K56" i="34"/>
  <c r="I53" i="34"/>
  <c r="G50" i="34"/>
  <c r="O46" i="34"/>
  <c r="I43" i="34"/>
  <c r="G40" i="34"/>
  <c r="G29" i="34"/>
  <c r="G43" i="33"/>
  <c r="M35" i="33"/>
  <c r="I29" i="33"/>
  <c r="O22" i="33"/>
  <c r="K57" i="32"/>
  <c r="G51" i="32"/>
  <c r="M44" i="32"/>
  <c r="I38" i="32"/>
  <c r="M27" i="32"/>
  <c r="O31" i="33"/>
  <c r="G19" i="33"/>
  <c r="G40" i="32"/>
  <c r="O25" i="34"/>
  <c r="M24" i="33"/>
  <c r="G41" i="33"/>
  <c r="M33" i="33"/>
  <c r="I27" i="33"/>
  <c r="O20" i="33"/>
  <c r="K55" i="32"/>
  <c r="G49" i="32"/>
  <c r="M42" i="32"/>
  <c r="I35" i="32"/>
  <c r="O28" i="32"/>
  <c r="K22" i="32"/>
  <c r="G78" i="31"/>
  <c r="G38" i="33"/>
  <c r="M30" i="33"/>
  <c r="I24" i="33"/>
  <c r="O17" i="33"/>
  <c r="K52" i="32"/>
  <c r="G46" i="32"/>
  <c r="M39" i="32"/>
  <c r="I32" i="32"/>
  <c r="O25" i="32"/>
  <c r="K19" i="32"/>
  <c r="I29" i="32"/>
  <c r="I21" i="32"/>
  <c r="M41" i="33"/>
  <c r="M28" i="33"/>
  <c r="I55" i="32"/>
  <c r="I43" i="32"/>
  <c r="K25" i="32"/>
  <c r="O77" i="31"/>
  <c r="O17" i="34"/>
  <c r="G23" i="32"/>
  <c r="K72" i="31"/>
  <c r="G66" i="31"/>
  <c r="I76" i="31"/>
  <c r="G68" i="31"/>
  <c r="O59" i="31"/>
  <c r="M55" i="31"/>
  <c r="K52" i="31"/>
  <c r="O76" i="31"/>
  <c r="M68" i="31"/>
  <c r="G76" i="31"/>
  <c r="O67" i="31"/>
  <c r="O73" i="31"/>
  <c r="M65" i="31"/>
  <c r="O57" i="31"/>
  <c r="M54" i="31"/>
  <c r="K51" i="31"/>
  <c r="I48" i="31"/>
  <c r="G45" i="31"/>
  <c r="O41" i="31"/>
  <c r="M38" i="31"/>
  <c r="I47" i="31"/>
  <c r="O35" i="31"/>
  <c r="M32" i="31"/>
  <c r="K29" i="31"/>
  <c r="K46" i="31"/>
  <c r="M33" i="31"/>
  <c r="K30" i="31"/>
  <c r="I27" i="31"/>
  <c r="K48" i="31"/>
  <c r="G42" i="31"/>
  <c r="M34" i="31"/>
  <c r="K31" i="31"/>
  <c r="G48" i="31"/>
  <c r="K27" i="31"/>
  <c r="K22" i="31"/>
  <c r="M38" i="38"/>
  <c r="O68" i="38"/>
  <c r="I42" i="38"/>
  <c r="K56" i="38"/>
  <c r="O56" i="38"/>
  <c r="M50" i="37"/>
  <c r="K52" i="38"/>
  <c r="K46" i="38"/>
  <c r="K57" i="37"/>
  <c r="G51" i="37"/>
  <c r="M44" i="37"/>
  <c r="M30" i="37"/>
  <c r="I24" i="37"/>
  <c r="O17" i="37"/>
  <c r="K73" i="36"/>
  <c r="M68" i="36"/>
  <c r="M60" i="36"/>
  <c r="O54" i="36"/>
  <c r="K70" i="36"/>
  <c r="M65" i="36"/>
  <c r="I17" i="37"/>
  <c r="G76" i="36"/>
  <c r="G73" i="36"/>
  <c r="O69" i="36"/>
  <c r="M66" i="36"/>
  <c r="K63" i="36"/>
  <c r="I60" i="36"/>
  <c r="G56" i="36"/>
  <c r="O52" i="36"/>
  <c r="M49" i="36"/>
  <c r="K46" i="36"/>
  <c r="K42" i="36"/>
  <c r="K32" i="35"/>
  <c r="O30" i="35"/>
  <c r="I29" i="35"/>
  <c r="M27" i="35"/>
  <c r="M47" i="36"/>
  <c r="K36" i="34"/>
  <c r="I33" i="34"/>
  <c r="G30" i="34"/>
  <c r="O26" i="34"/>
  <c r="M23" i="34"/>
  <c r="K20" i="34"/>
  <c r="I17" i="34"/>
  <c r="O76" i="33"/>
  <c r="I75" i="33"/>
  <c r="M73" i="33"/>
  <c r="G72" i="33"/>
  <c r="K70" i="33"/>
  <c r="O68" i="33"/>
  <c r="I67" i="33"/>
  <c r="M65" i="33"/>
  <c r="G64" i="33"/>
  <c r="K62" i="33"/>
  <c r="O60" i="33"/>
  <c r="I59" i="33"/>
  <c r="M56" i="33"/>
  <c r="G55" i="33"/>
  <c r="K53" i="33"/>
  <c r="O51" i="33"/>
  <c r="I50" i="33"/>
  <c r="M48" i="33"/>
  <c r="G47" i="33"/>
  <c r="K45" i="33"/>
  <c r="O43" i="33"/>
  <c r="I23" i="35"/>
  <c r="G20" i="35"/>
  <c r="O57" i="34"/>
  <c r="M54" i="34"/>
  <c r="K51" i="34"/>
  <c r="I48" i="34"/>
  <c r="G45" i="34"/>
  <c r="O41" i="34"/>
  <c r="K17" i="35"/>
  <c r="I55" i="34"/>
  <c r="G52" i="34"/>
  <c r="O48" i="34"/>
  <c r="M45" i="34"/>
  <c r="G42" i="34"/>
  <c r="O51" i="32"/>
  <c r="K45" i="32"/>
  <c r="G39" i="32"/>
  <c r="M31" i="32"/>
  <c r="K33" i="33"/>
  <c r="O19" i="33"/>
  <c r="K42" i="32"/>
  <c r="K38" i="33"/>
  <c r="K23" i="34"/>
  <c r="K34" i="33"/>
  <c r="G28" i="33"/>
  <c r="M21" i="33"/>
  <c r="I56" i="32"/>
  <c r="O49" i="32"/>
  <c r="K43" i="32"/>
  <c r="G36" i="32"/>
  <c r="M29" i="32"/>
  <c r="I23" i="32"/>
  <c r="O78" i="31"/>
  <c r="O38" i="33"/>
  <c r="K31" i="33"/>
  <c r="G25" i="33"/>
  <c r="M18" i="33"/>
  <c r="I53" i="32"/>
  <c r="O46" i="32"/>
  <c r="K40" i="32"/>
  <c r="G33" i="32"/>
  <c r="M26" i="32"/>
  <c r="I20" i="32"/>
  <c r="G30" i="32"/>
  <c r="G22" i="32"/>
  <c r="I43" i="33"/>
  <c r="I30" i="33"/>
  <c r="G56" i="32"/>
  <c r="G44" i="32"/>
  <c r="G27" i="32"/>
  <c r="I18" i="32"/>
  <c r="O27" i="32"/>
  <c r="I73" i="31"/>
  <c r="O66" i="31"/>
  <c r="K60" i="31"/>
  <c r="K69" i="31"/>
  <c r="I60" i="31"/>
  <c r="G69" i="31"/>
  <c r="O60" i="31"/>
  <c r="O55" i="31"/>
  <c r="M52" i="31"/>
  <c r="K49" i="31"/>
  <c r="I68" i="31"/>
  <c r="G60" i="31"/>
  <c r="G56" i="31"/>
  <c r="O52" i="31"/>
  <c r="M70" i="31"/>
  <c r="K62" i="31"/>
  <c r="M43" i="31"/>
  <c r="K50" i="31"/>
  <c r="O42" i="31"/>
  <c r="G38" i="31"/>
  <c r="G34" i="31"/>
  <c r="O30" i="31"/>
  <c r="M27" i="31"/>
  <c r="K24" i="31"/>
  <c r="I21" i="31"/>
  <c r="G18" i="31"/>
  <c r="O55" i="30"/>
  <c r="M52" i="30"/>
  <c r="K49" i="30"/>
  <c r="I55" i="30"/>
  <c r="G47" i="30"/>
  <c r="O43" i="30"/>
  <c r="I28" i="31"/>
  <c r="M57" i="30"/>
  <c r="I47" i="30"/>
  <c r="G44" i="30"/>
  <c r="O40" i="30"/>
  <c r="K25" i="31"/>
  <c r="M53" i="30"/>
  <c r="I18" i="31"/>
  <c r="I44" i="30"/>
  <c r="G34" i="30"/>
  <c r="M27" i="30"/>
  <c r="O41" i="30"/>
  <c r="I27" i="30"/>
  <c r="K76" i="29"/>
  <c r="G36" i="30"/>
  <c r="I23" i="30"/>
  <c r="K72" i="29"/>
  <c r="G32" i="30"/>
  <c r="I19" i="30"/>
  <c r="I39" i="29"/>
  <c r="O65" i="29"/>
  <c r="G59" i="29"/>
  <c r="M51" i="29"/>
  <c r="I45" i="29"/>
  <c r="I21" i="30"/>
  <c r="G61" i="29"/>
  <c r="I47" i="29"/>
  <c r="I77" i="29"/>
  <c r="I65" i="29"/>
  <c r="O57" i="29"/>
  <c r="K51" i="29"/>
  <c r="G45" i="29"/>
  <c r="M36" i="27"/>
  <c r="G35" i="27"/>
  <c r="K33" i="27"/>
  <c r="O31" i="27"/>
  <c r="I30" i="27"/>
  <c r="M28" i="27"/>
  <c r="G27" i="27"/>
  <c r="K25" i="27"/>
  <c r="O23" i="27"/>
  <c r="I22" i="27"/>
  <c r="M20" i="27"/>
  <c r="G19" i="27"/>
  <c r="G38" i="38"/>
  <c r="G27" i="38"/>
  <c r="G21" i="38"/>
  <c r="G38" i="37"/>
  <c r="O33" i="37"/>
  <c r="M70" i="38"/>
  <c r="I51" i="38"/>
  <c r="O38" i="36"/>
  <c r="K77" i="33"/>
  <c r="O75" i="33"/>
  <c r="I74" i="33"/>
  <c r="M72" i="33"/>
  <c r="G71" i="33"/>
  <c r="K69" i="33"/>
  <c r="O67" i="33"/>
  <c r="I66" i="33"/>
  <c r="M64" i="33"/>
  <c r="G63" i="33"/>
  <c r="K61" i="33"/>
  <c r="O59" i="33"/>
  <c r="I57" i="33"/>
  <c r="M55" i="33"/>
  <c r="G54" i="33"/>
  <c r="K52" i="33"/>
  <c r="O50" i="33"/>
  <c r="I49" i="33"/>
  <c r="M47" i="33"/>
  <c r="G46" i="33"/>
  <c r="K44" i="33"/>
  <c r="K24" i="35"/>
  <c r="I21" i="35"/>
  <c r="G18" i="35"/>
  <c r="O55" i="34"/>
  <c r="M52" i="34"/>
  <c r="K49" i="34"/>
  <c r="I46" i="34"/>
  <c r="G43" i="34"/>
  <c r="O39" i="34"/>
  <c r="O33" i="34"/>
  <c r="G25" i="35"/>
  <c r="O21" i="35"/>
  <c r="M18" i="35"/>
  <c r="O17" i="31"/>
  <c r="K52" i="30"/>
  <c r="O24" i="31"/>
  <c r="K18" i="31"/>
  <c r="G53" i="30"/>
  <c r="M22" i="31"/>
  <c r="I57" i="30"/>
  <c r="O50" i="30"/>
  <c r="M46" i="30"/>
  <c r="O25" i="31"/>
  <c r="G20" i="31"/>
  <c r="M54" i="30"/>
  <c r="I48" i="30"/>
  <c r="I45" i="30"/>
  <c r="G42" i="30"/>
  <c r="O38" i="30"/>
  <c r="M34" i="30"/>
  <c r="K31" i="30"/>
  <c r="I28" i="30"/>
  <c r="G25" i="30"/>
  <c r="O21" i="30"/>
  <c r="M18" i="30"/>
  <c r="K77" i="29"/>
  <c r="I74" i="29"/>
  <c r="G71" i="29"/>
  <c r="I31" i="30"/>
  <c r="I40" i="30"/>
  <c r="I33" i="30"/>
  <c r="O26" i="30"/>
  <c r="K20" i="30"/>
  <c r="G76" i="29"/>
  <c r="K38" i="30"/>
  <c r="G31" i="30"/>
  <c r="M24" i="30"/>
  <c r="I18" i="30"/>
  <c r="O73" i="29"/>
  <c r="G39" i="30"/>
  <c r="M31" i="30"/>
  <c r="I25" i="30"/>
  <c r="O18" i="30"/>
  <c r="K74" i="29"/>
  <c r="G68" i="29"/>
  <c r="O64" i="29"/>
  <c r="M61" i="29"/>
  <c r="K57" i="29"/>
  <c r="I54" i="29"/>
  <c r="G51" i="29"/>
  <c r="O47" i="29"/>
  <c r="M44" i="29"/>
  <c r="K41" i="29"/>
  <c r="G39" i="29"/>
  <c r="K69" i="29"/>
  <c r="G63" i="29"/>
  <c r="M55" i="29"/>
  <c r="I49" i="29"/>
  <c r="O42" i="29"/>
  <c r="I72" i="29"/>
  <c r="M57" i="29"/>
  <c r="O44" i="29"/>
  <c r="O19" i="30"/>
  <c r="I69" i="29"/>
  <c r="O62" i="29"/>
  <c r="K55" i="29"/>
  <c r="G49" i="29"/>
  <c r="M42" i="29"/>
  <c r="I60" i="29"/>
  <c r="K46" i="29"/>
  <c r="I38" i="29"/>
  <c r="M35" i="29"/>
  <c r="G34" i="29"/>
  <c r="K32" i="29"/>
  <c r="O30" i="29"/>
  <c r="I29" i="29"/>
  <c r="M27" i="29"/>
  <c r="G26" i="29"/>
  <c r="K24" i="29"/>
  <c r="O22" i="29"/>
  <c r="I21" i="29"/>
  <c r="M19" i="29"/>
  <c r="G18" i="29"/>
  <c r="K36" i="28"/>
  <c r="O34" i="28"/>
  <c r="I33" i="28"/>
  <c r="M31" i="28"/>
  <c r="G30" i="28"/>
  <c r="K28" i="28"/>
  <c r="O26" i="28"/>
  <c r="I25" i="28"/>
  <c r="M23" i="28"/>
  <c r="G22" i="28"/>
  <c r="K20" i="28"/>
  <c r="O18" i="28"/>
  <c r="I17" i="28"/>
  <c r="M35" i="27"/>
  <c r="G34" i="27"/>
  <c r="K32" i="27"/>
  <c r="O30" i="27"/>
  <c r="I29" i="27"/>
  <c r="M27" i="27"/>
  <c r="G26" i="27"/>
  <c r="K24" i="27"/>
  <c r="O22" i="27"/>
  <c r="I21" i="27"/>
  <c r="M19" i="27"/>
  <c r="G18" i="27"/>
  <c r="K36" i="26"/>
  <c r="O34" i="26"/>
  <c r="I33" i="26"/>
  <c r="M31" i="26"/>
  <c r="G30" i="26"/>
  <c r="K28" i="26"/>
  <c r="O26" i="26"/>
  <c r="K25" i="26"/>
  <c r="I22" i="26"/>
  <c r="G19" i="26"/>
  <c r="O35" i="25"/>
  <c r="M32" i="25"/>
  <c r="K29" i="25"/>
  <c r="I26" i="25"/>
  <c r="G23" i="25"/>
  <c r="O19" i="25"/>
  <c r="M36" i="24"/>
  <c r="K33" i="24"/>
  <c r="I30" i="24"/>
  <c r="G27" i="24"/>
  <c r="M25" i="26"/>
  <c r="K22" i="26"/>
  <c r="I19" i="26"/>
  <c r="K73" i="38"/>
  <c r="K62" i="38"/>
  <c r="O34" i="38"/>
  <c r="M43" i="38"/>
  <c r="G44" i="38"/>
  <c r="K47" i="37"/>
  <c r="M39" i="38"/>
  <c r="M32" i="38"/>
  <c r="O71" i="36"/>
  <c r="O63" i="36"/>
  <c r="G59" i="36"/>
  <c r="M73" i="36"/>
  <c r="O68" i="36"/>
  <c r="O60" i="36"/>
  <c r="M56" i="36"/>
  <c r="K53" i="36"/>
  <c r="M48" i="36"/>
  <c r="K45" i="36"/>
  <c r="I42" i="36"/>
  <c r="G39" i="36"/>
  <c r="M35" i="36"/>
  <c r="G34" i="36"/>
  <c r="I33" i="36"/>
  <c r="M31" i="36"/>
  <c r="G30" i="36"/>
  <c r="K28" i="36"/>
  <c r="O26" i="36"/>
  <c r="I25" i="36"/>
  <c r="M23" i="36"/>
  <c r="G22" i="36"/>
  <c r="K20" i="36"/>
  <c r="O18" i="36"/>
  <c r="I17" i="36"/>
  <c r="M56" i="35"/>
  <c r="G55" i="35"/>
  <c r="K53" i="35"/>
  <c r="O51" i="35"/>
  <c r="I50" i="35"/>
  <c r="M48" i="35"/>
  <c r="G47" i="35"/>
  <c r="K45" i="35"/>
  <c r="O43" i="35"/>
  <c r="I42" i="35"/>
  <c r="M40" i="35"/>
  <c r="G39" i="35"/>
  <c r="K36" i="35"/>
  <c r="O34" i="35"/>
  <c r="I33" i="35"/>
  <c r="M35" i="37"/>
  <c r="G30" i="37"/>
  <c r="O26" i="37"/>
  <c r="M23" i="37"/>
  <c r="K20" i="37"/>
  <c r="M38" i="34"/>
  <c r="I34" i="34"/>
  <c r="G31" i="34"/>
  <c r="O27" i="34"/>
  <c r="M24" i="34"/>
  <c r="K21" i="34"/>
  <c r="I18" i="34"/>
  <c r="O25" i="35"/>
  <c r="I35" i="34"/>
  <c r="G32" i="34"/>
  <c r="O28" i="34"/>
  <c r="M25" i="34"/>
  <c r="K22" i="34"/>
  <c r="I19" i="34"/>
  <c r="G78" i="33"/>
  <c r="M30" i="34"/>
  <c r="O23" i="35"/>
  <c r="M20" i="35"/>
  <c r="O38" i="34"/>
  <c r="I36" i="34"/>
  <c r="K36" i="33"/>
  <c r="G30" i="33"/>
  <c r="M23" i="33"/>
  <c r="K17" i="32"/>
  <c r="O41" i="33"/>
  <c r="O48" i="31"/>
  <c r="I46" i="31"/>
  <c r="O39" i="31"/>
  <c r="G52" i="29"/>
  <c r="M21" i="30"/>
  <c r="K65" i="29"/>
  <c r="K38" i="29"/>
  <c r="O35" i="29"/>
  <c r="I34" i="29"/>
  <c r="M32" i="29"/>
  <c r="G31" i="29"/>
  <c r="K29" i="29"/>
  <c r="O27" i="29"/>
  <c r="I26" i="29"/>
  <c r="M24" i="29"/>
  <c r="G23" i="29"/>
  <c r="K21" i="29"/>
  <c r="O19" i="29"/>
  <c r="I18" i="29"/>
  <c r="M36" i="28"/>
  <c r="G35" i="28"/>
  <c r="K33" i="28"/>
  <c r="O31" i="28"/>
  <c r="I30" i="28"/>
  <c r="M28" i="28"/>
  <c r="G27" i="28"/>
  <c r="K25" i="28"/>
  <c r="O23" i="28"/>
  <c r="I22" i="28"/>
  <c r="M20" i="28"/>
  <c r="G19" i="28"/>
  <c r="K17" i="27"/>
  <c r="O35" i="26"/>
  <c r="I34" i="26"/>
  <c r="M32" i="26"/>
  <c r="G31" i="26"/>
  <c r="K29" i="26"/>
  <c r="O27" i="26"/>
  <c r="I26" i="26"/>
  <c r="O69" i="38"/>
  <c r="O50" i="38"/>
  <c r="I57" i="37"/>
  <c r="G54" i="37"/>
  <c r="O50" i="37"/>
  <c r="M47" i="37"/>
  <c r="K44" i="37"/>
  <c r="I41" i="37"/>
  <c r="I31" i="38"/>
  <c r="G23" i="38"/>
  <c r="M38" i="37"/>
  <c r="I31" i="37"/>
  <c r="K72" i="36"/>
  <c r="I69" i="36"/>
  <c r="G66" i="36"/>
  <c r="O62" i="36"/>
  <c r="M59" i="36"/>
  <c r="K55" i="36"/>
  <c r="I52" i="36"/>
  <c r="G49" i="36"/>
  <c r="O45" i="36"/>
  <c r="M42" i="36"/>
  <c r="K39" i="36"/>
  <c r="I30" i="37"/>
  <c r="G27" i="37"/>
  <c r="O23" i="37"/>
  <c r="M20" i="37"/>
  <c r="K17" i="37"/>
  <c r="I76" i="36"/>
  <c r="G67" i="38"/>
  <c r="G55" i="38"/>
  <c r="K28" i="38"/>
  <c r="O31" i="38"/>
  <c r="G31" i="38"/>
  <c r="I44" i="37"/>
  <c r="K27" i="38"/>
  <c r="K23" i="38"/>
  <c r="I54" i="37"/>
  <c r="O47" i="37"/>
  <c r="K36" i="37"/>
  <c r="K27" i="37"/>
  <c r="G21" i="37"/>
  <c r="M76" i="36"/>
  <c r="G67" i="36"/>
  <c r="I62" i="36"/>
  <c r="I53" i="36"/>
  <c r="G72" i="36"/>
  <c r="G64" i="36"/>
  <c r="M77" i="36"/>
  <c r="M74" i="36"/>
  <c r="K71" i="36"/>
  <c r="I68" i="36"/>
  <c r="G65" i="36"/>
  <c r="O61" i="36"/>
  <c r="M57" i="36"/>
  <c r="K54" i="36"/>
  <c r="I51" i="36"/>
  <c r="G48" i="36"/>
  <c r="M45" i="36"/>
  <c r="I39" i="36"/>
  <c r="M31" i="35"/>
  <c r="G30" i="35"/>
  <c r="K28" i="35"/>
  <c r="O26" i="35"/>
  <c r="K25" i="35"/>
  <c r="O34" i="34"/>
  <c r="M31" i="34"/>
  <c r="K28" i="34"/>
  <c r="I25" i="34"/>
  <c r="G22" i="34"/>
  <c r="O18" i="34"/>
  <c r="M77" i="33"/>
  <c r="G76" i="33"/>
  <c r="K74" i="33"/>
  <c r="O72" i="33"/>
  <c r="I71" i="33"/>
  <c r="M69" i="33"/>
  <c r="G68" i="33"/>
  <c r="K66" i="33"/>
  <c r="O64" i="33"/>
  <c r="I63" i="33"/>
  <c r="M61" i="33"/>
  <c r="G60" i="33"/>
  <c r="K57" i="33"/>
  <c r="O55" i="33"/>
  <c r="I54" i="33"/>
  <c r="M52" i="33"/>
  <c r="G51" i="33"/>
  <c r="K49" i="33"/>
  <c r="O47" i="33"/>
  <c r="I46" i="33"/>
  <c r="M44" i="33"/>
  <c r="O24" i="35"/>
  <c r="M21" i="35"/>
  <c r="K18" i="35"/>
  <c r="I56" i="34"/>
  <c r="G53" i="34"/>
  <c r="O49" i="34"/>
  <c r="M46" i="34"/>
  <c r="K43" i="34"/>
  <c r="I40" i="34"/>
  <c r="O56" i="34"/>
  <c r="M53" i="34"/>
  <c r="K50" i="34"/>
  <c r="I47" i="34"/>
  <c r="M43" i="34"/>
  <c r="K40" i="34"/>
  <c r="I17" i="33"/>
  <c r="G55" i="32"/>
  <c r="M48" i="32"/>
  <c r="I42" i="32"/>
  <c r="O34" i="32"/>
  <c r="K42" i="33"/>
  <c r="K25" i="33"/>
  <c r="I51" i="32"/>
  <c r="G35" i="32"/>
  <c r="M32" i="32"/>
  <c r="M38" i="33"/>
  <c r="I31" i="33"/>
  <c r="O24" i="33"/>
  <c r="K18" i="33"/>
  <c r="G53" i="32"/>
  <c r="M46" i="32"/>
  <c r="I40" i="32"/>
  <c r="O32" i="32"/>
  <c r="K26" i="32"/>
  <c r="G20" i="32"/>
  <c r="G42" i="33"/>
  <c r="M34" i="33"/>
  <c r="I28" i="33"/>
  <c r="O21" i="33"/>
  <c r="K56" i="32"/>
  <c r="G50" i="32"/>
  <c r="M43" i="32"/>
  <c r="I36" i="32"/>
  <c r="O29" i="32"/>
  <c r="K23" i="32"/>
  <c r="G17" i="32"/>
  <c r="G26" i="32"/>
  <c r="O18" i="32"/>
  <c r="M36" i="33"/>
  <c r="M20" i="33"/>
  <c r="K50" i="32"/>
  <c r="I34" i="32"/>
  <c r="I22" i="32"/>
  <c r="K46" i="32"/>
  <c r="K76" i="31"/>
  <c r="G70" i="31"/>
  <c r="M63" i="31"/>
  <c r="G73" i="31"/>
  <c r="O64" i="31"/>
  <c r="M73" i="31"/>
  <c r="K65" i="31"/>
  <c r="K57" i="31"/>
  <c r="I54" i="31"/>
  <c r="G51" i="31"/>
  <c r="O72" i="31"/>
  <c r="M64" i="31"/>
  <c r="M57" i="31"/>
  <c r="K54" i="31"/>
  <c r="I75" i="31"/>
  <c r="G67" i="31"/>
  <c r="K45" i="31"/>
  <c r="G39" i="31"/>
  <c r="M44" i="31"/>
  <c r="M35" i="31"/>
  <c r="K32" i="31"/>
  <c r="I29" i="31"/>
  <c r="G26" i="31"/>
  <c r="O22" i="31"/>
  <c r="M19" i="31"/>
  <c r="K57" i="30"/>
  <c r="I54" i="30"/>
  <c r="G51" i="30"/>
  <c r="M20" i="31"/>
  <c r="O48" i="30"/>
  <c r="K45" i="30"/>
  <c r="I42" i="30"/>
  <c r="G23" i="31"/>
  <c r="I51" i="30"/>
  <c r="M45" i="30"/>
  <c r="K42" i="30"/>
  <c r="G29" i="31"/>
  <c r="G19" i="31"/>
  <c r="M24" i="31"/>
  <c r="O52" i="30"/>
  <c r="O35" i="30"/>
  <c r="K29" i="30"/>
  <c r="G23" i="30"/>
  <c r="M33" i="30"/>
  <c r="O20" i="30"/>
  <c r="G70" i="29"/>
  <c r="M29" i="30"/>
  <c r="O78" i="29"/>
  <c r="K39" i="30"/>
  <c r="M25" i="30"/>
  <c r="O74" i="29"/>
  <c r="K75" i="29"/>
  <c r="I56" i="29"/>
  <c r="O49" i="29"/>
  <c r="K43" i="29"/>
  <c r="K67" i="29"/>
  <c r="M53" i="29"/>
  <c r="O40" i="29"/>
  <c r="G67" i="29"/>
  <c r="M60" i="29"/>
  <c r="I53" i="29"/>
  <c r="O46" i="29"/>
  <c r="K40" i="29"/>
  <c r="K17" i="28"/>
  <c r="O35" i="27"/>
  <c r="I34" i="27"/>
  <c r="M32" i="27"/>
  <c r="G31" i="27"/>
  <c r="K29" i="27"/>
  <c r="O27" i="27"/>
  <c r="I26" i="27"/>
  <c r="M24" i="27"/>
  <c r="G23" i="27"/>
  <c r="K21" i="27"/>
  <c r="O19" i="27"/>
  <c r="I18" i="27"/>
  <c r="M30" i="38"/>
  <c r="K22" i="38"/>
  <c r="K19" i="38"/>
  <c r="K35" i="37"/>
  <c r="I32" i="37"/>
  <c r="M57" i="38"/>
  <c r="O44" i="38"/>
  <c r="M76" i="33"/>
  <c r="G75" i="33"/>
  <c r="K73" i="33"/>
  <c r="O71" i="33"/>
  <c r="I70" i="33"/>
  <c r="M68" i="33"/>
  <c r="G67" i="33"/>
  <c r="K65" i="33"/>
  <c r="O63" i="33"/>
  <c r="I62" i="33"/>
  <c r="M60" i="33"/>
  <c r="G59" i="33"/>
  <c r="K56" i="33"/>
  <c r="O54" i="33"/>
  <c r="I53" i="33"/>
  <c r="M51" i="33"/>
  <c r="G50" i="33"/>
  <c r="K48" i="33"/>
  <c r="O46" i="33"/>
  <c r="I45" i="33"/>
  <c r="M43" i="33"/>
  <c r="O22" i="35"/>
  <c r="M19" i="35"/>
  <c r="K57" i="34"/>
  <c r="I54" i="34"/>
  <c r="G51" i="34"/>
  <c r="O47" i="34"/>
  <c r="M44" i="34"/>
  <c r="K41" i="34"/>
  <c r="I38" i="34"/>
  <c r="I28" i="34"/>
  <c r="K23" i="35"/>
  <c r="I20" i="35"/>
  <c r="G57" i="30"/>
  <c r="M50" i="30"/>
  <c r="I20" i="31"/>
  <c r="O54" i="30"/>
  <c r="K48" i="30"/>
  <c r="O20" i="31"/>
  <c r="K55" i="30"/>
  <c r="G49" i="30"/>
  <c r="G45" i="30"/>
  <c r="O36" i="37"/>
  <c r="K31" i="36"/>
  <c r="G25" i="36"/>
  <c r="M18" i="36"/>
  <c r="I53" i="35"/>
  <c r="O46" i="35"/>
  <c r="K40" i="35"/>
  <c r="M29" i="37"/>
  <c r="O78" i="36"/>
  <c r="K31" i="35"/>
  <c r="M41" i="36"/>
  <c r="G17" i="35"/>
  <c r="K48" i="34"/>
  <c r="O21" i="34"/>
  <c r="M19" i="33"/>
  <c r="G34" i="32"/>
  <c r="I30" i="32"/>
  <c r="K30" i="33"/>
  <c r="O45" i="32"/>
  <c r="I19" i="32"/>
  <c r="G21" i="33"/>
  <c r="K35" i="32"/>
  <c r="I25" i="32"/>
  <c r="O48" i="32"/>
  <c r="O40" i="32"/>
  <c r="M72" i="31"/>
  <c r="O50" i="31"/>
  <c r="I63" i="31"/>
  <c r="G53" i="31"/>
  <c r="I40" i="31"/>
  <c r="G31" i="31"/>
  <c r="G32" i="31"/>
  <c r="I36" i="31"/>
  <c r="I24" i="31"/>
  <c r="O21" i="31"/>
  <c r="O46" i="30"/>
  <c r="K40" i="30"/>
  <c r="G33" i="30"/>
  <c r="M26" i="30"/>
  <c r="I20" i="30"/>
  <c r="O75" i="29"/>
  <c r="M38" i="30"/>
  <c r="G35" i="30"/>
  <c r="I22" i="30"/>
  <c r="K71" i="29"/>
  <c r="I29" i="30"/>
  <c r="K78" i="29"/>
  <c r="K33" i="30"/>
  <c r="M20" i="30"/>
  <c r="M69" i="29"/>
  <c r="I63" i="29"/>
  <c r="O55" i="29"/>
  <c r="K49" i="29"/>
  <c r="G43" i="29"/>
  <c r="G74" i="29"/>
  <c r="I61" i="29"/>
  <c r="K47" i="29"/>
  <c r="G65" i="29"/>
  <c r="M64" i="29"/>
  <c r="O50" i="29"/>
  <c r="M66" i="29"/>
  <c r="G40" i="29"/>
  <c r="O34" i="29"/>
  <c r="M31" i="29"/>
  <c r="K28" i="29"/>
  <c r="I25" i="29"/>
  <c r="G22" i="29"/>
  <c r="O18" i="29"/>
  <c r="M35" i="28"/>
  <c r="K32" i="28"/>
  <c r="I29" i="28"/>
  <c r="G26" i="28"/>
  <c r="O22" i="28"/>
  <c r="M19" i="28"/>
  <c r="K36" i="27"/>
  <c r="I33" i="27"/>
  <c r="G30" i="27"/>
  <c r="O26" i="27"/>
  <c r="M23" i="27"/>
  <c r="K20" i="27"/>
  <c r="I17" i="27"/>
  <c r="G34" i="26"/>
  <c r="O30" i="26"/>
  <c r="M27" i="26"/>
  <c r="O23" i="26"/>
  <c r="K17" i="26"/>
  <c r="G31" i="25"/>
  <c r="M24" i="25"/>
  <c r="I18" i="25"/>
  <c r="O31" i="24"/>
  <c r="K25" i="24"/>
  <c r="O20" i="26"/>
  <c r="O32" i="25"/>
  <c r="G28" i="25"/>
  <c r="G20" i="25"/>
  <c r="I35" i="24"/>
  <c r="O21" i="26"/>
  <c r="G17" i="26"/>
  <c r="G29" i="25"/>
  <c r="I24" i="25"/>
  <c r="I36" i="24"/>
  <c r="G33" i="24"/>
  <c r="O29" i="24"/>
  <c r="M26" i="24"/>
  <c r="M54" i="37"/>
  <c r="K51" i="37"/>
  <c r="I48" i="37"/>
  <c r="G45" i="37"/>
  <c r="O41" i="37"/>
  <c r="M55" i="38"/>
  <c r="O42" i="38"/>
  <c r="I30" i="38"/>
  <c r="K67" i="38"/>
  <c r="M49" i="38"/>
  <c r="O35" i="38"/>
  <c r="I26" i="38"/>
  <c r="K20" i="38"/>
  <c r="I17" i="38"/>
  <c r="G55" i="37"/>
  <c r="O51" i="37"/>
  <c r="M48" i="37"/>
  <c r="K45" i="37"/>
  <c r="G39" i="37"/>
  <c r="M31" i="37"/>
  <c r="I28" i="37"/>
  <c r="G25" i="37"/>
  <c r="O21" i="37"/>
  <c r="M18" i="37"/>
  <c r="K77" i="36"/>
  <c r="I74" i="36"/>
  <c r="G71" i="36"/>
  <c r="O67" i="36"/>
  <c r="M64" i="36"/>
  <c r="K61" i="36"/>
  <c r="I57" i="36"/>
  <c r="G54" i="36"/>
  <c r="O50" i="36"/>
  <c r="O72" i="36"/>
  <c r="M69" i="36"/>
  <c r="K66" i="36"/>
  <c r="I63" i="36"/>
  <c r="G60" i="36"/>
  <c r="O55" i="36"/>
  <c r="M52" i="36"/>
  <c r="K49" i="36"/>
  <c r="I46" i="36"/>
  <c r="G43" i="36"/>
  <c r="O39" i="36"/>
  <c r="G36" i="36"/>
  <c r="K34" i="36"/>
  <c r="O32" i="36"/>
  <c r="I31" i="36"/>
  <c r="M29" i="36"/>
  <c r="G28" i="36"/>
  <c r="K26" i="36"/>
  <c r="O24" i="36"/>
  <c r="I23" i="36"/>
  <c r="M21" i="36"/>
  <c r="G20" i="36"/>
  <c r="K18" i="36"/>
  <c r="O57" i="35"/>
  <c r="I56" i="35"/>
  <c r="M54" i="35"/>
  <c r="G53" i="35"/>
  <c r="K51" i="35"/>
  <c r="O49" i="35"/>
  <c r="I48" i="35"/>
  <c r="M46" i="35"/>
  <c r="G45" i="35"/>
  <c r="K43" i="35"/>
  <c r="O41" i="35"/>
  <c r="I40" i="35"/>
  <c r="M38" i="35"/>
  <c r="G36" i="35"/>
  <c r="K34" i="35"/>
  <c r="G43" i="37"/>
  <c r="K59" i="31"/>
  <c r="I55" i="31"/>
  <c r="G52" i="31"/>
  <c r="O68" i="31"/>
  <c r="M60" i="31"/>
  <c r="M48" i="31"/>
  <c r="I42" i="31"/>
  <c r="O47" i="31"/>
  <c r="K41" i="31"/>
  <c r="I51" i="31"/>
  <c r="I39" i="31"/>
  <c r="G43" i="31"/>
  <c r="K36" i="31"/>
  <c r="I33" i="31"/>
  <c r="G30" i="31"/>
  <c r="O26" i="31"/>
  <c r="M23" i="31"/>
  <c r="K20" i="31"/>
  <c r="I17" i="31"/>
  <c r="G55" i="30"/>
  <c r="O51" i="30"/>
  <c r="M48" i="30"/>
  <c r="K17" i="31"/>
  <c r="O47" i="30"/>
  <c r="M44" i="30"/>
  <c r="K41" i="30"/>
  <c r="O19" i="31"/>
  <c r="G48" i="30"/>
  <c r="O44" i="30"/>
  <c r="M41" i="30"/>
  <c r="G27" i="31"/>
  <c r="O56" i="30"/>
  <c r="K21" i="31"/>
  <c r="M49" i="30"/>
  <c r="I38" i="30"/>
  <c r="O30" i="30"/>
  <c r="K24" i="30"/>
  <c r="K30" i="30"/>
  <c r="M17" i="30"/>
  <c r="M42" i="30"/>
  <c r="K26" i="30"/>
  <c r="M75" i="29"/>
  <c r="O28" i="30"/>
  <c r="G78" i="29"/>
  <c r="M39" i="29"/>
  <c r="G69" i="29"/>
  <c r="I55" i="29"/>
  <c r="K42" i="29"/>
  <c r="O66" i="29"/>
  <c r="K60" i="29"/>
  <c r="G53" i="29"/>
  <c r="M46" i="29"/>
  <c r="I40" i="29"/>
  <c r="M70" i="29"/>
  <c r="O56" i="29"/>
  <c r="G44" i="29"/>
  <c r="K70" i="29"/>
  <c r="O63" i="29"/>
  <c r="K56" i="29"/>
  <c r="G50" i="29"/>
  <c r="M43" i="29"/>
  <c r="G38" i="29"/>
  <c r="K35" i="29"/>
  <c r="O33" i="29"/>
  <c r="I32" i="29"/>
  <c r="M30" i="29"/>
  <c r="G29" i="29"/>
  <c r="K27" i="29"/>
  <c r="O25" i="29"/>
  <c r="I24" i="29"/>
  <c r="M22" i="29"/>
  <c r="G21" i="29"/>
  <c r="K19" i="29"/>
  <c r="O17" i="29"/>
  <c r="I36" i="28"/>
  <c r="M34" i="28"/>
  <c r="G33" i="28"/>
  <c r="K31" i="28"/>
  <c r="O29" i="28"/>
  <c r="I28" i="28"/>
  <c r="M26" i="28"/>
  <c r="G25" i="28"/>
  <c r="K23" i="28"/>
  <c r="O21" i="28"/>
  <c r="I20" i="28"/>
  <c r="M18" i="28"/>
  <c r="G17" i="28"/>
  <c r="K35" i="27"/>
  <c r="O33" i="27"/>
  <c r="I32" i="27"/>
  <c r="M30" i="27"/>
  <c r="G29" i="27"/>
  <c r="K27" i="27"/>
  <c r="O25" i="27"/>
  <c r="I24" i="27"/>
  <c r="M22" i="27"/>
  <c r="G21" i="27"/>
  <c r="K19" i="27"/>
  <c r="O17" i="27"/>
  <c r="I36" i="26"/>
  <c r="M34" i="26"/>
  <c r="G33" i="26"/>
  <c r="K31" i="26"/>
  <c r="O29" i="26"/>
  <c r="I28" i="26"/>
  <c r="M26" i="26"/>
  <c r="I25" i="26"/>
  <c r="G22" i="26"/>
  <c r="O18" i="26"/>
  <c r="M35" i="25"/>
  <c r="K32" i="25"/>
  <c r="I29" i="25"/>
  <c r="G26" i="25"/>
  <c r="O22" i="25"/>
  <c r="M19" i="25"/>
  <c r="K36" i="24"/>
  <c r="I33" i="24"/>
  <c r="G30" i="24"/>
  <c r="K63" i="38"/>
  <c r="M47" i="38"/>
  <c r="O33" i="38"/>
  <c r="I24" i="38"/>
  <c r="I20" i="38"/>
  <c r="I36" i="37"/>
  <c r="G33" i="37"/>
  <c r="I64" i="38"/>
  <c r="G48" i="38"/>
  <c r="I34" i="38"/>
  <c r="O24" i="38"/>
  <c r="G36" i="37"/>
  <c r="O74" i="36"/>
  <c r="M71" i="36"/>
  <c r="K68" i="36"/>
  <c r="I65" i="36"/>
  <c r="G62" i="36"/>
  <c r="O57" i="36"/>
  <c r="M54" i="36"/>
  <c r="K51" i="36"/>
  <c r="I48" i="36"/>
  <c r="G45" i="36"/>
  <c r="O41" i="36"/>
  <c r="M38" i="36"/>
  <c r="K29" i="37"/>
  <c r="I26" i="37"/>
  <c r="G23" i="37"/>
  <c r="O19" i="37"/>
  <c r="M78" i="36"/>
  <c r="K75" i="36"/>
  <c r="I35" i="37"/>
  <c r="O35" i="36"/>
  <c r="I34" i="36"/>
  <c r="M32" i="36"/>
  <c r="G31" i="36"/>
  <c r="K29" i="36"/>
  <c r="O27" i="36"/>
  <c r="I26" i="36"/>
  <c r="M24" i="36"/>
  <c r="G23" i="36"/>
  <c r="K21" i="36"/>
  <c r="O19" i="36"/>
  <c r="I18" i="36"/>
  <c r="M57" i="35"/>
  <c r="G56" i="35"/>
  <c r="K54" i="35"/>
  <c r="O52" i="35"/>
  <c r="I51" i="35"/>
  <c r="M49" i="35"/>
  <c r="G48" i="35"/>
  <c r="K46" i="35"/>
  <c r="O44" i="35"/>
  <c r="I43" i="35"/>
  <c r="M41" i="35"/>
  <c r="G40" i="35"/>
  <c r="G78" i="36"/>
  <c r="I49" i="36"/>
  <c r="I41" i="36"/>
  <c r="M32" i="35"/>
  <c r="G31" i="35"/>
  <c r="K29" i="35"/>
  <c r="O27" i="35"/>
  <c r="O46" i="36"/>
  <c r="G40" i="36"/>
  <c r="K40" i="36"/>
  <c r="G77" i="33"/>
  <c r="K75" i="33"/>
  <c r="O73" i="33"/>
  <c r="I72" i="33"/>
  <c r="M70" i="33"/>
  <c r="G69" i="33"/>
  <c r="K67" i="33"/>
  <c r="O65" i="33"/>
  <c r="I64" i="33"/>
  <c r="M62" i="33"/>
  <c r="G61" i="33"/>
  <c r="I36" i="36"/>
  <c r="O29" i="36"/>
  <c r="K23" i="36"/>
  <c r="G17" i="36"/>
  <c r="M51" i="35"/>
  <c r="I45" i="35"/>
  <c r="O38" i="35"/>
  <c r="K26" i="37"/>
  <c r="M75" i="36"/>
  <c r="O29" i="35"/>
  <c r="I45" i="36"/>
  <c r="O54" i="34"/>
  <c r="I45" i="34"/>
  <c r="O39" i="33"/>
  <c r="I54" i="32"/>
  <c r="G40" i="33"/>
  <c r="K19" i="34"/>
  <c r="G24" i="33"/>
  <c r="K39" i="32"/>
  <c r="I41" i="33"/>
  <c r="M55" i="32"/>
  <c r="G29" i="32"/>
  <c r="G18" i="32"/>
  <c r="O31" i="32"/>
  <c r="M75" i="31"/>
  <c r="K63" i="31"/>
  <c r="I72" i="31"/>
  <c r="I70" i="31"/>
  <c r="O49" i="31"/>
  <c r="M49" i="31"/>
  <c r="O27" i="31"/>
  <c r="O28" i="31"/>
  <c r="G33" i="31"/>
  <c r="G36" i="25"/>
  <c r="I31" i="25"/>
  <c r="I23" i="25"/>
  <c r="K18" i="25"/>
  <c r="G25" i="26"/>
  <c r="I20" i="26"/>
  <c r="I32" i="25"/>
  <c r="K27" i="25"/>
  <c r="K19" i="25"/>
  <c r="I38" i="37"/>
  <c r="O30" i="37"/>
  <c r="M27" i="37"/>
  <c r="K24" i="37"/>
  <c r="I21" i="37"/>
  <c r="G18" i="37"/>
  <c r="O76" i="36"/>
  <c r="O73" i="36"/>
  <c r="M70" i="36"/>
  <c r="K67" i="36"/>
  <c r="I64" i="36"/>
  <c r="G61" i="36"/>
  <c r="O56" i="36"/>
  <c r="M53" i="36"/>
  <c r="K50" i="36"/>
  <c r="I47" i="36"/>
  <c r="G44" i="36"/>
  <c r="M36" i="36"/>
  <c r="G32" i="35"/>
  <c r="K30" i="35"/>
  <c r="O28" i="35"/>
  <c r="I27" i="35"/>
  <c r="G34" i="34"/>
  <c r="O30" i="34"/>
  <c r="M27" i="34"/>
  <c r="K24" i="34"/>
  <c r="I21" i="34"/>
  <c r="G18" i="34"/>
  <c r="I77" i="33"/>
  <c r="M75" i="33"/>
  <c r="G74" i="33"/>
  <c r="K72" i="33"/>
  <c r="O70" i="33"/>
  <c r="I69" i="33"/>
  <c r="M67" i="33"/>
  <c r="G66" i="33"/>
  <c r="K64" i="33"/>
  <c r="O62" i="33"/>
  <c r="I61" i="33"/>
  <c r="M59" i="33"/>
  <c r="G57" i="33"/>
  <c r="K55" i="33"/>
  <c r="O53" i="33"/>
  <c r="I52" i="33"/>
  <c r="M50" i="33"/>
  <c r="G49" i="33"/>
  <c r="K47" i="33"/>
  <c r="O45" i="33"/>
  <c r="I44" i="33"/>
  <c r="G24" i="35"/>
  <c r="O20" i="35"/>
  <c r="M17" i="35"/>
  <c r="K55" i="34"/>
  <c r="I52" i="34"/>
  <c r="G49" i="34"/>
  <c r="O45" i="34"/>
  <c r="M42" i="34"/>
  <c r="K39" i="34"/>
  <c r="G35" i="34"/>
  <c r="O31" i="34"/>
  <c r="M28" i="34"/>
  <c r="K25" i="34"/>
  <c r="I22" i="34"/>
  <c r="G19" i="34"/>
  <c r="O77" i="33"/>
  <c r="G36" i="34"/>
  <c r="O32" i="34"/>
  <c r="M29" i="34"/>
  <c r="K26" i="34"/>
  <c r="I23" i="34"/>
  <c r="G20" i="34"/>
  <c r="O78" i="33"/>
  <c r="K31" i="34"/>
  <c r="M24" i="35"/>
  <c r="K21" i="35"/>
  <c r="I18" i="35"/>
  <c r="G56" i="34"/>
  <c r="O52" i="34"/>
  <c r="M49" i="34"/>
  <c r="K46" i="34"/>
  <c r="O42" i="34"/>
  <c r="M39" i="34"/>
  <c r="K35" i="34"/>
  <c r="G39" i="33"/>
  <c r="M31" i="33"/>
  <c r="I25" i="33"/>
  <c r="O18" i="33"/>
  <c r="K53" i="32"/>
  <c r="G47" i="32"/>
  <c r="M40" i="32"/>
  <c r="I33" i="32"/>
  <c r="O35" i="33"/>
  <c r="I22" i="33"/>
  <c r="G48" i="32"/>
  <c r="I26" i="32"/>
  <c r="M26" i="34"/>
  <c r="K43" i="33"/>
  <c r="G36" i="33"/>
  <c r="M29" i="33"/>
  <c r="I23" i="33"/>
  <c r="O57" i="32"/>
  <c r="K51" i="32"/>
  <c r="G45" i="32"/>
  <c r="M38" i="32"/>
  <c r="I31" i="32"/>
  <c r="O24" i="32"/>
  <c r="K18" i="32"/>
  <c r="K40" i="33"/>
  <c r="G33" i="33"/>
  <c r="M26" i="33"/>
  <c r="I20" i="33"/>
  <c r="O54" i="32"/>
  <c r="K48" i="32"/>
  <c r="G42" i="32"/>
  <c r="M34" i="32"/>
  <c r="I28" i="32"/>
  <c r="O21" i="32"/>
  <c r="K77" i="31"/>
  <c r="K24" i="32"/>
  <c r="K78" i="31"/>
  <c r="M32" i="33"/>
  <c r="K17" i="33"/>
  <c r="I47" i="32"/>
  <c r="G31" i="32"/>
  <c r="O19" i="32"/>
  <c r="K33" i="32"/>
  <c r="M71" i="31"/>
  <c r="I65" i="31"/>
  <c r="O75" i="31"/>
  <c r="M66" i="31"/>
  <c r="K75" i="31"/>
  <c r="I67" i="31"/>
  <c r="I59" i="31"/>
  <c r="G55" i="31"/>
  <c r="O51" i="31"/>
  <c r="M74" i="31"/>
  <c r="K66" i="31"/>
  <c r="K56" i="37"/>
  <c r="I53" i="37"/>
  <c r="G50" i="37"/>
  <c r="O46" i="37"/>
  <c r="M43" i="37"/>
  <c r="K40" i="37"/>
  <c r="M36" i="35"/>
  <c r="G35" i="35"/>
  <c r="K33" i="35"/>
  <c r="O28" i="37"/>
  <c r="M25" i="37"/>
  <c r="K22" i="37"/>
  <c r="I19" i="37"/>
  <c r="M57" i="33"/>
  <c r="G56" i="33"/>
  <c r="K54" i="33"/>
  <c r="O52" i="33"/>
  <c r="I51" i="33"/>
  <c r="M49" i="33"/>
  <c r="G48" i="33"/>
  <c r="K46" i="33"/>
  <c r="O44" i="33"/>
  <c r="I25" i="35"/>
  <c r="G22" i="35"/>
  <c r="O18" i="35"/>
  <c r="I57" i="34"/>
  <c r="G54" i="34"/>
  <c r="O50" i="34"/>
  <c r="M47" i="34"/>
  <c r="G44" i="34"/>
  <c r="O40" i="34"/>
  <c r="G25" i="34"/>
  <c r="K41" i="33"/>
  <c r="G34" i="33"/>
  <c r="M27" i="33"/>
  <c r="I21" i="33"/>
  <c r="O55" i="32"/>
  <c r="K49" i="32"/>
  <c r="G43" i="32"/>
  <c r="M35" i="32"/>
  <c r="I17" i="32"/>
  <c r="O27" i="33"/>
  <c r="O52" i="32"/>
  <c r="O35" i="32"/>
  <c r="M22" i="34"/>
  <c r="I39" i="32"/>
  <c r="K39" i="33"/>
  <c r="G32" i="33"/>
  <c r="M25" i="33"/>
  <c r="I19" i="33"/>
  <c r="O53" i="32"/>
  <c r="K47" i="32"/>
  <c r="G41" i="32"/>
  <c r="M33" i="32"/>
  <c r="I27" i="32"/>
  <c r="O20" i="32"/>
  <c r="O42" i="33"/>
  <c r="K35" i="33"/>
  <c r="G29" i="33"/>
  <c r="M22" i="33"/>
  <c r="I57" i="32"/>
  <c r="O50" i="32"/>
  <c r="K44" i="32"/>
  <c r="M34" i="36"/>
  <c r="I28" i="36"/>
  <c r="O21" i="36"/>
  <c r="K56" i="35"/>
  <c r="G50" i="35"/>
  <c r="M43" i="35"/>
  <c r="I36" i="35"/>
  <c r="I23" i="37"/>
  <c r="O42" i="36"/>
  <c r="I28" i="35"/>
  <c r="M41" i="34"/>
  <c r="K32" i="33"/>
  <c r="O47" i="32"/>
  <c r="G23" i="33"/>
  <c r="M78" i="31"/>
  <c r="M17" i="33"/>
  <c r="G32" i="32"/>
  <c r="O33" i="33"/>
  <c r="I49" i="32"/>
  <c r="M22" i="32"/>
  <c r="I34" i="33"/>
  <c r="M20" i="32"/>
  <c r="I69" i="31"/>
  <c r="I57" i="31"/>
  <c r="G64" i="31"/>
  <c r="G61" i="31"/>
  <c r="M46" i="31"/>
  <c r="O40" i="31"/>
  <c r="G40" i="31"/>
  <c r="M25" i="31"/>
  <c r="O29" i="31"/>
  <c r="K56" i="30"/>
  <c r="G50" i="30"/>
  <c r="M43" i="30"/>
  <c r="I36" i="30"/>
  <c r="O29" i="30"/>
  <c r="K23" i="30"/>
  <c r="G17" i="30"/>
  <c r="M72" i="29"/>
  <c r="O24" i="30"/>
  <c r="M28" i="30"/>
  <c r="O77" i="29"/>
  <c r="M35" i="30"/>
  <c r="O22" i="30"/>
  <c r="K43" i="30"/>
  <c r="G27" i="30"/>
  <c r="I76" i="29"/>
  <c r="K66" i="29"/>
  <c r="G60" i="29"/>
  <c r="M52" i="29"/>
  <c r="I46" i="29"/>
  <c r="O39" i="29"/>
  <c r="M67" i="29"/>
  <c r="O53" i="29"/>
  <c r="G41" i="29"/>
  <c r="I51" i="29"/>
  <c r="G72" i="29"/>
  <c r="I57" i="29"/>
  <c r="K44" i="29"/>
  <c r="O52" i="29"/>
  <c r="K36" i="29"/>
  <c r="I33" i="29"/>
  <c r="G30" i="29"/>
  <c r="O26" i="29"/>
  <c r="M23" i="29"/>
  <c r="K20" i="29"/>
  <c r="I17" i="29"/>
  <c r="G34" i="28"/>
  <c r="O30" i="28"/>
  <c r="M27" i="28"/>
  <c r="K24" i="28"/>
  <c r="I21" i="28"/>
  <c r="G18" i="28"/>
  <c r="O34" i="27"/>
  <c r="M31" i="27"/>
  <c r="K28" i="27"/>
  <c r="I25" i="27"/>
  <c r="G22" i="27"/>
  <c r="O18" i="27"/>
  <c r="M35" i="26"/>
  <c r="K32" i="26"/>
  <c r="I29" i="26"/>
  <c r="G26" i="26"/>
  <c r="M20" i="26"/>
  <c r="I34" i="25"/>
  <c r="O27" i="25"/>
  <c r="K21" i="25"/>
  <c r="G35" i="24"/>
  <c r="M28" i="24"/>
  <c r="G24" i="26"/>
  <c r="K34" i="25"/>
  <c r="K26" i="25"/>
  <c r="M21" i="25"/>
  <c r="M33" i="24"/>
  <c r="K23" i="26"/>
  <c r="K35" i="25"/>
  <c r="M30" i="25"/>
  <c r="M22" i="25"/>
  <c r="O17" i="25"/>
  <c r="M34" i="24"/>
  <c r="K31" i="24"/>
  <c r="I28" i="24"/>
  <c r="G25" i="24"/>
  <c r="G53" i="37"/>
  <c r="O49" i="37"/>
  <c r="M46" i="37"/>
  <c r="K43" i="37"/>
  <c r="M66" i="38"/>
  <c r="I49" i="38"/>
  <c r="K35" i="38"/>
  <c r="M25" i="38"/>
  <c r="G56" i="38"/>
  <c r="I43" i="38"/>
  <c r="O29" i="38"/>
  <c r="G22" i="38"/>
  <c r="O18" i="38"/>
  <c r="M56" i="37"/>
  <c r="K53" i="37"/>
  <c r="I50" i="37"/>
  <c r="G47" i="37"/>
  <c r="O34" i="37"/>
  <c r="O29" i="37"/>
  <c r="M26" i="37"/>
  <c r="K23" i="37"/>
  <c r="I20" i="37"/>
  <c r="G17" i="37"/>
  <c r="O75" i="36"/>
  <c r="M72" i="36"/>
  <c r="K69" i="36"/>
  <c r="I66" i="36"/>
  <c r="G63" i="36"/>
  <c r="O59" i="36"/>
  <c r="M55" i="36"/>
  <c r="K52" i="36"/>
  <c r="K74" i="36"/>
  <c r="I71" i="36"/>
  <c r="G68" i="36"/>
  <c r="O64" i="36"/>
  <c r="M61" i="36"/>
  <c r="K57" i="36"/>
  <c r="I54" i="36"/>
  <c r="G51" i="36"/>
  <c r="O47" i="36"/>
  <c r="M44" i="36"/>
  <c r="K41" i="36"/>
  <c r="I38" i="36"/>
  <c r="I35" i="36"/>
  <c r="M33" i="36"/>
  <c r="G32" i="36"/>
  <c r="K30" i="36"/>
  <c r="O28" i="36"/>
  <c r="I27" i="36"/>
  <c r="M25" i="36"/>
  <c r="G24" i="36"/>
  <c r="K22" i="36"/>
  <c r="O20" i="36"/>
  <c r="I19" i="36"/>
  <c r="M17" i="36"/>
  <c r="G57" i="35"/>
  <c r="K55" i="35"/>
  <c r="O53" i="35"/>
  <c r="I52" i="35"/>
  <c r="M50" i="35"/>
  <c r="G49" i="35"/>
  <c r="K47" i="35"/>
  <c r="O45" i="35"/>
  <c r="I44" i="35"/>
  <c r="M42" i="35"/>
  <c r="G41" i="35"/>
  <c r="K39" i="35"/>
  <c r="O36" i="35"/>
  <c r="I35" i="35"/>
  <c r="M33" i="35"/>
  <c r="O56" i="31"/>
  <c r="M53" i="31"/>
  <c r="K73" i="31"/>
  <c r="I64" i="31"/>
  <c r="O46" i="31"/>
  <c r="K40" i="31"/>
  <c r="G46" i="31"/>
  <c r="M39" i="31"/>
  <c r="M45" i="31"/>
  <c r="M47" i="31"/>
  <c r="I41" i="31"/>
  <c r="O34" i="31"/>
  <c r="M31" i="31"/>
  <c r="K28" i="31"/>
  <c r="I25" i="31"/>
  <c r="G22" i="31"/>
  <c r="O18" i="31"/>
  <c r="M56" i="30"/>
  <c r="K53" i="30"/>
  <c r="I50" i="30"/>
  <c r="O23" i="31"/>
  <c r="G52" i="30"/>
  <c r="I46" i="30"/>
  <c r="G43" i="30"/>
  <c r="M26" i="31"/>
  <c r="K54" i="30"/>
  <c r="K46" i="30"/>
  <c r="I43" i="30"/>
  <c r="G40" i="30"/>
  <c r="I22" i="31"/>
  <c r="K50" i="30"/>
  <c r="G56" i="30"/>
  <c r="G41" i="30"/>
  <c r="M32" i="30"/>
  <c r="I26" i="30"/>
  <c r="O36" i="30"/>
  <c r="G24" i="30"/>
  <c r="I73" i="29"/>
  <c r="O32" i="30"/>
  <c r="G20" i="30"/>
  <c r="I35" i="30"/>
  <c r="K22" i="30"/>
  <c r="M71" i="29"/>
  <c r="O38" i="29"/>
  <c r="M62" i="29"/>
  <c r="O48" i="29"/>
  <c r="M68" i="29"/>
  <c r="I62" i="29"/>
  <c r="O54" i="29"/>
  <c r="K48" i="29"/>
  <c r="G42" i="29"/>
  <c r="K18" i="30"/>
  <c r="I64" i="29"/>
  <c r="K50" i="29"/>
  <c r="G18" i="30"/>
  <c r="K68" i="29"/>
  <c r="G62" i="29"/>
  <c r="M54" i="29"/>
  <c r="I48" i="29"/>
  <c r="O41" i="29"/>
  <c r="I36" i="29"/>
  <c r="M34" i="29"/>
  <c r="G33" i="29"/>
  <c r="K31" i="29"/>
  <c r="O29" i="29"/>
  <c r="I28" i="29"/>
  <c r="M26" i="29"/>
  <c r="G25" i="29"/>
  <c r="K23" i="29"/>
  <c r="O21" i="29"/>
  <c r="I20" i="29"/>
  <c r="M18" i="29"/>
  <c r="G17" i="29"/>
  <c r="K35" i="28"/>
  <c r="O33" i="28"/>
  <c r="I32" i="28"/>
  <c r="M30" i="28"/>
  <c r="G29" i="28"/>
  <c r="K27" i="28"/>
  <c r="O25" i="28"/>
  <c r="I24" i="28"/>
  <c r="M22" i="28"/>
  <c r="G21" i="28"/>
  <c r="K19" i="28"/>
  <c r="O17" i="28"/>
  <c r="I36" i="27"/>
  <c r="M34" i="27"/>
  <c r="G33" i="27"/>
  <c r="K31" i="27"/>
  <c r="O29" i="27"/>
  <c r="I28" i="27"/>
  <c r="M26" i="27"/>
  <c r="G25" i="27"/>
  <c r="K23" i="27"/>
  <c r="O21" i="27"/>
  <c r="I20" i="27"/>
  <c r="M18" i="27"/>
  <c r="G17" i="27"/>
  <c r="K35" i="26"/>
  <c r="O33" i="26"/>
  <c r="I32" i="26"/>
  <c r="M30" i="26"/>
  <c r="G29" i="26"/>
  <c r="K27" i="26"/>
  <c r="O25" i="26"/>
  <c r="M23" i="26"/>
  <c r="K20" i="26"/>
  <c r="I17" i="26"/>
  <c r="G34" i="25"/>
  <c r="O30" i="25"/>
  <c r="M27" i="25"/>
  <c r="K24" i="25"/>
  <c r="I21" i="25"/>
  <c r="G18" i="25"/>
  <c r="O34" i="24"/>
  <c r="M31" i="24"/>
  <c r="K28" i="24"/>
  <c r="I56" i="37"/>
  <c r="G54" i="38"/>
  <c r="I41" i="38"/>
  <c r="O28" i="38"/>
  <c r="O21" i="38"/>
  <c r="M18" i="38"/>
  <c r="O38" i="37"/>
  <c r="M34" i="37"/>
  <c r="K31" i="37"/>
  <c r="K54" i="38"/>
  <c r="M41" i="38"/>
  <c r="K29" i="38"/>
  <c r="I40" i="37"/>
  <c r="O32" i="37"/>
  <c r="I73" i="36"/>
  <c r="G70" i="36"/>
  <c r="O66" i="36"/>
  <c r="M63" i="36"/>
  <c r="K60" i="36"/>
  <c r="I56" i="36"/>
  <c r="G53" i="36"/>
  <c r="O49" i="36"/>
  <c r="M46" i="36"/>
  <c r="K43" i="36"/>
  <c r="I40" i="36"/>
  <c r="K41" i="37"/>
  <c r="O27" i="37"/>
  <c r="M24" i="37"/>
  <c r="K21" i="37"/>
  <c r="I18" i="37"/>
  <c r="G77" i="36"/>
  <c r="K39" i="37"/>
  <c r="G32" i="37"/>
  <c r="G35" i="36"/>
  <c r="K33" i="36"/>
  <c r="O31" i="36"/>
  <c r="I30" i="36"/>
  <c r="M28" i="36"/>
  <c r="G27" i="36"/>
  <c r="K25" i="36"/>
  <c r="O23" i="36"/>
  <c r="I22" i="36"/>
  <c r="M20" i="36"/>
  <c r="G19" i="36"/>
  <c r="K17" i="36"/>
  <c r="O56" i="35"/>
  <c r="I55" i="35"/>
  <c r="M53" i="35"/>
  <c r="G52" i="35"/>
  <c r="K50" i="35"/>
  <c r="O48" i="35"/>
  <c r="I47" i="35"/>
  <c r="M45" i="35"/>
  <c r="G44" i="35"/>
  <c r="K42" i="35"/>
  <c r="O40" i="35"/>
  <c r="I39" i="35"/>
  <c r="M17" i="37"/>
  <c r="K76" i="36"/>
  <c r="K44" i="36"/>
  <c r="G38" i="36"/>
  <c r="O31" i="35"/>
  <c r="I30" i="35"/>
  <c r="M28" i="35"/>
  <c r="G27" i="35"/>
  <c r="I43" i="36"/>
  <c r="M43" i="36"/>
  <c r="I26" i="35"/>
  <c r="I76" i="33"/>
  <c r="M74" i="33"/>
  <c r="G73" i="33"/>
  <c r="K71" i="33"/>
  <c r="O69" i="33"/>
  <c r="I68" i="33"/>
  <c r="M66" i="33"/>
  <c r="G65" i="33"/>
  <c r="K63" i="33"/>
  <c r="O61" i="33"/>
  <c r="I60" i="33"/>
  <c r="I17" i="35"/>
  <c r="G55" i="34"/>
  <c r="O51" i="34"/>
  <c r="M48" i="34"/>
  <c r="K45" i="34"/>
  <c r="I42" i="34"/>
  <c r="G39" i="34"/>
  <c r="M34" i="34"/>
  <c r="K26" i="35"/>
  <c r="M22" i="35"/>
  <c r="K19" i="35"/>
  <c r="O33" i="32"/>
  <c r="K27" i="32"/>
  <c r="G21" i="32"/>
  <c r="G57" i="31"/>
  <c r="O53" i="31"/>
  <c r="M50" i="31"/>
  <c r="K47" i="31"/>
  <c r="I44" i="31"/>
  <c r="G41" i="31"/>
  <c r="O36" i="31"/>
  <c r="M36" i="31"/>
  <c r="K33" i="31"/>
  <c r="I30" i="31"/>
  <c r="I43" i="31"/>
  <c r="K34" i="31"/>
  <c r="I31" i="31"/>
  <c r="G28" i="31"/>
  <c r="I49" i="31"/>
  <c r="I45" i="31"/>
  <c r="G17" i="31"/>
  <c r="M51" i="30"/>
  <c r="G24" i="31"/>
  <c r="G33" i="36"/>
  <c r="M26" i="36"/>
  <c r="I20" i="36"/>
  <c r="O54" i="35"/>
  <c r="K48" i="35"/>
  <c r="G42" i="35"/>
  <c r="M34" i="35"/>
  <c r="G20" i="37"/>
  <c r="G33" i="35"/>
  <c r="G50" i="36"/>
  <c r="M51" i="34"/>
  <c r="K38" i="34"/>
  <c r="G26" i="33"/>
  <c r="K41" i="32"/>
  <c r="M49" i="32"/>
  <c r="O36" i="33"/>
  <c r="I52" i="32"/>
  <c r="M25" i="32"/>
  <c r="K27" i="33"/>
  <c r="O42" i="32"/>
  <c r="I78" i="31"/>
  <c r="I18" i="33"/>
  <c r="I24" i="34"/>
  <c r="O62" i="31"/>
  <c r="G54" i="31"/>
  <c r="K71" i="31"/>
  <c r="I56" i="31"/>
  <c r="K43" i="31"/>
  <c r="I34" i="31"/>
  <c r="I35" i="31"/>
  <c r="O43" i="31"/>
  <c r="M41" i="31"/>
  <c r="M17" i="26"/>
  <c r="M29" i="25"/>
  <c r="O24" i="25"/>
  <c r="O36" i="24"/>
  <c r="G32" i="24"/>
  <c r="M18" i="26"/>
  <c r="O33" i="25"/>
  <c r="O25" i="25"/>
  <c r="G21" i="25"/>
  <c r="G34" i="37"/>
  <c r="I29" i="37"/>
  <c r="G26" i="37"/>
  <c r="O22" i="37"/>
  <c r="M19" i="37"/>
  <c r="K78" i="36"/>
  <c r="I75" i="36"/>
  <c r="I72" i="36"/>
  <c r="G69" i="36"/>
  <c r="O65" i="36"/>
  <c r="M62" i="36"/>
  <c r="K59" i="36"/>
  <c r="I55" i="36"/>
  <c r="G52" i="36"/>
  <c r="O48" i="36"/>
  <c r="K48" i="36"/>
  <c r="O40" i="36"/>
  <c r="O32" i="35"/>
  <c r="I31" i="35"/>
  <c r="M29" i="35"/>
  <c r="G28" i="35"/>
  <c r="M35" i="34"/>
  <c r="K32" i="34"/>
  <c r="I29" i="34"/>
  <c r="G26" i="34"/>
  <c r="O22" i="34"/>
  <c r="M19" i="34"/>
  <c r="K78" i="33"/>
  <c r="K76" i="33"/>
  <c r="O74" i="33"/>
  <c r="I73" i="33"/>
  <c r="M71" i="33"/>
  <c r="G70" i="33"/>
  <c r="K68" i="33"/>
  <c r="O66" i="33"/>
  <c r="I65" i="33"/>
  <c r="M63" i="33"/>
  <c r="G62" i="33"/>
  <c r="K60" i="33"/>
  <c r="O57" i="33"/>
  <c r="I56" i="33"/>
  <c r="M54" i="33"/>
  <c r="G53" i="33"/>
  <c r="K51" i="33"/>
  <c r="O49" i="33"/>
  <c r="I48" i="33"/>
  <c r="M46" i="33"/>
  <c r="G45" i="33"/>
  <c r="G26" i="35"/>
  <c r="K22" i="35"/>
  <c r="I19" i="35"/>
  <c r="G57" i="34"/>
  <c r="O53" i="34"/>
  <c r="M50" i="34"/>
  <c r="K47" i="34"/>
  <c r="I44" i="34"/>
  <c r="G41" i="34"/>
  <c r="M36" i="34"/>
  <c r="K33" i="34"/>
  <c r="I30" i="34"/>
  <c r="G27" i="34"/>
  <c r="O23" i="34"/>
  <c r="M20" i="34"/>
  <c r="K17" i="34"/>
  <c r="K34" i="34"/>
  <c r="I31" i="34"/>
  <c r="G28" i="34"/>
  <c r="O24" i="34"/>
  <c r="M21" i="34"/>
  <c r="K18" i="34"/>
  <c r="O44" i="34"/>
  <c r="O29" i="34"/>
  <c r="G23" i="35"/>
  <c r="O19" i="35"/>
  <c r="M57" i="34"/>
  <c r="K54" i="34"/>
  <c r="I51" i="34"/>
  <c r="G48" i="34"/>
  <c r="K44" i="34"/>
  <c r="I41" i="34"/>
  <c r="G38" i="34"/>
  <c r="I42" i="33"/>
  <c r="O34" i="33"/>
  <c r="K28" i="33"/>
  <c r="G22" i="33"/>
  <c r="M56" i="32"/>
  <c r="I50" i="32"/>
  <c r="O43" i="32"/>
  <c r="K36" i="32"/>
  <c r="O22" i="32"/>
  <c r="K29" i="33"/>
  <c r="M57" i="32"/>
  <c r="K38" i="32"/>
  <c r="G52" i="32"/>
  <c r="I20" i="34"/>
  <c r="I40" i="33"/>
  <c r="O32" i="33"/>
  <c r="K26" i="33"/>
  <c r="G20" i="33"/>
  <c r="M54" i="32"/>
  <c r="I48" i="32"/>
  <c r="O41" i="32"/>
  <c r="K34" i="32"/>
  <c r="G28" i="32"/>
  <c r="M21" i="32"/>
  <c r="I77" i="31"/>
  <c r="I36" i="33"/>
  <c r="O29" i="33"/>
  <c r="K23" i="33"/>
  <c r="G17" i="33"/>
  <c r="M51" i="32"/>
  <c r="I45" i="32"/>
  <c r="O38" i="32"/>
  <c r="K31" i="32"/>
  <c r="G25" i="32"/>
  <c r="M18" i="32"/>
  <c r="K28" i="32"/>
  <c r="K20" i="32"/>
  <c r="O40" i="33"/>
  <c r="G27" i="33"/>
  <c r="K54" i="32"/>
  <c r="M41" i="32"/>
  <c r="M24" i="32"/>
  <c r="G77" i="31"/>
  <c r="O74" i="31"/>
  <c r="K68" i="31"/>
  <c r="G62" i="31"/>
  <c r="I71" i="31"/>
  <c r="G63" i="31"/>
  <c r="O71" i="31"/>
  <c r="M62" i="31"/>
  <c r="M56" i="31"/>
  <c r="K53" i="31"/>
  <c r="I50" i="31"/>
  <c r="G71" i="31"/>
  <c r="O61" i="31"/>
  <c r="G17" i="38"/>
  <c r="O54" i="37"/>
  <c r="M51" i="37"/>
  <c r="K48" i="37"/>
  <c r="I45" i="37"/>
  <c r="G42" i="37"/>
  <c r="K38" i="35"/>
  <c r="O35" i="35"/>
  <c r="I34" i="35"/>
  <c r="K30" i="37"/>
  <c r="I27" i="37"/>
  <c r="G24" i="37"/>
  <c r="O20" i="37"/>
  <c r="K59" i="33"/>
  <c r="O56" i="33"/>
  <c r="I55" i="33"/>
  <c r="M53" i="33"/>
  <c r="G52" i="33"/>
  <c r="K50" i="33"/>
  <c r="O48" i="33"/>
  <c r="I47" i="33"/>
  <c r="M45" i="33"/>
  <c r="G44" i="33"/>
  <c r="M23" i="35"/>
  <c r="K20" i="35"/>
  <c r="O17" i="35"/>
  <c r="M55" i="34"/>
  <c r="K52" i="34"/>
  <c r="I49" i="34"/>
  <c r="G46" i="34"/>
  <c r="K42" i="34"/>
  <c r="I39" i="34"/>
  <c r="M18" i="34"/>
  <c r="I38" i="33"/>
  <c r="O30" i="33"/>
  <c r="K24" i="33"/>
  <c r="G18" i="33"/>
  <c r="M52" i="32"/>
  <c r="I46" i="32"/>
  <c r="O39" i="32"/>
  <c r="K32" i="32"/>
  <c r="G35" i="33"/>
  <c r="K21" i="33"/>
  <c r="O44" i="32"/>
  <c r="K21" i="32"/>
  <c r="I78" i="33"/>
  <c r="M42" i="33"/>
  <c r="I35" i="33"/>
  <c r="O28" i="33"/>
  <c r="K22" i="33"/>
  <c r="G57" i="32"/>
  <c r="M50" i="32"/>
  <c r="I44" i="32"/>
  <c r="O36" i="32"/>
  <c r="K30" i="32"/>
  <c r="G24" i="32"/>
  <c r="M17" i="32"/>
  <c r="M39" i="33"/>
  <c r="I32" i="33"/>
  <c r="O25" i="33"/>
  <c r="K19" i="33"/>
  <c r="G54" i="32"/>
  <c r="M47" i="32"/>
  <c r="I41" i="32"/>
  <c r="O17" i="32"/>
  <c r="O26" i="32"/>
  <c r="M19" i="32"/>
  <c r="I39" i="33"/>
  <c r="O23" i="33"/>
  <c r="M53" i="32"/>
  <c r="M36" i="32"/>
  <c r="O23" i="32"/>
  <c r="K27" i="34"/>
  <c r="I26" i="33"/>
  <c r="G74" i="31"/>
  <c r="M67" i="31"/>
  <c r="I61" i="31"/>
  <c r="O69" i="31"/>
  <c r="M61" i="31"/>
  <c r="K56" i="31"/>
  <c r="I53" i="31"/>
  <c r="G50" i="31"/>
  <c r="K70" i="31"/>
  <c r="I62" i="31"/>
  <c r="M69" i="31"/>
  <c r="K61" i="31"/>
  <c r="G72" i="31"/>
  <c r="O63" i="31"/>
  <c r="K35" i="31"/>
  <c r="I32" i="31"/>
  <c r="O44" i="31"/>
  <c r="I26" i="31"/>
  <c r="I19" i="31"/>
  <c r="O53" i="30"/>
  <c r="K23" i="31"/>
  <c r="M56" i="34"/>
  <c r="O43" i="34"/>
  <c r="I24" i="35"/>
  <c r="I24" i="32"/>
  <c r="K55" i="31"/>
  <c r="G49" i="31"/>
  <c r="M42" i="31"/>
  <c r="G44" i="31"/>
  <c r="O31" i="31"/>
  <c r="G36" i="31"/>
  <c r="M29" i="31"/>
  <c r="G47" i="31"/>
  <c r="O49" i="30"/>
  <c r="I52" i="30"/>
  <c r="G25" i="31"/>
  <c r="K51" i="30"/>
  <c r="K44" i="30"/>
  <c r="K35" i="30"/>
  <c r="M30" i="30"/>
  <c r="I78" i="29"/>
  <c r="G75" i="29"/>
  <c r="O71" i="29"/>
  <c r="O39" i="30"/>
  <c r="G28" i="30"/>
  <c r="K36" i="30"/>
  <c r="G30" i="30"/>
  <c r="M23" i="30"/>
  <c r="I17" i="30"/>
  <c r="O72" i="29"/>
  <c r="I34" i="30"/>
  <c r="O27" i="30"/>
  <c r="K21" i="30"/>
  <c r="G77" i="29"/>
  <c r="M36" i="30"/>
  <c r="I30" i="30"/>
  <c r="O23" i="30"/>
  <c r="K17" i="30"/>
  <c r="G73" i="29"/>
  <c r="O68" i="29"/>
  <c r="M65" i="29"/>
  <c r="K62" i="29"/>
  <c r="I59" i="29"/>
  <c r="G55" i="29"/>
  <c r="O51" i="29"/>
  <c r="M48" i="29"/>
  <c r="K45" i="29"/>
  <c r="I42" i="29"/>
  <c r="K39" i="29"/>
  <c r="O76" i="29"/>
  <c r="K64" i="29"/>
  <c r="G57" i="29"/>
  <c r="M50" i="29"/>
  <c r="I44" i="29"/>
  <c r="I68" i="29"/>
  <c r="G48" i="29"/>
  <c r="O67" i="29"/>
  <c r="K61" i="29"/>
  <c r="G54" i="29"/>
  <c r="M47" i="29"/>
  <c r="I41" i="29"/>
  <c r="O69" i="29"/>
  <c r="G56" i="29"/>
  <c r="I43" i="29"/>
  <c r="G36" i="29"/>
  <c r="K34" i="29"/>
  <c r="O32" i="29"/>
  <c r="I31" i="29"/>
  <c r="M29" i="29"/>
  <c r="G28" i="29"/>
  <c r="K26" i="29"/>
  <c r="O24" i="29"/>
  <c r="I23" i="29"/>
  <c r="M21" i="29"/>
  <c r="G20" i="29"/>
  <c r="K18" i="29"/>
  <c r="M17" i="27"/>
  <c r="G36" i="26"/>
  <c r="K34" i="26"/>
  <c r="O32" i="26"/>
  <c r="I31" i="26"/>
  <c r="M29" i="26"/>
  <c r="G28" i="26"/>
  <c r="K26" i="26"/>
  <c r="K24" i="26"/>
  <c r="M31" i="25"/>
  <c r="K21" i="26"/>
  <c r="G35" i="25"/>
  <c r="M28" i="25"/>
  <c r="I22" i="25"/>
  <c r="O35" i="24"/>
  <c r="K29" i="24"/>
  <c r="I23" i="26"/>
  <c r="O36" i="25"/>
  <c r="K30" i="25"/>
  <c r="O20" i="25"/>
  <c r="G21" i="26"/>
  <c r="I28" i="25"/>
  <c r="K35" i="24"/>
  <c r="K24" i="24"/>
  <c r="K20" i="24"/>
  <c r="G97" i="22"/>
  <c r="M90" i="22"/>
  <c r="I84" i="22"/>
  <c r="O76" i="22"/>
  <c r="K70" i="22"/>
  <c r="G64" i="22"/>
  <c r="M56" i="22"/>
  <c r="I50" i="22"/>
  <c r="O43" i="22"/>
  <c r="K36" i="22"/>
  <c r="I23" i="24"/>
  <c r="K93" i="22"/>
  <c r="M87" i="22"/>
  <c r="I81" i="22"/>
  <c r="O73" i="22"/>
  <c r="K67" i="22"/>
  <c r="G61" i="22"/>
  <c r="M53" i="22"/>
  <c r="I47" i="22"/>
  <c r="O40" i="22"/>
  <c r="O26" i="24"/>
  <c r="G22" i="24"/>
  <c r="M98" i="22"/>
  <c r="I92" i="22"/>
  <c r="I86" i="22"/>
  <c r="O78" i="22"/>
  <c r="K72" i="22"/>
  <c r="G66" i="22"/>
  <c r="M59" i="22"/>
  <c r="I52" i="22"/>
  <c r="O45" i="22"/>
  <c r="K39" i="22"/>
  <c r="M21" i="24"/>
  <c r="O91" i="22"/>
  <c r="M85" i="22"/>
  <c r="I78" i="22"/>
  <c r="O71" i="22"/>
  <c r="K65" i="22"/>
  <c r="G59" i="22"/>
  <c r="M51" i="22"/>
  <c r="I45" i="22"/>
  <c r="O38" i="22"/>
  <c r="I33" i="22"/>
  <c r="M31" i="22"/>
  <c r="G30" i="22"/>
  <c r="K28" i="22"/>
  <c r="O26" i="22"/>
  <c r="I25" i="22"/>
  <c r="M23" i="22"/>
  <c r="G22" i="22"/>
  <c r="K20" i="22"/>
  <c r="O18" i="22"/>
  <c r="I17" i="22"/>
  <c r="M98" i="1"/>
  <c r="G97" i="1"/>
  <c r="K95" i="1"/>
  <c r="O93" i="1"/>
  <c r="I92" i="1"/>
  <c r="M90" i="1"/>
  <c r="G89" i="1"/>
  <c r="K87" i="1"/>
  <c r="O85" i="1"/>
  <c r="I84" i="1"/>
  <c r="M82" i="1"/>
  <c r="G81" i="1"/>
  <c r="K78" i="1"/>
  <c r="O76" i="1"/>
  <c r="I75" i="1"/>
  <c r="M73" i="1"/>
  <c r="G72" i="1"/>
  <c r="K70" i="1"/>
  <c r="O68" i="1"/>
  <c r="I67" i="1"/>
  <c r="M65" i="1"/>
  <c r="G64" i="1"/>
  <c r="K62" i="1"/>
  <c r="O60" i="1"/>
  <c r="I59" i="1"/>
  <c r="M56" i="1"/>
  <c r="G55" i="1"/>
  <c r="K53" i="1"/>
  <c r="O51" i="1"/>
  <c r="I50" i="1"/>
  <c r="M48" i="1"/>
  <c r="G47" i="1"/>
  <c r="K45" i="1"/>
  <c r="O43" i="1"/>
  <c r="G18" i="1"/>
  <c r="M19" i="1"/>
  <c r="I21" i="1"/>
  <c r="K24" i="1"/>
  <c r="M27" i="1"/>
  <c r="O30" i="1"/>
  <c r="O34" i="1"/>
  <c r="O39" i="1"/>
  <c r="I21" i="26"/>
  <c r="I30" i="25"/>
  <c r="I34" i="24"/>
  <c r="M21" i="26"/>
  <c r="G24" i="25"/>
  <c r="O25" i="24"/>
  <c r="G19" i="24"/>
  <c r="O85" i="22"/>
  <c r="K62" i="22"/>
  <c r="I42" i="22"/>
  <c r="G20" i="24"/>
  <c r="I89" i="22"/>
  <c r="M62" i="22"/>
  <c r="M45" i="22"/>
  <c r="G74" i="22"/>
  <c r="K47" i="22"/>
  <c r="G95" i="22"/>
  <c r="K73" i="22"/>
  <c r="I53" i="22"/>
  <c r="M33" i="22"/>
  <c r="O28" i="22"/>
  <c r="G24" i="22"/>
  <c r="K18" i="22"/>
  <c r="O95" i="1"/>
  <c r="G91" i="1"/>
  <c r="I86" i="1"/>
  <c r="K81" i="1"/>
  <c r="O74" i="1"/>
  <c r="G70" i="1"/>
  <c r="I65" i="1"/>
  <c r="K60" i="1"/>
  <c r="M54" i="1"/>
  <c r="O49" i="1"/>
  <c r="O45" i="1"/>
  <c r="O41" i="1"/>
  <c r="M21" i="1"/>
  <c r="I27" i="1"/>
  <c r="G32" i="1"/>
  <c r="O36" i="1"/>
  <c r="O22" i="26"/>
  <c r="G30" i="25"/>
  <c r="G22" i="25"/>
  <c r="M35" i="24"/>
  <c r="I29" i="24"/>
  <c r="G36" i="24"/>
  <c r="I36" i="25"/>
  <c r="K23" i="25"/>
  <c r="M30" i="24"/>
  <c r="M22" i="24"/>
  <c r="K19" i="24"/>
  <c r="I99" i="22"/>
  <c r="G96" i="22"/>
  <c r="O92" i="22"/>
  <c r="G24" i="24"/>
  <c r="I80" i="22"/>
  <c r="O72" i="22"/>
  <c r="K66" i="22"/>
  <c r="G60" i="22"/>
  <c r="M52" i="22"/>
  <c r="I46" i="22"/>
  <c r="O39" i="22"/>
  <c r="O24" i="24"/>
  <c r="I18" i="24"/>
  <c r="O94" i="22"/>
  <c r="G90" i="22"/>
  <c r="M83" i="22"/>
  <c r="K34" i="22"/>
  <c r="I21" i="24"/>
  <c r="O97" i="22"/>
  <c r="I91" i="22"/>
  <c r="O84" i="22"/>
  <c r="K77" i="22"/>
  <c r="G71" i="22"/>
  <c r="M64" i="22"/>
  <c r="I57" i="22"/>
  <c r="O50" i="22"/>
  <c r="K44" i="22"/>
  <c r="G38" i="22"/>
  <c r="G33" i="22"/>
  <c r="K31" i="22"/>
  <c r="O29" i="22"/>
  <c r="I28" i="22"/>
  <c r="M26" i="22"/>
  <c r="G25" i="22"/>
  <c r="K23" i="22"/>
  <c r="O21" i="22"/>
  <c r="I20" i="22"/>
  <c r="M18" i="22"/>
  <c r="G59" i="1"/>
  <c r="K56" i="1"/>
  <c r="O54" i="1"/>
  <c r="I53" i="1"/>
  <c r="M51" i="1"/>
  <c r="G50" i="1"/>
  <c r="K48" i="1"/>
  <c r="O46" i="1"/>
  <c r="I45" i="1"/>
  <c r="M43" i="1"/>
  <c r="G42" i="1"/>
  <c r="G19" i="1"/>
  <c r="M20" i="1"/>
  <c r="I22" i="1"/>
  <c r="O23" i="1"/>
  <c r="K25" i="1"/>
  <c r="G27" i="1"/>
  <c r="M28" i="1"/>
  <c r="I30" i="1"/>
  <c r="O31" i="1"/>
  <c r="K33" i="1"/>
  <c r="G35" i="1"/>
  <c r="M36" i="1"/>
  <c r="I39" i="1"/>
  <c r="O40" i="1"/>
  <c r="K28" i="25"/>
  <c r="K33" i="25"/>
  <c r="G31" i="24"/>
  <c r="O28" i="25"/>
  <c r="M48" i="22"/>
  <c r="O82" i="22"/>
  <c r="O65" i="22"/>
  <c r="I98" i="1"/>
  <c r="G95" i="1"/>
  <c r="K89" i="1"/>
  <c r="M84" i="1"/>
  <c r="G78" i="1"/>
  <c r="I73" i="1"/>
  <c r="K68" i="1"/>
  <c r="M63" i="1"/>
  <c r="O57" i="1"/>
  <c r="G53" i="1"/>
  <c r="I48" i="1"/>
  <c r="M42" i="1"/>
  <c r="O20" i="1"/>
  <c r="M25" i="1"/>
  <c r="K30" i="1"/>
  <c r="I35" i="1"/>
  <c r="M80" i="22"/>
  <c r="I73" i="22"/>
  <c r="O66" i="22"/>
  <c r="K60" i="22"/>
  <c r="G53" i="22"/>
  <c r="M46" i="22"/>
  <c r="I40" i="22"/>
  <c r="M29" i="24"/>
  <c r="G18" i="24"/>
  <c r="M94" i="22"/>
  <c r="K86" i="22"/>
  <c r="G80" i="22"/>
  <c r="M72" i="22"/>
  <c r="I66" i="22"/>
  <c r="O59" i="22"/>
  <c r="K52" i="22"/>
  <c r="G46" i="22"/>
  <c r="M39" i="22"/>
  <c r="K33" i="22"/>
  <c r="O31" i="22"/>
  <c r="I30" i="22"/>
  <c r="M28" i="22"/>
  <c r="G27" i="22"/>
  <c r="K25" i="22"/>
  <c r="O23" i="22"/>
  <c r="I22" i="22"/>
  <c r="M20" i="22"/>
  <c r="G19" i="22"/>
  <c r="K17" i="22"/>
  <c r="O98" i="1"/>
  <c r="I97" i="1"/>
  <c r="M95" i="1"/>
  <c r="G94" i="1"/>
  <c r="K92" i="1"/>
  <c r="O90" i="1"/>
  <c r="I89" i="1"/>
  <c r="M87" i="1"/>
  <c r="G86" i="1"/>
  <c r="K84" i="1"/>
  <c r="O82" i="1"/>
  <c r="I81" i="1"/>
  <c r="M78" i="1"/>
  <c r="G77" i="1"/>
  <c r="K75" i="1"/>
  <c r="O73" i="1"/>
  <c r="I72" i="1"/>
  <c r="M70" i="1"/>
  <c r="G69" i="1"/>
  <c r="K67" i="1"/>
  <c r="O65" i="1"/>
  <c r="I64" i="1"/>
  <c r="M62" i="1"/>
  <c r="G61" i="1"/>
  <c r="K59" i="1"/>
  <c r="O56" i="1"/>
  <c r="I55" i="1"/>
  <c r="M53" i="1"/>
  <c r="G52" i="1"/>
  <c r="K50" i="1"/>
  <c r="O48" i="1"/>
  <c r="I47" i="1"/>
  <c r="M45" i="1"/>
  <c r="G44" i="1"/>
  <c r="K42" i="1"/>
  <c r="K19" i="1"/>
  <c r="G21" i="1"/>
  <c r="M22" i="1"/>
  <c r="I24" i="1"/>
  <c r="O25" i="1"/>
  <c r="K27" i="1"/>
  <c r="G29" i="1"/>
  <c r="M30" i="1"/>
  <c r="I32" i="1"/>
  <c r="O33" i="1"/>
  <c r="K35" i="1"/>
  <c r="G38" i="1"/>
  <c r="M39" i="1"/>
  <c r="I41" i="1"/>
  <c r="G22" i="1"/>
  <c r="I25" i="1"/>
  <c r="K28" i="1"/>
  <c r="M31" i="1"/>
  <c r="G34" i="1"/>
  <c r="I38" i="1"/>
  <c r="M40" i="1"/>
  <c r="O34" i="25"/>
  <c r="G27" i="25"/>
  <c r="O27" i="24"/>
  <c r="I35" i="25"/>
  <c r="O17" i="26"/>
  <c r="G25" i="25"/>
  <c r="I75" i="22"/>
  <c r="G55" i="22"/>
  <c r="O34" i="22"/>
  <c r="M78" i="22"/>
  <c r="G52" i="22"/>
  <c r="G35" i="22"/>
  <c r="O18" i="24"/>
  <c r="O87" i="22"/>
  <c r="M67" i="22"/>
  <c r="O53" i="22"/>
  <c r="M25" i="24"/>
  <c r="M59" i="1"/>
  <c r="O53" i="1"/>
  <c r="G49" i="1"/>
  <c r="I44" i="1"/>
  <c r="K22" i="1"/>
  <c r="K26" i="1"/>
  <c r="G36" i="1"/>
  <c r="K53" i="34"/>
  <c r="M40" i="34"/>
  <c r="G21" i="35"/>
  <c r="M23" i="32"/>
  <c r="G31" i="33"/>
  <c r="M45" i="32"/>
  <c r="G19" i="32"/>
  <c r="K29" i="32"/>
  <c r="K64" i="31"/>
  <c r="I66" i="31"/>
  <c r="O54" i="31"/>
  <c r="G75" i="31"/>
  <c r="I74" i="31"/>
  <c r="M76" i="31"/>
  <c r="O38" i="31"/>
  <c r="M30" i="31"/>
  <c r="G21" i="31"/>
  <c r="I49" i="30"/>
  <c r="M17" i="31"/>
  <c r="K47" i="30"/>
  <c r="O57" i="30"/>
  <c r="M47" i="30"/>
  <c r="M39" i="30"/>
  <c r="O33" i="30"/>
  <c r="O25" i="30"/>
  <c r="M22" i="30"/>
  <c r="K19" i="30"/>
  <c r="M17" i="29"/>
  <c r="G36" i="28"/>
  <c r="K34" i="28"/>
  <c r="O32" i="28"/>
  <c r="I31" i="28"/>
  <c r="M29" i="28"/>
  <c r="G28" i="28"/>
  <c r="K26" i="28"/>
  <c r="O24" i="28"/>
  <c r="I23" i="28"/>
  <c r="M21" i="28"/>
  <c r="G20" i="28"/>
  <c r="K18" i="28"/>
  <c r="O36" i="27"/>
  <c r="I35" i="27"/>
  <c r="M33" i="27"/>
  <c r="G32" i="27"/>
  <c r="K30" i="27"/>
  <c r="O28" i="27"/>
  <c r="I27" i="27"/>
  <c r="M25" i="27"/>
  <c r="G24" i="27"/>
  <c r="K22" i="27"/>
  <c r="O20" i="27"/>
  <c r="I19" i="27"/>
  <c r="I94" i="22"/>
  <c r="M86" i="22"/>
  <c r="K80" i="22"/>
  <c r="G73" i="22"/>
  <c r="M66" i="22"/>
  <c r="I60" i="22"/>
  <c r="O52" i="22"/>
  <c r="K46" i="22"/>
  <c r="G40" i="22"/>
  <c r="I19" i="24"/>
  <c r="K85" i="22"/>
  <c r="G78" i="22"/>
  <c r="M71" i="22"/>
  <c r="I65" i="22"/>
  <c r="O57" i="22"/>
  <c r="K51" i="22"/>
  <c r="G45" i="22"/>
  <c r="O17" i="22"/>
  <c r="I99" i="1"/>
  <c r="M97" i="1"/>
  <c r="G96" i="1"/>
  <c r="K94" i="1"/>
  <c r="O92" i="1"/>
  <c r="I91" i="1"/>
  <c r="M89" i="1"/>
  <c r="G88" i="1"/>
  <c r="K86" i="1"/>
  <c r="O84" i="1"/>
  <c r="I83" i="1"/>
  <c r="M81" i="1"/>
  <c r="G80" i="1"/>
  <c r="K77" i="1"/>
  <c r="O75" i="1"/>
  <c r="I74" i="1"/>
  <c r="M72" i="1"/>
  <c r="G71" i="1"/>
  <c r="K69" i="1"/>
  <c r="O67" i="1"/>
  <c r="I66" i="1"/>
  <c r="M64" i="1"/>
  <c r="G63" i="1"/>
  <c r="K61" i="1"/>
  <c r="O59" i="1"/>
  <c r="M17" i="25"/>
  <c r="I17" i="24"/>
  <c r="G89" i="22"/>
  <c r="O68" i="22"/>
  <c r="K59" i="22"/>
  <c r="I39" i="22"/>
  <c r="I97" i="22"/>
  <c r="K81" i="22"/>
  <c r="K64" i="22"/>
  <c r="I44" i="22"/>
  <c r="I87" i="22"/>
  <c r="M76" i="22"/>
  <c r="K56" i="22"/>
  <c r="I36" i="22"/>
  <c r="M29" i="22"/>
  <c r="O24" i="22"/>
  <c r="G20" i="22"/>
  <c r="M38" i="1"/>
  <c r="M19" i="26"/>
  <c r="O26" i="25"/>
  <c r="K20" i="25"/>
  <c r="G34" i="24"/>
  <c r="M27" i="24"/>
  <c r="I19" i="25"/>
  <c r="K19" i="26"/>
  <c r="M26" i="25"/>
  <c r="O33" i="24"/>
  <c r="K23" i="24"/>
  <c r="I20" i="24"/>
  <c r="G17" i="24"/>
  <c r="O96" i="22"/>
  <c r="M93" i="22"/>
  <c r="K30" i="24"/>
  <c r="K97" i="22"/>
  <c r="I88" i="22"/>
  <c r="O81" i="22"/>
  <c r="K74" i="22"/>
  <c r="G68" i="22"/>
  <c r="M61" i="22"/>
  <c r="I54" i="22"/>
  <c r="O47" i="22"/>
  <c r="K41" i="22"/>
  <c r="G34" i="22"/>
  <c r="K21" i="24"/>
  <c r="I96" i="22"/>
  <c r="K88" i="22"/>
  <c r="G82" i="22"/>
  <c r="M74" i="22"/>
  <c r="I68" i="22"/>
  <c r="O61" i="22"/>
  <c r="K54" i="22"/>
  <c r="G48" i="22"/>
  <c r="M41" i="22"/>
  <c r="I34" i="22"/>
  <c r="K22" i="24"/>
  <c r="M92" i="22"/>
  <c r="G87" i="22"/>
  <c r="I70" i="22"/>
  <c r="G50" i="22"/>
  <c r="O32" i="22"/>
  <c r="G28" i="22"/>
  <c r="K22" i="22"/>
  <c r="I19" i="22"/>
  <c r="M96" i="1"/>
  <c r="O91" i="1"/>
  <c r="O87" i="1"/>
  <c r="G83" i="1"/>
  <c r="O78" i="1"/>
  <c r="G74" i="1"/>
  <c r="I69" i="1"/>
  <c r="K64" i="1"/>
  <c r="M33" i="1"/>
  <c r="I50" i="34"/>
  <c r="M26" i="35"/>
  <c r="G38" i="32"/>
  <c r="M59" i="31"/>
  <c r="I52" i="31"/>
  <c r="O45" i="31"/>
  <c r="K39" i="31"/>
  <c r="G35" i="31"/>
  <c r="M28" i="31"/>
  <c r="O32" i="31"/>
  <c r="K26" i="31"/>
  <c r="M40" i="31"/>
  <c r="I56" i="30"/>
  <c r="K19" i="31"/>
  <c r="G54" i="30"/>
  <c r="I23" i="31"/>
  <c r="I53" i="30"/>
  <c r="O42" i="30"/>
  <c r="G38" i="30"/>
  <c r="G29" i="30"/>
  <c r="O17" i="30"/>
  <c r="M76" i="29"/>
  <c r="K73" i="29"/>
  <c r="I70" i="29"/>
  <c r="K34" i="30"/>
  <c r="I39" i="30"/>
  <c r="O31" i="30"/>
  <c r="K25" i="30"/>
  <c r="G19" i="30"/>
  <c r="M74" i="29"/>
  <c r="M40" i="30"/>
  <c r="K32" i="30"/>
  <c r="G26" i="30"/>
  <c r="M19" i="30"/>
  <c r="I75" i="29"/>
  <c r="O34" i="30"/>
  <c r="K28" i="30"/>
  <c r="G22" i="30"/>
  <c r="M77" i="29"/>
  <c r="I71" i="29"/>
  <c r="I67" i="29"/>
  <c r="G64" i="29"/>
  <c r="O60" i="29"/>
  <c r="M56" i="29"/>
  <c r="K53" i="29"/>
  <c r="I50" i="29"/>
  <c r="G47" i="29"/>
  <c r="O43" i="29"/>
  <c r="M40" i="29"/>
  <c r="M38" i="29"/>
  <c r="I66" i="29"/>
  <c r="O59" i="29"/>
  <c r="K52" i="29"/>
  <c r="G46" i="29"/>
  <c r="O70" i="29"/>
  <c r="O61" i="29"/>
  <c r="K54" i="29"/>
  <c r="M41" i="29"/>
  <c r="G66" i="29"/>
  <c r="M59" i="29"/>
  <c r="I52" i="29"/>
  <c r="O45" i="29"/>
  <c r="M78" i="29"/>
  <c r="K63" i="29"/>
  <c r="M49" i="29"/>
  <c r="O36" i="29"/>
  <c r="I35" i="29"/>
  <c r="M33" i="29"/>
  <c r="G32" i="29"/>
  <c r="K30" i="29"/>
  <c r="O28" i="29"/>
  <c r="I27" i="29"/>
  <c r="M25" i="29"/>
  <c r="G24" i="29"/>
  <c r="K22" i="29"/>
  <c r="O20" i="29"/>
  <c r="I19" i="29"/>
  <c r="O36" i="26"/>
  <c r="I35" i="26"/>
  <c r="M33" i="26"/>
  <c r="G32" i="26"/>
  <c r="K30" i="26"/>
  <c r="O28" i="26"/>
  <c r="I27" i="26"/>
  <c r="G18" i="26"/>
  <c r="M24" i="26"/>
  <c r="I18" i="26"/>
  <c r="O31" i="25"/>
  <c r="K25" i="25"/>
  <c r="G19" i="25"/>
  <c r="M32" i="24"/>
  <c r="I26" i="24"/>
  <c r="G20" i="26"/>
  <c r="M33" i="25"/>
  <c r="I27" i="25"/>
  <c r="K34" i="24"/>
  <c r="M34" i="25"/>
  <c r="O21" i="25"/>
  <c r="G29" i="24"/>
  <c r="I22" i="24"/>
  <c r="O98" i="22"/>
  <c r="K92" i="22"/>
  <c r="K87" i="22"/>
  <c r="G81" i="22"/>
  <c r="M73" i="22"/>
  <c r="I67" i="22"/>
  <c r="O60" i="22"/>
  <c r="K53" i="22"/>
  <c r="G47" i="22"/>
  <c r="M40" i="22"/>
  <c r="I31" i="24"/>
  <c r="O99" i="22"/>
  <c r="O90" i="22"/>
  <c r="K84" i="22"/>
  <c r="G77" i="22"/>
  <c r="M70" i="22"/>
  <c r="I64" i="22"/>
  <c r="O56" i="22"/>
  <c r="K50" i="22"/>
  <c r="G44" i="22"/>
  <c r="M36" i="22"/>
  <c r="O23" i="24"/>
  <c r="K17" i="24"/>
  <c r="G94" i="22"/>
  <c r="K89" i="22"/>
  <c r="G83" i="22"/>
  <c r="M75" i="22"/>
  <c r="I69" i="22"/>
  <c r="O62" i="22"/>
  <c r="K55" i="22"/>
  <c r="G49" i="22"/>
  <c r="M42" i="22"/>
  <c r="I35" i="22"/>
  <c r="I98" i="22"/>
  <c r="O88" i="22"/>
  <c r="K82" i="22"/>
  <c r="G75" i="22"/>
  <c r="M68" i="22"/>
  <c r="I62" i="22"/>
  <c r="O54" i="22"/>
  <c r="K48" i="22"/>
  <c r="G42" i="22"/>
  <c r="M34" i="22"/>
  <c r="K32" i="22"/>
  <c r="O30" i="22"/>
  <c r="I29" i="22"/>
  <c r="M27" i="22"/>
  <c r="G26" i="22"/>
  <c r="K24" i="22"/>
  <c r="O22" i="22"/>
  <c r="I21" i="22"/>
  <c r="M19" i="22"/>
  <c r="G18" i="22"/>
  <c r="K99" i="1"/>
  <c r="O97" i="1"/>
  <c r="I96" i="1"/>
  <c r="M94" i="1"/>
  <c r="G93" i="1"/>
  <c r="K91" i="1"/>
  <c r="O89" i="1"/>
  <c r="I88" i="1"/>
  <c r="M86" i="1"/>
  <c r="G85" i="1"/>
  <c r="K83" i="1"/>
  <c r="O81" i="1"/>
  <c r="I80" i="1"/>
  <c r="M77" i="1"/>
  <c r="G76" i="1"/>
  <c r="K74" i="1"/>
  <c r="O72" i="1"/>
  <c r="I71" i="1"/>
  <c r="M69" i="1"/>
  <c r="G68" i="1"/>
  <c r="K66" i="1"/>
  <c r="O64" i="1"/>
  <c r="I63" i="1"/>
  <c r="M61" i="1"/>
  <c r="G60" i="1"/>
  <c r="K57" i="1"/>
  <c r="O55" i="1"/>
  <c r="I54" i="1"/>
  <c r="M52" i="1"/>
  <c r="G51" i="1"/>
  <c r="K49" i="1"/>
  <c r="O47" i="1"/>
  <c r="I46" i="1"/>
  <c r="M44" i="1"/>
  <c r="I42" i="1"/>
  <c r="O18" i="1"/>
  <c r="K20" i="1"/>
  <c r="O22" i="1"/>
  <c r="G26" i="1"/>
  <c r="I29" i="1"/>
  <c r="I33" i="1"/>
  <c r="K36" i="1"/>
  <c r="K41" i="1"/>
  <c r="O19" i="26"/>
  <c r="M20" i="25"/>
  <c r="M24" i="24"/>
  <c r="G32" i="25"/>
  <c r="I32" i="24"/>
  <c r="G26" i="24"/>
  <c r="O93" i="22"/>
  <c r="G72" i="22"/>
  <c r="O51" i="22"/>
  <c r="G28" i="24"/>
  <c r="M96" i="22"/>
  <c r="K75" i="22"/>
  <c r="I55" i="22"/>
  <c r="M84" i="22"/>
  <c r="G57" i="22"/>
  <c r="O36" i="22"/>
  <c r="G84" i="22"/>
  <c r="O63" i="22"/>
  <c r="M43" i="22"/>
  <c r="I31" i="22"/>
  <c r="K26" i="22"/>
  <c r="O20" i="22"/>
  <c r="G99" i="1"/>
  <c r="K93" i="1"/>
  <c r="M88" i="1"/>
  <c r="O83" i="1"/>
  <c r="I77" i="1"/>
  <c r="K72" i="1"/>
  <c r="M67" i="1"/>
  <c r="O62" i="1"/>
  <c r="G57" i="1"/>
  <c r="I52" i="1"/>
  <c r="K47" i="1"/>
  <c r="K43" i="1"/>
  <c r="I19" i="1"/>
  <c r="G24" i="1"/>
  <c r="M29" i="1"/>
  <c r="K34" i="1"/>
  <c r="G41" i="1"/>
  <c r="K36" i="25"/>
  <c r="I25" i="25"/>
  <c r="O18" i="25"/>
  <c r="K32" i="24"/>
  <c r="K22" i="25"/>
  <c r="M22" i="26"/>
  <c r="O29" i="25"/>
  <c r="G17" i="25"/>
  <c r="I24" i="24"/>
  <c r="G21" i="24"/>
  <c r="O17" i="24"/>
  <c r="M97" i="22"/>
  <c r="K94" i="22"/>
  <c r="I27" i="24"/>
  <c r="G76" i="22"/>
  <c r="M69" i="22"/>
  <c r="I63" i="22"/>
  <c r="O55" i="22"/>
  <c r="K49" i="22"/>
  <c r="G43" i="22"/>
  <c r="M35" i="22"/>
  <c r="O22" i="24"/>
  <c r="K99" i="22"/>
  <c r="G93" i="22"/>
  <c r="O86" i="22"/>
  <c r="M38" i="22"/>
  <c r="G23" i="24"/>
  <c r="M99" i="22"/>
  <c r="I93" i="22"/>
  <c r="G88" i="22"/>
  <c r="M81" i="22"/>
  <c r="I74" i="22"/>
  <c r="O67" i="22"/>
  <c r="K61" i="22"/>
  <c r="G54" i="22"/>
  <c r="M47" i="22"/>
  <c r="I41" i="22"/>
  <c r="O33" i="22"/>
  <c r="I32" i="22"/>
  <c r="M30" i="22"/>
  <c r="G29" i="22"/>
  <c r="K27" i="22"/>
  <c r="O25" i="22"/>
  <c r="I24" i="22"/>
  <c r="M22" i="22"/>
  <c r="G21" i="22"/>
  <c r="K19" i="22"/>
  <c r="I57" i="1"/>
  <c r="M55" i="1"/>
  <c r="G54" i="1"/>
  <c r="K52" i="1"/>
  <c r="O50" i="1"/>
  <c r="I49" i="1"/>
  <c r="M47" i="1"/>
  <c r="G46" i="1"/>
  <c r="K44" i="1"/>
  <c r="O42" i="1"/>
  <c r="I18" i="1"/>
  <c r="O19" i="1"/>
  <c r="K21" i="1"/>
  <c r="G23" i="1"/>
  <c r="M24" i="1"/>
  <c r="I26" i="1"/>
  <c r="O27" i="1"/>
  <c r="K29" i="1"/>
  <c r="G31" i="1"/>
  <c r="M32" i="1"/>
  <c r="I34" i="1"/>
  <c r="O35" i="1"/>
  <c r="K38" i="1"/>
  <c r="G40" i="1"/>
  <c r="M41" i="1"/>
  <c r="G23" i="26"/>
  <c r="O23" i="25"/>
  <c r="K18" i="26"/>
  <c r="I59" i="22"/>
  <c r="G39" i="22"/>
  <c r="I72" i="22"/>
  <c r="M17" i="22"/>
  <c r="K97" i="1"/>
  <c r="M92" i="1"/>
  <c r="G87" i="1"/>
  <c r="I82" i="1"/>
  <c r="M75" i="1"/>
  <c r="O70" i="1"/>
  <c r="G66" i="1"/>
  <c r="I61" i="1"/>
  <c r="K55" i="1"/>
  <c r="M50" i="1"/>
  <c r="G45" i="1"/>
  <c r="K18" i="1"/>
  <c r="I23" i="1"/>
  <c r="G28" i="1"/>
  <c r="O32" i="1"/>
  <c r="K76" i="22"/>
  <c r="G70" i="22"/>
  <c r="M63" i="22"/>
  <c r="I56" i="22"/>
  <c r="O49" i="22"/>
  <c r="K43" i="22"/>
  <c r="G36" i="22"/>
  <c r="O19" i="24"/>
  <c r="K96" i="22"/>
  <c r="M89" i="22"/>
  <c r="I83" i="22"/>
  <c r="O75" i="22"/>
  <c r="K69" i="22"/>
  <c r="G63" i="22"/>
  <c r="M55" i="22"/>
  <c r="I49" i="22"/>
  <c r="O42" i="22"/>
  <c r="K35" i="22"/>
  <c r="M32" i="22"/>
  <c r="G31" i="22"/>
  <c r="K29" i="22"/>
  <c r="O27" i="22"/>
  <c r="I26" i="22"/>
  <c r="M24" i="22"/>
  <c r="G23" i="22"/>
  <c r="K21" i="22"/>
  <c r="O19" i="22"/>
  <c r="I18" i="22"/>
  <c r="M99" i="1"/>
  <c r="G98" i="1"/>
  <c r="K96" i="1"/>
  <c r="O94" i="1"/>
  <c r="I93" i="1"/>
  <c r="M91" i="1"/>
  <c r="G90" i="1"/>
  <c r="K88" i="1"/>
  <c r="O86" i="1"/>
  <c r="I85" i="1"/>
  <c r="M83" i="1"/>
  <c r="G82" i="1"/>
  <c r="K80" i="1"/>
  <c r="O77" i="1"/>
  <c r="I76" i="1"/>
  <c r="M74" i="1"/>
  <c r="G73" i="1"/>
  <c r="K71" i="1"/>
  <c r="O69" i="1"/>
  <c r="I68" i="1"/>
  <c r="M66" i="1"/>
  <c r="G65" i="1"/>
  <c r="K63" i="1"/>
  <c r="O61" i="1"/>
  <c r="I60" i="1"/>
  <c r="M57" i="1"/>
  <c r="G56" i="1"/>
  <c r="K54" i="1"/>
  <c r="O52" i="1"/>
  <c r="I51" i="1"/>
  <c r="M49" i="1"/>
  <c r="G48" i="1"/>
  <c r="K46" i="1"/>
  <c r="O44" i="1"/>
  <c r="I43" i="1"/>
  <c r="M18" i="1"/>
  <c r="I20" i="1"/>
  <c r="O21" i="1"/>
  <c r="K23" i="1"/>
  <c r="G25" i="1"/>
  <c r="M26" i="1"/>
  <c r="I28" i="1"/>
  <c r="O29" i="1"/>
  <c r="K31" i="1"/>
  <c r="G33" i="1"/>
  <c r="M34" i="1"/>
  <c r="I36" i="1"/>
  <c r="O38" i="1"/>
  <c r="K40" i="1"/>
  <c r="G43" i="1"/>
  <c r="M23" i="1"/>
  <c r="O26" i="1"/>
  <c r="G30" i="1"/>
  <c r="K32" i="1"/>
  <c r="M35" i="1"/>
  <c r="G39" i="1"/>
  <c r="M36" i="25"/>
  <c r="K17" i="25"/>
  <c r="O24" i="26"/>
  <c r="I24" i="26"/>
  <c r="K31" i="25"/>
  <c r="M18" i="25"/>
  <c r="M82" i="22"/>
  <c r="M65" i="22"/>
  <c r="K45" i="22"/>
  <c r="G86" i="22"/>
  <c r="G69" i="22"/>
  <c r="K42" i="22"/>
  <c r="I25" i="24"/>
  <c r="K95" i="22"/>
  <c r="I77" i="22"/>
  <c r="I61" i="22"/>
  <c r="G41" i="22"/>
  <c r="K90" i="22"/>
  <c r="I56" i="1"/>
  <c r="K51" i="1"/>
  <c r="M46" i="1"/>
  <c r="G20" i="1"/>
  <c r="O24" i="1"/>
  <c r="I31" i="1"/>
  <c r="G47" i="34"/>
  <c r="G33" i="34"/>
  <c r="M30" i="32"/>
  <c r="O30" i="32"/>
  <c r="M77" i="31"/>
  <c r="O56" i="32"/>
  <c r="M28" i="32"/>
  <c r="G21" i="34"/>
  <c r="O70" i="31"/>
  <c r="K74" i="31"/>
  <c r="G59" i="31"/>
  <c r="M51" i="31"/>
  <c r="O65" i="31"/>
  <c r="G65" i="31"/>
  <c r="K67" i="31"/>
  <c r="O33" i="31"/>
  <c r="K38" i="31"/>
  <c r="M55" i="30"/>
  <c r="M21" i="31"/>
  <c r="O45" i="30"/>
  <c r="M18" i="31"/>
  <c r="G46" i="30"/>
  <c r="I41" i="30"/>
  <c r="I32" i="30"/>
  <c r="K27" i="30"/>
  <c r="I24" i="30"/>
  <c r="G21" i="30"/>
  <c r="O36" i="28"/>
  <c r="I35" i="28"/>
  <c r="M33" i="28"/>
  <c r="G32" i="28"/>
  <c r="K30" i="28"/>
  <c r="O28" i="28"/>
  <c r="I27" i="28"/>
  <c r="M25" i="28"/>
  <c r="G24" i="28"/>
  <c r="K22" i="28"/>
  <c r="O20" i="28"/>
  <c r="I19" i="28"/>
  <c r="M17" i="28"/>
  <c r="G36" i="27"/>
  <c r="K34" i="27"/>
  <c r="O32" i="27"/>
  <c r="I31" i="27"/>
  <c r="M29" i="27"/>
  <c r="G28" i="27"/>
  <c r="K26" i="27"/>
  <c r="O24" i="27"/>
  <c r="I23" i="27"/>
  <c r="M21" i="27"/>
  <c r="G20" i="27"/>
  <c r="K18" i="27"/>
  <c r="M17" i="24"/>
  <c r="O89" i="22"/>
  <c r="K83" i="22"/>
  <c r="I76" i="22"/>
  <c r="O69" i="22"/>
  <c r="K63" i="22"/>
  <c r="G56" i="22"/>
  <c r="M49" i="22"/>
  <c r="I43" i="22"/>
  <c r="O35" i="22"/>
  <c r="O95" i="22"/>
  <c r="M88" i="22"/>
  <c r="I82" i="22"/>
  <c r="O74" i="22"/>
  <c r="K68" i="22"/>
  <c r="G62" i="22"/>
  <c r="M54" i="22"/>
  <c r="I48" i="22"/>
  <c r="O41" i="22"/>
  <c r="G17" i="22"/>
  <c r="K98" i="1"/>
  <c r="O96" i="1"/>
  <c r="I95" i="1"/>
  <c r="M93" i="1"/>
  <c r="G92" i="1"/>
  <c r="K90" i="1"/>
  <c r="O88" i="1"/>
  <c r="I87" i="1"/>
  <c r="M85" i="1"/>
  <c r="G84" i="1"/>
  <c r="K82" i="1"/>
  <c r="O80" i="1"/>
  <c r="I78" i="1"/>
  <c r="M76" i="1"/>
  <c r="G75" i="1"/>
  <c r="K73" i="1"/>
  <c r="O71" i="1"/>
  <c r="I70" i="1"/>
  <c r="M68" i="1"/>
  <c r="G67" i="1"/>
  <c r="K65" i="1"/>
  <c r="O63" i="1"/>
  <c r="I62" i="1"/>
  <c r="M60" i="1"/>
  <c r="M23" i="24"/>
  <c r="M95" i="22"/>
  <c r="K78" i="22"/>
  <c r="O48" i="22"/>
  <c r="M20" i="24"/>
  <c r="G91" i="22"/>
  <c r="O70" i="22"/>
  <c r="M50" i="22"/>
  <c r="K18" i="24"/>
  <c r="G67" i="22"/>
  <c r="O46" i="22"/>
  <c r="G32" i="22"/>
  <c r="I27" i="22"/>
  <c r="I23" i="22"/>
  <c r="I40" i="1"/>
  <c r="I33" i="25"/>
  <c r="M23" i="25"/>
  <c r="I17" i="25"/>
  <c r="O30" i="24"/>
  <c r="M25" i="25"/>
  <c r="O32" i="24"/>
  <c r="G33" i="25"/>
  <c r="I20" i="25"/>
  <c r="K27" i="24"/>
  <c r="O21" i="24"/>
  <c r="M18" i="24"/>
  <c r="K98" i="22"/>
  <c r="I95" i="22"/>
  <c r="G92" i="22"/>
  <c r="O20" i="24"/>
  <c r="K91" i="22"/>
  <c r="G85" i="22"/>
  <c r="M77" i="22"/>
  <c r="I71" i="22"/>
  <c r="O64" i="22"/>
  <c r="K57" i="22"/>
  <c r="G51" i="22"/>
  <c r="M44" i="22"/>
  <c r="I38" i="22"/>
  <c r="K26" i="24"/>
  <c r="M19" i="24"/>
  <c r="G98" i="22"/>
  <c r="M91" i="22"/>
  <c r="I85" i="22"/>
  <c r="O77" i="22"/>
  <c r="K71" i="22"/>
  <c r="G65" i="22"/>
  <c r="M57" i="22"/>
  <c r="I51" i="22"/>
  <c r="O44" i="22"/>
  <c r="K38" i="22"/>
  <c r="O28" i="24"/>
  <c r="G99" i="22"/>
  <c r="I90" i="22"/>
  <c r="O83" i="22"/>
  <c r="O80" i="22"/>
  <c r="M60" i="22"/>
  <c r="K40" i="22"/>
  <c r="K30" i="22"/>
  <c r="M25" i="22"/>
  <c r="M21" i="22"/>
  <c r="O99" i="1"/>
  <c r="I94" i="1"/>
  <c r="I90" i="1"/>
  <c r="K85" i="1"/>
  <c r="M80" i="1"/>
  <c r="K76" i="1"/>
  <c r="M71" i="1"/>
  <c r="O66" i="1"/>
  <c r="G62" i="1"/>
  <c r="O28" i="1"/>
  <c r="K39" i="1"/>
  <c r="X9" i="20"/>
  <c r="J8" i="20"/>
  <c r="K8" i="20" l="1"/>
  <c r="L8" i="20" l="1"/>
  <c r="M8" i="20" l="1"/>
  <c r="N8" i="20" l="1"/>
  <c r="O8" i="20" l="1"/>
  <c r="P8" i="20" l="1"/>
  <c r="Q8" i="20" l="1"/>
  <c r="R8" i="20" l="1"/>
  <c r="S8" i="20" l="1"/>
  <c r="T8" i="20" l="1"/>
  <c r="U8" i="20" l="1"/>
  <c r="V8" i="20" l="1"/>
  <c r="W8" i="20" l="1"/>
  <c r="X8" i="20" l="1"/>
</calcChain>
</file>

<file path=xl/sharedStrings.xml><?xml version="1.0" encoding="utf-8"?>
<sst xmlns="http://schemas.openxmlformats.org/spreadsheetml/2006/main" count="38357" uniqueCount="10679">
  <si>
    <t>Fixed</t>
  </si>
  <si>
    <t>Date of Publication</t>
  </si>
  <si>
    <t>LDZ</t>
  </si>
  <si>
    <t>EM</t>
  </si>
  <si>
    <t>1 Year</t>
  </si>
  <si>
    <t>2 Year</t>
  </si>
  <si>
    <t>3 Year</t>
  </si>
  <si>
    <t>Exit Zone</t>
  </si>
  <si>
    <t>Minimum AQ (kWh)</t>
  </si>
  <si>
    <t>Maximum AQ (kWh)</t>
  </si>
  <si>
    <t xml:space="preserve">Tariff Code </t>
  </si>
  <si>
    <t>Daily Charge (p/day)</t>
  </si>
  <si>
    <t>Unit Rate (p/kWh)</t>
  </si>
  <si>
    <t>EM1</t>
  </si>
  <si>
    <t/>
  </si>
  <si>
    <t>EM2</t>
  </si>
  <si>
    <t>EM3</t>
  </si>
  <si>
    <t>EM4</t>
  </si>
  <si>
    <t>POSTCODE SEARCH</t>
  </si>
  <si>
    <t>Postcode</t>
  </si>
  <si>
    <t>No. of Characters</t>
  </si>
  <si>
    <t>Postcode adjuster</t>
  </si>
  <si>
    <t>POSTCODE REFERENCES</t>
  </si>
  <si>
    <t>Site (Max 50)</t>
  </si>
  <si>
    <t>Outcode</t>
  </si>
  <si>
    <t>Incode</t>
  </si>
  <si>
    <t>ConcatPostcode</t>
  </si>
  <si>
    <t>EXZ Id</t>
  </si>
  <si>
    <t>LDZ Id</t>
  </si>
  <si>
    <t>EA</t>
  </si>
  <si>
    <t>EA1</t>
  </si>
  <si>
    <t>AA11</t>
  </si>
  <si>
    <t>1AA</t>
  </si>
  <si>
    <t>AA111AA</t>
  </si>
  <si>
    <t xml:space="preserve">EA </t>
  </si>
  <si>
    <t>EA2</t>
  </si>
  <si>
    <t>AA17</t>
  </si>
  <si>
    <t>2AA</t>
  </si>
  <si>
    <t>AA172AA</t>
  </si>
  <si>
    <t>NE</t>
  </si>
  <si>
    <t>EA3</t>
  </si>
  <si>
    <t>AA30</t>
  </si>
  <si>
    <t>AA301AA</t>
  </si>
  <si>
    <t>NO</t>
  </si>
  <si>
    <t>EA4</t>
  </si>
  <si>
    <t>AA8</t>
  </si>
  <si>
    <t>AA81AA</t>
  </si>
  <si>
    <t>NT</t>
  </si>
  <si>
    <t>CB4</t>
  </si>
  <si>
    <t>5DU</t>
  </si>
  <si>
    <t>CB45DU</t>
  </si>
  <si>
    <t>NW</t>
  </si>
  <si>
    <t>CB6</t>
  </si>
  <si>
    <t>2AY</t>
  </si>
  <si>
    <t>CB62AY</t>
  </si>
  <si>
    <t>SC</t>
  </si>
  <si>
    <t>2BA</t>
  </si>
  <si>
    <t>CB62BA</t>
  </si>
  <si>
    <t>SE</t>
  </si>
  <si>
    <t>2BQ</t>
  </si>
  <si>
    <t>CB62BQ</t>
  </si>
  <si>
    <t>SO</t>
  </si>
  <si>
    <t>SC4</t>
  </si>
  <si>
    <t>2BW</t>
  </si>
  <si>
    <t>CB62BW</t>
  </si>
  <si>
    <t>SW</t>
  </si>
  <si>
    <t>NE1</t>
  </si>
  <si>
    <t>IP25</t>
  </si>
  <si>
    <t>WA</t>
  </si>
  <si>
    <t>NE2</t>
  </si>
  <si>
    <t>6QE</t>
  </si>
  <si>
    <t>IP256QE</t>
  </si>
  <si>
    <t>WM</t>
  </si>
  <si>
    <t>NE3</t>
  </si>
  <si>
    <t>6QF</t>
  </si>
  <si>
    <t>IP256QF</t>
  </si>
  <si>
    <t>NO1</t>
  </si>
  <si>
    <t>6QQ</t>
  </si>
  <si>
    <t>IP256QQ</t>
  </si>
  <si>
    <t>NO2</t>
  </si>
  <si>
    <t>6QR</t>
  </si>
  <si>
    <t>IP256QR</t>
  </si>
  <si>
    <t>NT1</t>
  </si>
  <si>
    <t>6QU</t>
  </si>
  <si>
    <t>IP256QU</t>
  </si>
  <si>
    <t>NT2</t>
  </si>
  <si>
    <t>6QX</t>
  </si>
  <si>
    <t>IP256QX</t>
  </si>
  <si>
    <t>NT3</t>
  </si>
  <si>
    <t>6QY</t>
  </si>
  <si>
    <t>IP256QY</t>
  </si>
  <si>
    <t>NW1</t>
  </si>
  <si>
    <t>6QZ</t>
  </si>
  <si>
    <t>IP256QZ</t>
  </si>
  <si>
    <t>NW2</t>
  </si>
  <si>
    <t>7TA</t>
  </si>
  <si>
    <t>IP257TA</t>
  </si>
  <si>
    <t>SC1</t>
  </si>
  <si>
    <t>7TB</t>
  </si>
  <si>
    <t>IP257TB</t>
  </si>
  <si>
    <t>SC2</t>
  </si>
  <si>
    <t>7TQ</t>
  </si>
  <si>
    <t>IP257TQ</t>
  </si>
  <si>
    <t>SE1</t>
  </si>
  <si>
    <t>IP26</t>
  </si>
  <si>
    <t>5BJ</t>
  </si>
  <si>
    <t>IP265BJ</t>
  </si>
  <si>
    <t>SE2</t>
  </si>
  <si>
    <t>5BS</t>
  </si>
  <si>
    <t>IP265BS</t>
  </si>
  <si>
    <t>SO1</t>
  </si>
  <si>
    <t>5BT</t>
  </si>
  <si>
    <t>IP265BT</t>
  </si>
  <si>
    <t>SO2</t>
  </si>
  <si>
    <t>MK8</t>
  </si>
  <si>
    <t>5AA</t>
  </si>
  <si>
    <t>MK85AA</t>
  </si>
  <si>
    <t>SW1</t>
  </si>
  <si>
    <t>NR10</t>
  </si>
  <si>
    <t>4HU</t>
  </si>
  <si>
    <t>NR104HU</t>
  </si>
  <si>
    <t>SW2</t>
  </si>
  <si>
    <t>4RH</t>
  </si>
  <si>
    <t>NR104RH</t>
  </si>
  <si>
    <t>SW3</t>
  </si>
  <si>
    <t>4RJ</t>
  </si>
  <si>
    <t>NR104RJ</t>
  </si>
  <si>
    <t>WA1</t>
  </si>
  <si>
    <t>4RP</t>
  </si>
  <si>
    <t>NR104RP</t>
  </si>
  <si>
    <t>WA2</t>
  </si>
  <si>
    <t>4RR</t>
  </si>
  <si>
    <t>NR104RR</t>
  </si>
  <si>
    <t>WM1</t>
  </si>
  <si>
    <t>4RS</t>
  </si>
  <si>
    <t>NR104RS</t>
  </si>
  <si>
    <t>WM2</t>
  </si>
  <si>
    <t>4RT</t>
  </si>
  <si>
    <t>NR104RT</t>
  </si>
  <si>
    <t>WM3</t>
  </si>
  <si>
    <t>4RU</t>
  </si>
  <si>
    <t>NR104RU</t>
  </si>
  <si>
    <t>4RW</t>
  </si>
  <si>
    <t>NR104RW</t>
  </si>
  <si>
    <t>4RX</t>
  </si>
  <si>
    <t>NR104RX</t>
  </si>
  <si>
    <t>4RY</t>
  </si>
  <si>
    <t>NR104RY</t>
  </si>
  <si>
    <t>4SB</t>
  </si>
  <si>
    <t>NR104SB</t>
  </si>
  <si>
    <t>4SD</t>
  </si>
  <si>
    <t>NR104SD</t>
  </si>
  <si>
    <t>4SE</t>
  </si>
  <si>
    <t>NR104SE</t>
  </si>
  <si>
    <t>4SF</t>
  </si>
  <si>
    <t>NR104SF</t>
  </si>
  <si>
    <t>4TX</t>
  </si>
  <si>
    <t>NR104TX</t>
  </si>
  <si>
    <t>5A</t>
  </si>
  <si>
    <t>NR105A</t>
  </si>
  <si>
    <t>5B</t>
  </si>
  <si>
    <t>NR105B</t>
  </si>
  <si>
    <t>5DD</t>
  </si>
  <si>
    <t>NR105DD</t>
  </si>
  <si>
    <t>5DL</t>
  </si>
  <si>
    <t>NR105DL</t>
  </si>
  <si>
    <t>5DS</t>
  </si>
  <si>
    <t>NR105DS</t>
  </si>
  <si>
    <t>5DT</t>
  </si>
  <si>
    <t>NR105DT</t>
  </si>
  <si>
    <t>NR105DU</t>
  </si>
  <si>
    <t>5DX</t>
  </si>
  <si>
    <t>NR105DX</t>
  </si>
  <si>
    <t>5DY</t>
  </si>
  <si>
    <t>NR105DY</t>
  </si>
  <si>
    <t>5DZ</t>
  </si>
  <si>
    <t>NR105DZ</t>
  </si>
  <si>
    <t>5EA</t>
  </si>
  <si>
    <t>NR105EA</t>
  </si>
  <si>
    <t>5HW</t>
  </si>
  <si>
    <t>NR105HW</t>
  </si>
  <si>
    <t>5T</t>
  </si>
  <si>
    <t>NR105T</t>
  </si>
  <si>
    <t>NR11</t>
  </si>
  <si>
    <t>NR12</t>
  </si>
  <si>
    <t>0AA</t>
  </si>
  <si>
    <t>NR120AA</t>
  </si>
  <si>
    <t>0AP</t>
  </si>
  <si>
    <t>NR120AP</t>
  </si>
  <si>
    <t>0E</t>
  </si>
  <si>
    <t>NR120E</t>
  </si>
  <si>
    <t>0H</t>
  </si>
  <si>
    <t>NR120H</t>
  </si>
  <si>
    <t>0J</t>
  </si>
  <si>
    <t>NR120J</t>
  </si>
  <si>
    <t>0L</t>
  </si>
  <si>
    <t>NR120L</t>
  </si>
  <si>
    <t>0N</t>
  </si>
  <si>
    <t>NR120N</t>
  </si>
  <si>
    <t>0PB</t>
  </si>
  <si>
    <t>NR120PB</t>
  </si>
  <si>
    <t>0PE</t>
  </si>
  <si>
    <t>NR120PE</t>
  </si>
  <si>
    <t>0PF</t>
  </si>
  <si>
    <t>NR120PF</t>
  </si>
  <si>
    <t>0PG</t>
  </si>
  <si>
    <t>NR120PG</t>
  </si>
  <si>
    <t>9HY</t>
  </si>
  <si>
    <t>NR129HY</t>
  </si>
  <si>
    <t>9JA</t>
  </si>
  <si>
    <t>NR129JA</t>
  </si>
  <si>
    <t>9JH</t>
  </si>
  <si>
    <t>NR129JH</t>
  </si>
  <si>
    <t>NR19</t>
  </si>
  <si>
    <t>2AB</t>
  </si>
  <si>
    <t>NR192AB</t>
  </si>
  <si>
    <t>2AD</t>
  </si>
  <si>
    <t>NR192AD</t>
  </si>
  <si>
    <t>2AJ</t>
  </si>
  <si>
    <t>NR192AJ</t>
  </si>
  <si>
    <t>2HR</t>
  </si>
  <si>
    <t>NR192HR</t>
  </si>
  <si>
    <t>2HS</t>
  </si>
  <si>
    <t>NR192HS</t>
  </si>
  <si>
    <t>2HT</t>
  </si>
  <si>
    <t>NR192HT</t>
  </si>
  <si>
    <t>2HU</t>
  </si>
  <si>
    <t>NR192HU</t>
  </si>
  <si>
    <t>2HX</t>
  </si>
  <si>
    <t>NR192HX</t>
  </si>
  <si>
    <t>2HY</t>
  </si>
  <si>
    <t>NR192HY</t>
  </si>
  <si>
    <t>2HZ</t>
  </si>
  <si>
    <t>NR192HZ</t>
  </si>
  <si>
    <t>2J</t>
  </si>
  <si>
    <t>NR192J</t>
  </si>
  <si>
    <t>2LA</t>
  </si>
  <si>
    <t>NR192LA</t>
  </si>
  <si>
    <t>2LE</t>
  </si>
  <si>
    <t>NR192LE</t>
  </si>
  <si>
    <t>2LP</t>
  </si>
  <si>
    <t>NR192LP</t>
  </si>
  <si>
    <t>2LR</t>
  </si>
  <si>
    <t>NR192LR</t>
  </si>
  <si>
    <t>2LS</t>
  </si>
  <si>
    <t>NR192LS</t>
  </si>
  <si>
    <t>2LT</t>
  </si>
  <si>
    <t>NR192LT</t>
  </si>
  <si>
    <t>2LU</t>
  </si>
  <si>
    <t>NR192LU</t>
  </si>
  <si>
    <t>2LX</t>
  </si>
  <si>
    <t>NR192LX</t>
  </si>
  <si>
    <t>2LY</t>
  </si>
  <si>
    <t>NR192LY</t>
  </si>
  <si>
    <t>2LZ</t>
  </si>
  <si>
    <t>NR192LZ</t>
  </si>
  <si>
    <t>2NA</t>
  </si>
  <si>
    <t>NR192NA</t>
  </si>
  <si>
    <t>2NB</t>
  </si>
  <si>
    <t>NR192NB</t>
  </si>
  <si>
    <t>2ND</t>
  </si>
  <si>
    <t>NR192ND</t>
  </si>
  <si>
    <t>2NE</t>
  </si>
  <si>
    <t>NR192NE</t>
  </si>
  <si>
    <t>2NF</t>
  </si>
  <si>
    <t>NR192NF</t>
  </si>
  <si>
    <t>2NG</t>
  </si>
  <si>
    <t>NR192NG</t>
  </si>
  <si>
    <t>2NH</t>
  </si>
  <si>
    <t>NR192NH</t>
  </si>
  <si>
    <t>2NQ</t>
  </si>
  <si>
    <t>NR192NQ</t>
  </si>
  <si>
    <t>2QG</t>
  </si>
  <si>
    <t>NR192QG</t>
  </si>
  <si>
    <t>2QQ</t>
  </si>
  <si>
    <t>NR192QQ</t>
  </si>
  <si>
    <t>2QS</t>
  </si>
  <si>
    <t>NR192QS</t>
  </si>
  <si>
    <t>2QT</t>
  </si>
  <si>
    <t>NR192QT</t>
  </si>
  <si>
    <t>2QU</t>
  </si>
  <si>
    <t>NR192QU</t>
  </si>
  <si>
    <t>2R</t>
  </si>
  <si>
    <t>NR192R</t>
  </si>
  <si>
    <t>NR2</t>
  </si>
  <si>
    <t>NR20</t>
  </si>
  <si>
    <t>4AB</t>
  </si>
  <si>
    <t>NR204AB</t>
  </si>
  <si>
    <t>4AH</t>
  </si>
  <si>
    <t>NR204AH</t>
  </si>
  <si>
    <t>4AJ</t>
  </si>
  <si>
    <t>NR204AJ</t>
  </si>
  <si>
    <t>4AL</t>
  </si>
  <si>
    <t>NR204AL</t>
  </si>
  <si>
    <t>4AP</t>
  </si>
  <si>
    <t>NR204AP</t>
  </si>
  <si>
    <t>4AR</t>
  </si>
  <si>
    <t>NR204AR</t>
  </si>
  <si>
    <t>4PE</t>
  </si>
  <si>
    <t>NR204PE</t>
  </si>
  <si>
    <t>4PF</t>
  </si>
  <si>
    <t>NR204PF</t>
  </si>
  <si>
    <t>4PG</t>
  </si>
  <si>
    <t>NR204PG</t>
  </si>
  <si>
    <t>4PH</t>
  </si>
  <si>
    <t>NR204PH</t>
  </si>
  <si>
    <t>4PJ</t>
  </si>
  <si>
    <t>NR204PJ</t>
  </si>
  <si>
    <t>4PL</t>
  </si>
  <si>
    <t>NR204PL</t>
  </si>
  <si>
    <t>4PW</t>
  </si>
  <si>
    <t>NR204PW</t>
  </si>
  <si>
    <t>4PY</t>
  </si>
  <si>
    <t>NR204PY</t>
  </si>
  <si>
    <t>NR28</t>
  </si>
  <si>
    <t>9PA</t>
  </si>
  <si>
    <t>NR289PA</t>
  </si>
  <si>
    <t>9PB</t>
  </si>
  <si>
    <t>NR289PB</t>
  </si>
  <si>
    <t>9PD</t>
  </si>
  <si>
    <t>NR289PD</t>
  </si>
  <si>
    <t>9PE</t>
  </si>
  <si>
    <t>NR289PE</t>
  </si>
  <si>
    <t>9PF</t>
  </si>
  <si>
    <t>NR289PF</t>
  </si>
  <si>
    <t>9PG</t>
  </si>
  <si>
    <t>NR289PG</t>
  </si>
  <si>
    <t>9PJ</t>
  </si>
  <si>
    <t>NR289PJ</t>
  </si>
  <si>
    <t>9PQ</t>
  </si>
  <si>
    <t>NR289PQ</t>
  </si>
  <si>
    <t>NR33</t>
  </si>
  <si>
    <t>8QH</t>
  </si>
  <si>
    <t>NR338QH</t>
  </si>
  <si>
    <t>PE</t>
  </si>
  <si>
    <t>PE12</t>
  </si>
  <si>
    <t>PE120L</t>
  </si>
  <si>
    <t>PE120N</t>
  </si>
  <si>
    <t>0P</t>
  </si>
  <si>
    <t>PE120P</t>
  </si>
  <si>
    <t>0Q</t>
  </si>
  <si>
    <t>PE120Q</t>
  </si>
  <si>
    <t>0R</t>
  </si>
  <si>
    <t>PE120R</t>
  </si>
  <si>
    <t>0SA</t>
  </si>
  <si>
    <t>PE120SA</t>
  </si>
  <si>
    <t>0SB</t>
  </si>
  <si>
    <t>PE120SB</t>
  </si>
  <si>
    <t>0SD</t>
  </si>
  <si>
    <t>PE120SD</t>
  </si>
  <si>
    <t>0SE</t>
  </si>
  <si>
    <t>PE120SE</t>
  </si>
  <si>
    <t>0SF</t>
  </si>
  <si>
    <t>PE120SF</t>
  </si>
  <si>
    <t>0SH</t>
  </si>
  <si>
    <t>PE120SH</t>
  </si>
  <si>
    <t>0T</t>
  </si>
  <si>
    <t>PE120T</t>
  </si>
  <si>
    <t>0U</t>
  </si>
  <si>
    <t>PE120U</t>
  </si>
  <si>
    <t>PE13</t>
  </si>
  <si>
    <t>5QD</t>
  </si>
  <si>
    <t>PE135QD</t>
  </si>
  <si>
    <t>5RF</t>
  </si>
  <si>
    <t>PE135RF</t>
  </si>
  <si>
    <t>5RG</t>
  </si>
  <si>
    <t>PE135RG</t>
  </si>
  <si>
    <t>5RQ</t>
  </si>
  <si>
    <t>PE135RQ</t>
  </si>
  <si>
    <t>PE14</t>
  </si>
  <si>
    <t>9TB</t>
  </si>
  <si>
    <t>PE149TB</t>
  </si>
  <si>
    <t>9TE</t>
  </si>
  <si>
    <t>PE149TE</t>
  </si>
  <si>
    <t>PE2</t>
  </si>
  <si>
    <t>0RQ</t>
  </si>
  <si>
    <t>PE20RQ</t>
  </si>
  <si>
    <t>0UU</t>
  </si>
  <si>
    <t>PE20UU</t>
  </si>
  <si>
    <t>1OT</t>
  </si>
  <si>
    <t>PE21OT</t>
  </si>
  <si>
    <t>1ZZ</t>
  </si>
  <si>
    <t>PE21ZZ</t>
  </si>
  <si>
    <t>PE25</t>
  </si>
  <si>
    <t>PE26</t>
  </si>
  <si>
    <t>PE27</t>
  </si>
  <si>
    <t>PE28</t>
  </si>
  <si>
    <t>PE29</t>
  </si>
  <si>
    <t>PE281ZZ</t>
  </si>
  <si>
    <t>2UE</t>
  </si>
  <si>
    <t>PE282UE</t>
  </si>
  <si>
    <t>2UF</t>
  </si>
  <si>
    <t>PE282UF</t>
  </si>
  <si>
    <t>2UG</t>
  </si>
  <si>
    <t>PE282UG</t>
  </si>
  <si>
    <t>2US</t>
  </si>
  <si>
    <t>PE282US</t>
  </si>
  <si>
    <t>3DR</t>
  </si>
  <si>
    <t>PE283DR</t>
  </si>
  <si>
    <t>3DS</t>
  </si>
  <si>
    <t>PE283DS</t>
  </si>
  <si>
    <t>3DT</t>
  </si>
  <si>
    <t>PE283DT</t>
  </si>
  <si>
    <t>5RB</t>
  </si>
  <si>
    <t>PE285RB</t>
  </si>
  <si>
    <t>5RP</t>
  </si>
  <si>
    <t>PE285RP</t>
  </si>
  <si>
    <t>5RR</t>
  </si>
  <si>
    <t>PE285RR</t>
  </si>
  <si>
    <t>5RS</t>
  </si>
  <si>
    <t>PE285RS</t>
  </si>
  <si>
    <t>5RT</t>
  </si>
  <si>
    <t>PE285RT</t>
  </si>
  <si>
    <t>5RU</t>
  </si>
  <si>
    <t>PE285RU</t>
  </si>
  <si>
    <t>5RX</t>
  </si>
  <si>
    <t>PE285RX</t>
  </si>
  <si>
    <t>PE38</t>
  </si>
  <si>
    <t>0EA</t>
  </si>
  <si>
    <t>PE380EA</t>
  </si>
  <si>
    <t>0EB</t>
  </si>
  <si>
    <t>PE380EB</t>
  </si>
  <si>
    <t>0EF</t>
  </si>
  <si>
    <t>PE380EF</t>
  </si>
  <si>
    <t>0EG</t>
  </si>
  <si>
    <t>PE380EG</t>
  </si>
  <si>
    <t>0EJ</t>
  </si>
  <si>
    <t>PE380EJ</t>
  </si>
  <si>
    <t>0EQ</t>
  </si>
  <si>
    <t>PE380EQ</t>
  </si>
  <si>
    <t>0ET</t>
  </si>
  <si>
    <t>PE380ET</t>
  </si>
  <si>
    <t>0HB</t>
  </si>
  <si>
    <t>PE380HB</t>
  </si>
  <si>
    <t>0HG</t>
  </si>
  <si>
    <t>PE380HG</t>
  </si>
  <si>
    <t>0HH</t>
  </si>
  <si>
    <t>PE380HH</t>
  </si>
  <si>
    <t>0HJ</t>
  </si>
  <si>
    <t>PE380HJ</t>
  </si>
  <si>
    <t>0HX</t>
  </si>
  <si>
    <t>PE380HX</t>
  </si>
  <si>
    <t>0HY</t>
  </si>
  <si>
    <t>PE380HY</t>
  </si>
  <si>
    <t>0HZ</t>
  </si>
  <si>
    <t>PE380HZ</t>
  </si>
  <si>
    <t>0QE</t>
  </si>
  <si>
    <t>PE380QE</t>
  </si>
  <si>
    <t>PE6</t>
  </si>
  <si>
    <t>8TZ</t>
  </si>
  <si>
    <t>PE68TZ</t>
  </si>
  <si>
    <t>9AF</t>
  </si>
  <si>
    <t>PE69AF</t>
  </si>
  <si>
    <t>9AG</t>
  </si>
  <si>
    <t>PE69AG</t>
  </si>
  <si>
    <t>9AL</t>
  </si>
  <si>
    <t>PE69AL</t>
  </si>
  <si>
    <t>9B</t>
  </si>
  <si>
    <t>PE69B</t>
  </si>
  <si>
    <t>9D</t>
  </si>
  <si>
    <t>PE69D</t>
  </si>
  <si>
    <t>9EA</t>
  </si>
  <si>
    <t>PE69EA</t>
  </si>
  <si>
    <t>9XX</t>
  </si>
  <si>
    <t>PE69XX</t>
  </si>
  <si>
    <t>PE8</t>
  </si>
  <si>
    <t>5NH</t>
  </si>
  <si>
    <t>PE85NH</t>
  </si>
  <si>
    <t>6C</t>
  </si>
  <si>
    <t>PE86C</t>
  </si>
  <si>
    <t>6HJ</t>
  </si>
  <si>
    <t>PE86HJ</t>
  </si>
  <si>
    <t>6HL</t>
  </si>
  <si>
    <t>PE86HL</t>
  </si>
  <si>
    <t>6HN</t>
  </si>
  <si>
    <t>PE86HN</t>
  </si>
  <si>
    <t>6HW</t>
  </si>
  <si>
    <t>PE86HW</t>
  </si>
  <si>
    <t>6J</t>
  </si>
  <si>
    <t>PE86J</t>
  </si>
  <si>
    <t>6L</t>
  </si>
  <si>
    <t>PE86L</t>
  </si>
  <si>
    <t>6N</t>
  </si>
  <si>
    <t>PE86N</t>
  </si>
  <si>
    <t>6R</t>
  </si>
  <si>
    <t>PE86R</t>
  </si>
  <si>
    <t>6S</t>
  </si>
  <si>
    <t>PE86S</t>
  </si>
  <si>
    <t>PO33</t>
  </si>
  <si>
    <t>2VV</t>
  </si>
  <si>
    <t>PO332VV</t>
  </si>
  <si>
    <t>SG1</t>
  </si>
  <si>
    <t>2BD</t>
  </si>
  <si>
    <t>SG12BD</t>
  </si>
  <si>
    <t>SG19</t>
  </si>
  <si>
    <t>3PE</t>
  </si>
  <si>
    <t>SG193PE</t>
  </si>
  <si>
    <t>SR5</t>
  </si>
  <si>
    <t>3ZZ</t>
  </si>
  <si>
    <t>SR53ZZ</t>
  </si>
  <si>
    <t>WA12</t>
  </si>
  <si>
    <t>9XB</t>
  </si>
  <si>
    <t>WA129XB</t>
  </si>
  <si>
    <t>CB</t>
  </si>
  <si>
    <t>CB10</t>
  </si>
  <si>
    <t>2RX</t>
  </si>
  <si>
    <t>CB102RX</t>
  </si>
  <si>
    <t>CM23</t>
  </si>
  <si>
    <t>1AB</t>
  </si>
  <si>
    <t>CM231AB</t>
  </si>
  <si>
    <t>1AD</t>
  </si>
  <si>
    <t>CM231AD</t>
  </si>
  <si>
    <t>1AE</t>
  </si>
  <si>
    <t>CM231AE</t>
  </si>
  <si>
    <t>1AG</t>
  </si>
  <si>
    <t>CM231AG</t>
  </si>
  <si>
    <t>1AH</t>
  </si>
  <si>
    <t>CM231AH</t>
  </si>
  <si>
    <t>1AN</t>
  </si>
  <si>
    <t>CM231AN</t>
  </si>
  <si>
    <t>1AP</t>
  </si>
  <si>
    <t>CM231AP</t>
  </si>
  <si>
    <t>1AW</t>
  </si>
  <si>
    <t>CM231AW</t>
  </si>
  <si>
    <t>CO10</t>
  </si>
  <si>
    <t>8EX</t>
  </si>
  <si>
    <t>CO108EX</t>
  </si>
  <si>
    <t>8LP</t>
  </si>
  <si>
    <t>CO108LP</t>
  </si>
  <si>
    <t>8LS</t>
  </si>
  <si>
    <t>CO108LS</t>
  </si>
  <si>
    <t>8LT</t>
  </si>
  <si>
    <t>CO108LT</t>
  </si>
  <si>
    <t>8LU</t>
  </si>
  <si>
    <t>CO108LU</t>
  </si>
  <si>
    <t>8LY</t>
  </si>
  <si>
    <t>CO108LY</t>
  </si>
  <si>
    <t>8LZ</t>
  </si>
  <si>
    <t>CO108LZ</t>
  </si>
  <si>
    <t>8NE</t>
  </si>
  <si>
    <t>CO108NE</t>
  </si>
  <si>
    <t>8UA</t>
  </si>
  <si>
    <t>CO108UA</t>
  </si>
  <si>
    <t>9LX</t>
  </si>
  <si>
    <t>CO109LX</t>
  </si>
  <si>
    <t>9LY</t>
  </si>
  <si>
    <t>CO109LY</t>
  </si>
  <si>
    <t>9LZ</t>
  </si>
  <si>
    <t>CO109LZ</t>
  </si>
  <si>
    <t>9NA</t>
  </si>
  <si>
    <t>CO109NA</t>
  </si>
  <si>
    <t>9NB</t>
  </si>
  <si>
    <t>CO109NB</t>
  </si>
  <si>
    <t>9ND</t>
  </si>
  <si>
    <t>CO109ND</t>
  </si>
  <si>
    <t>9NE</t>
  </si>
  <si>
    <t>CO109NE</t>
  </si>
  <si>
    <t>9NF</t>
  </si>
  <si>
    <t>CO109NF</t>
  </si>
  <si>
    <t>9NQ</t>
  </si>
  <si>
    <t>CO109NQ</t>
  </si>
  <si>
    <t>CO9</t>
  </si>
  <si>
    <t>4BS</t>
  </si>
  <si>
    <t>CO94BS</t>
  </si>
  <si>
    <t>IP14</t>
  </si>
  <si>
    <t>2EA</t>
  </si>
  <si>
    <t>IP142EA</t>
  </si>
  <si>
    <t>2EF</t>
  </si>
  <si>
    <t>IP142EF</t>
  </si>
  <si>
    <t>2EG</t>
  </si>
  <si>
    <t>IP142EG</t>
  </si>
  <si>
    <t>2EH</t>
  </si>
  <si>
    <t>IP142EH</t>
  </si>
  <si>
    <t>2EJ</t>
  </si>
  <si>
    <t>IP142EJ</t>
  </si>
  <si>
    <t>2EL</t>
  </si>
  <si>
    <t>IP142EL</t>
  </si>
  <si>
    <t>2EN</t>
  </si>
  <si>
    <t>IP142EN</t>
  </si>
  <si>
    <t>2EQ</t>
  </si>
  <si>
    <t>IP142EQ</t>
  </si>
  <si>
    <t>2HB</t>
  </si>
  <si>
    <t>IP142HB</t>
  </si>
  <si>
    <t>5DA</t>
  </si>
  <si>
    <t>IP145DA</t>
  </si>
  <si>
    <t>IP145DD</t>
  </si>
  <si>
    <t>5DE</t>
  </si>
  <si>
    <t>IP145DE</t>
  </si>
  <si>
    <t>5DF</t>
  </si>
  <si>
    <t>IP145DF</t>
  </si>
  <si>
    <t>5DG</t>
  </si>
  <si>
    <t>IP145DG</t>
  </si>
  <si>
    <t>5EP</t>
  </si>
  <si>
    <t>IP145EP</t>
  </si>
  <si>
    <t>5EY</t>
  </si>
  <si>
    <t>IP145EY</t>
  </si>
  <si>
    <t>5EZ</t>
  </si>
  <si>
    <t>IP145EZ</t>
  </si>
  <si>
    <t>5HA</t>
  </si>
  <si>
    <t>IP145HA</t>
  </si>
  <si>
    <t>5HB</t>
  </si>
  <si>
    <t>IP145HB</t>
  </si>
  <si>
    <t>5HD</t>
  </si>
  <si>
    <t>IP145HD</t>
  </si>
  <si>
    <t>5HE</t>
  </si>
  <si>
    <t>IP145HE</t>
  </si>
  <si>
    <t>5HF</t>
  </si>
  <si>
    <t>IP145HF</t>
  </si>
  <si>
    <t>5HY</t>
  </si>
  <si>
    <t>IP145HY</t>
  </si>
  <si>
    <t>5LW</t>
  </si>
  <si>
    <t>IP145LW</t>
  </si>
  <si>
    <t>5QL</t>
  </si>
  <si>
    <t>IP145QL</t>
  </si>
  <si>
    <t>5QS</t>
  </si>
  <si>
    <t>IP145QS</t>
  </si>
  <si>
    <t>5QT</t>
  </si>
  <si>
    <t>IP145QT</t>
  </si>
  <si>
    <t>5QU</t>
  </si>
  <si>
    <t>IP145QU</t>
  </si>
  <si>
    <t>5QW</t>
  </si>
  <si>
    <t>IP145QW</t>
  </si>
  <si>
    <t>5QX</t>
  </si>
  <si>
    <t>IP145QX</t>
  </si>
  <si>
    <t>5QY</t>
  </si>
  <si>
    <t>IP145QY</t>
  </si>
  <si>
    <t>IP2</t>
  </si>
  <si>
    <t>IP21</t>
  </si>
  <si>
    <t>IP215A</t>
  </si>
  <si>
    <t>IP215B</t>
  </si>
  <si>
    <t>IP215DA</t>
  </si>
  <si>
    <t>5DB</t>
  </si>
  <si>
    <t>IP215DB</t>
  </si>
  <si>
    <t>IP215DE</t>
  </si>
  <si>
    <t>IP215DF</t>
  </si>
  <si>
    <t>IP215DG</t>
  </si>
  <si>
    <t>5DH</t>
  </si>
  <si>
    <t>IP215DH</t>
  </si>
  <si>
    <t>5DN</t>
  </si>
  <si>
    <t>IP215DN</t>
  </si>
  <si>
    <t>5EU</t>
  </si>
  <si>
    <t>IP215EU</t>
  </si>
  <si>
    <t>5EX</t>
  </si>
  <si>
    <t>IP215EX</t>
  </si>
  <si>
    <t>IP215EY</t>
  </si>
  <si>
    <t>5RD</t>
  </si>
  <si>
    <t>IP215RD</t>
  </si>
  <si>
    <t>5RE</t>
  </si>
  <si>
    <t>IP215RE</t>
  </si>
  <si>
    <t>IP215RF</t>
  </si>
  <si>
    <t>5TP</t>
  </si>
  <si>
    <t>IP215TP</t>
  </si>
  <si>
    <t>5TQ</t>
  </si>
  <si>
    <t>IP215TQ</t>
  </si>
  <si>
    <t>5TR</t>
  </si>
  <si>
    <t>IP215TR</t>
  </si>
  <si>
    <t>5TS</t>
  </si>
  <si>
    <t>IP215TS</t>
  </si>
  <si>
    <t>5TT</t>
  </si>
  <si>
    <t>IP215TT</t>
  </si>
  <si>
    <t>5TU</t>
  </si>
  <si>
    <t>IP215TU</t>
  </si>
  <si>
    <t>5TX</t>
  </si>
  <si>
    <t>IP215TX</t>
  </si>
  <si>
    <t>5TY</t>
  </si>
  <si>
    <t>IP215TY</t>
  </si>
  <si>
    <t>5TZ</t>
  </si>
  <si>
    <t>IP215TZ</t>
  </si>
  <si>
    <t>5U</t>
  </si>
  <si>
    <t>IP215U</t>
  </si>
  <si>
    <t>IP23</t>
  </si>
  <si>
    <t>7LD</t>
  </si>
  <si>
    <t>IP237LD</t>
  </si>
  <si>
    <t>7LE</t>
  </si>
  <si>
    <t>IP237LE</t>
  </si>
  <si>
    <t>7LF</t>
  </si>
  <si>
    <t>IP237LF</t>
  </si>
  <si>
    <t>7LS</t>
  </si>
  <si>
    <t>IP237LS</t>
  </si>
  <si>
    <t>7LU</t>
  </si>
  <si>
    <t>IP237LU</t>
  </si>
  <si>
    <t>7LW</t>
  </si>
  <si>
    <t>IP237LW</t>
  </si>
  <si>
    <t>7LX</t>
  </si>
  <si>
    <t>IP237LX</t>
  </si>
  <si>
    <t>7LY</t>
  </si>
  <si>
    <t>IP237LY</t>
  </si>
  <si>
    <t>6LT</t>
  </si>
  <si>
    <t>IP256LT</t>
  </si>
  <si>
    <t>6LY</t>
  </si>
  <si>
    <t>IP256LY</t>
  </si>
  <si>
    <t>6LZ</t>
  </si>
  <si>
    <t>IP256LZ</t>
  </si>
  <si>
    <t>6NB</t>
  </si>
  <si>
    <t>IP256NB</t>
  </si>
  <si>
    <t>6PP</t>
  </si>
  <si>
    <t>IP256PP</t>
  </si>
  <si>
    <t>6PS</t>
  </si>
  <si>
    <t>IP256PS</t>
  </si>
  <si>
    <t>6PT</t>
  </si>
  <si>
    <t>IP256PT</t>
  </si>
  <si>
    <t>6PU</t>
  </si>
  <si>
    <t>IP256PU</t>
  </si>
  <si>
    <t>6PX</t>
  </si>
  <si>
    <t>IP256PX</t>
  </si>
  <si>
    <t>6PY</t>
  </si>
  <si>
    <t>IP256PY</t>
  </si>
  <si>
    <t>6PZ</t>
  </si>
  <si>
    <t>IP256PZ</t>
  </si>
  <si>
    <t>6Q</t>
  </si>
  <si>
    <t>IP256Q</t>
  </si>
  <si>
    <t>6RH</t>
  </si>
  <si>
    <t>IP256RH</t>
  </si>
  <si>
    <t>6RL</t>
  </si>
  <si>
    <t>IP256RL</t>
  </si>
  <si>
    <t>6TE</t>
  </si>
  <si>
    <t>IP256TE</t>
  </si>
  <si>
    <t>6TF</t>
  </si>
  <si>
    <t>IP256TF</t>
  </si>
  <si>
    <t>6TG</t>
  </si>
  <si>
    <t>IP256TG</t>
  </si>
  <si>
    <t>6TH</t>
  </si>
  <si>
    <t>IP256TH</t>
  </si>
  <si>
    <t>IP29</t>
  </si>
  <si>
    <t>4JA</t>
  </si>
  <si>
    <t>IP294JA</t>
  </si>
  <si>
    <t>4JE</t>
  </si>
  <si>
    <t>IP294JE</t>
  </si>
  <si>
    <t>4JN</t>
  </si>
  <si>
    <t>IP294JN</t>
  </si>
  <si>
    <t>4JZ</t>
  </si>
  <si>
    <t>IP294JZ</t>
  </si>
  <si>
    <t>4LD</t>
  </si>
  <si>
    <t>IP294LD</t>
  </si>
  <si>
    <t>4LG</t>
  </si>
  <si>
    <t>IP294LG</t>
  </si>
  <si>
    <t>IP3</t>
  </si>
  <si>
    <t>IP7</t>
  </si>
  <si>
    <t>7LL</t>
  </si>
  <si>
    <t>IP77LL</t>
  </si>
  <si>
    <t>7NT</t>
  </si>
  <si>
    <t>IP77NT</t>
  </si>
  <si>
    <t>7NU</t>
  </si>
  <si>
    <t>IP77NU</t>
  </si>
  <si>
    <t>7NY</t>
  </si>
  <si>
    <t>IP77NY</t>
  </si>
  <si>
    <t>7NZ</t>
  </si>
  <si>
    <t>IP77NZ</t>
  </si>
  <si>
    <t>7P</t>
  </si>
  <si>
    <t>IP77P</t>
  </si>
  <si>
    <t>7QP</t>
  </si>
  <si>
    <t>IP77QP</t>
  </si>
  <si>
    <t>7QR</t>
  </si>
  <si>
    <t>IP77QR</t>
  </si>
  <si>
    <t>7QT</t>
  </si>
  <si>
    <t>IP77QT</t>
  </si>
  <si>
    <t>NR15</t>
  </si>
  <si>
    <t>2A</t>
  </si>
  <si>
    <t>NR152A</t>
  </si>
  <si>
    <t>2B</t>
  </si>
  <si>
    <t>NR152B</t>
  </si>
  <si>
    <t>2D</t>
  </si>
  <si>
    <t>NR152D</t>
  </si>
  <si>
    <t>2E</t>
  </si>
  <si>
    <t>NR152E</t>
  </si>
  <si>
    <t>2H</t>
  </si>
  <si>
    <t>NR152H</t>
  </si>
  <si>
    <t>NR152J</t>
  </si>
  <si>
    <t>NR152LA</t>
  </si>
  <si>
    <t>2LD</t>
  </si>
  <si>
    <t>NR152LD</t>
  </si>
  <si>
    <t>2SN</t>
  </si>
  <si>
    <t>NR152SN</t>
  </si>
  <si>
    <t>2SP</t>
  </si>
  <si>
    <t>NR152SP</t>
  </si>
  <si>
    <t>2SR</t>
  </si>
  <si>
    <t>NR152SR</t>
  </si>
  <si>
    <t>2ST</t>
  </si>
  <si>
    <t>NR152ST</t>
  </si>
  <si>
    <t>2SU</t>
  </si>
  <si>
    <t>NR152SU</t>
  </si>
  <si>
    <t>2UL</t>
  </si>
  <si>
    <t>NR152UL</t>
  </si>
  <si>
    <t>2UT</t>
  </si>
  <si>
    <t>NR152UT</t>
  </si>
  <si>
    <t>2UU</t>
  </si>
  <si>
    <t>NR152UU</t>
  </si>
  <si>
    <t>2UX</t>
  </si>
  <si>
    <t>NR152UX</t>
  </si>
  <si>
    <t>2UZ</t>
  </si>
  <si>
    <t>NR152UZ</t>
  </si>
  <si>
    <t>NR16</t>
  </si>
  <si>
    <t>NR17</t>
  </si>
  <si>
    <t>NR18</t>
  </si>
  <si>
    <t>9JT</t>
  </si>
  <si>
    <t>NR189JT</t>
  </si>
  <si>
    <t>9LA</t>
  </si>
  <si>
    <t>NR189LA</t>
  </si>
  <si>
    <t>9LB</t>
  </si>
  <si>
    <t>NR189LB</t>
  </si>
  <si>
    <t>9LD</t>
  </si>
  <si>
    <t>NR189LD</t>
  </si>
  <si>
    <t>9LE</t>
  </si>
  <si>
    <t>NR189LE</t>
  </si>
  <si>
    <t>9TX</t>
  </si>
  <si>
    <t>NR189TX</t>
  </si>
  <si>
    <t>NR9</t>
  </si>
  <si>
    <t>NR94AH</t>
  </si>
  <si>
    <t>4AQ</t>
  </si>
  <si>
    <t>NR94AQ</t>
  </si>
  <si>
    <t>4NE</t>
  </si>
  <si>
    <t>NR94NE</t>
  </si>
  <si>
    <t>4NP</t>
  </si>
  <si>
    <t>NR94NP</t>
  </si>
  <si>
    <t>4NR</t>
  </si>
  <si>
    <t>NR94NR</t>
  </si>
  <si>
    <t>4NS</t>
  </si>
  <si>
    <t>NR94NS</t>
  </si>
  <si>
    <t>4NT</t>
  </si>
  <si>
    <t>NR94NT</t>
  </si>
  <si>
    <t>4NU</t>
  </si>
  <si>
    <t>NR94NU</t>
  </si>
  <si>
    <t>4NY</t>
  </si>
  <si>
    <t>NR94NY</t>
  </si>
  <si>
    <t>4NZ</t>
  </si>
  <si>
    <t>NR94NZ</t>
  </si>
  <si>
    <t>4P</t>
  </si>
  <si>
    <t>NR94P</t>
  </si>
  <si>
    <t>9T</t>
  </si>
  <si>
    <t>PE149T</t>
  </si>
  <si>
    <t>PE15</t>
  </si>
  <si>
    <t>0ND</t>
  </si>
  <si>
    <t>PE150ND</t>
  </si>
  <si>
    <t>0NF</t>
  </si>
  <si>
    <t>PE150NF</t>
  </si>
  <si>
    <t>PE16</t>
  </si>
  <si>
    <t>6XD</t>
  </si>
  <si>
    <t>PE166XD</t>
  </si>
  <si>
    <t>PE18</t>
  </si>
  <si>
    <t>9AB</t>
  </si>
  <si>
    <t>PE189AB</t>
  </si>
  <si>
    <t>PE189AF</t>
  </si>
  <si>
    <t>9AR</t>
  </si>
  <si>
    <t>PE189AR</t>
  </si>
  <si>
    <t>9AT</t>
  </si>
  <si>
    <t>PE189AT</t>
  </si>
  <si>
    <t>9BP</t>
  </si>
  <si>
    <t>PE189BP</t>
  </si>
  <si>
    <t>PE189EA</t>
  </si>
  <si>
    <t>9EZ</t>
  </si>
  <si>
    <t>PE189EZ</t>
  </si>
  <si>
    <t>9JL</t>
  </si>
  <si>
    <t>PE189JL</t>
  </si>
  <si>
    <t>9JR</t>
  </si>
  <si>
    <t>PE189JR</t>
  </si>
  <si>
    <t>9JW</t>
  </si>
  <si>
    <t>PE189JW</t>
  </si>
  <si>
    <t>9JY</t>
  </si>
  <si>
    <t>PE189JY</t>
  </si>
  <si>
    <t>PE189LE</t>
  </si>
  <si>
    <t>9LQ</t>
  </si>
  <si>
    <t>PE189LQ</t>
  </si>
  <si>
    <t>9NN</t>
  </si>
  <si>
    <t>PE189NN</t>
  </si>
  <si>
    <t>9NW</t>
  </si>
  <si>
    <t>PE189NW</t>
  </si>
  <si>
    <t>9QZ</t>
  </si>
  <si>
    <t>PE189QZ</t>
  </si>
  <si>
    <t>9RN</t>
  </si>
  <si>
    <t>PE189RN</t>
  </si>
  <si>
    <t>9RQ</t>
  </si>
  <si>
    <t>PE189RQ</t>
  </si>
  <si>
    <t>9RU</t>
  </si>
  <si>
    <t>PE189RU</t>
  </si>
  <si>
    <t>9SS</t>
  </si>
  <si>
    <t>PE189SS</t>
  </si>
  <si>
    <t>9TA</t>
  </si>
  <si>
    <t>PE189TA</t>
  </si>
  <si>
    <t>9UB</t>
  </si>
  <si>
    <t>PE189UB</t>
  </si>
  <si>
    <t>9UD</t>
  </si>
  <si>
    <t>PE189UD</t>
  </si>
  <si>
    <t>9UH</t>
  </si>
  <si>
    <t>PE189UH</t>
  </si>
  <si>
    <t>9UY</t>
  </si>
  <si>
    <t>PE189UY</t>
  </si>
  <si>
    <t>9UZ</t>
  </si>
  <si>
    <t>PE189UZ</t>
  </si>
  <si>
    <t>9VV</t>
  </si>
  <si>
    <t>PE189VV</t>
  </si>
  <si>
    <t>9XL</t>
  </si>
  <si>
    <t>PE189XL</t>
  </si>
  <si>
    <t>PE19</t>
  </si>
  <si>
    <t>6PJ</t>
  </si>
  <si>
    <t>PE196PJ</t>
  </si>
  <si>
    <t>6PL</t>
  </si>
  <si>
    <t>PE196PL</t>
  </si>
  <si>
    <t>6PN</t>
  </si>
  <si>
    <t>PE196PN</t>
  </si>
  <si>
    <t>PE196PT</t>
  </si>
  <si>
    <t>6PW</t>
  </si>
  <si>
    <t>PE196PW</t>
  </si>
  <si>
    <t>6RY</t>
  </si>
  <si>
    <t>PE196RY</t>
  </si>
  <si>
    <t>6SA</t>
  </si>
  <si>
    <t>PE196SA</t>
  </si>
  <si>
    <t>6SB</t>
  </si>
  <si>
    <t>PE196SB</t>
  </si>
  <si>
    <t>6SD</t>
  </si>
  <si>
    <t>PE196SD</t>
  </si>
  <si>
    <t>6SE</t>
  </si>
  <si>
    <t>PE196SE</t>
  </si>
  <si>
    <t>6SF</t>
  </si>
  <si>
    <t>PE196SF</t>
  </si>
  <si>
    <t>6SG</t>
  </si>
  <si>
    <t>PE196SG</t>
  </si>
  <si>
    <t>6SH</t>
  </si>
  <si>
    <t>PE196SH</t>
  </si>
  <si>
    <t>6SU</t>
  </si>
  <si>
    <t>PE196SU</t>
  </si>
  <si>
    <t>6T</t>
  </si>
  <si>
    <t>PE196T</t>
  </si>
  <si>
    <t>PE289</t>
  </si>
  <si>
    <t>PE33</t>
  </si>
  <si>
    <t>9C</t>
  </si>
  <si>
    <t>PE339C</t>
  </si>
  <si>
    <t>9QP</t>
  </si>
  <si>
    <t>PE339QP</t>
  </si>
  <si>
    <t>9RX</t>
  </si>
  <si>
    <t>PE339RX</t>
  </si>
  <si>
    <t>9RY</t>
  </si>
  <si>
    <t>PE339RY</t>
  </si>
  <si>
    <t>9RZ</t>
  </si>
  <si>
    <t>PE339RZ</t>
  </si>
  <si>
    <t>9SB</t>
  </si>
  <si>
    <t>PE339SB</t>
  </si>
  <si>
    <t>9SD</t>
  </si>
  <si>
    <t>PE339SD</t>
  </si>
  <si>
    <t>9TD</t>
  </si>
  <si>
    <t>PE339TD</t>
  </si>
  <si>
    <t>9TG</t>
  </si>
  <si>
    <t>PE339TG</t>
  </si>
  <si>
    <t>9TH</t>
  </si>
  <si>
    <t>PE339TH</t>
  </si>
  <si>
    <t>9UE</t>
  </si>
  <si>
    <t>PE339UE</t>
  </si>
  <si>
    <t>PE380E</t>
  </si>
  <si>
    <t>PE380H</t>
  </si>
  <si>
    <t>0JY</t>
  </si>
  <si>
    <t>PE380JY</t>
  </si>
  <si>
    <t>PE380N</t>
  </si>
  <si>
    <t>PE380P</t>
  </si>
  <si>
    <t>PE380Q</t>
  </si>
  <si>
    <t>SG8</t>
  </si>
  <si>
    <t>0AJ</t>
  </si>
  <si>
    <t>SG80AJ</t>
  </si>
  <si>
    <t>0AL</t>
  </si>
  <si>
    <t>SG80AL</t>
  </si>
  <si>
    <t>0AN</t>
  </si>
  <si>
    <t>SG80AN</t>
  </si>
  <si>
    <t>SG80AP</t>
  </si>
  <si>
    <t>0AW</t>
  </si>
  <si>
    <t>SG80AW</t>
  </si>
  <si>
    <t>0BL</t>
  </si>
  <si>
    <t>SG80BL</t>
  </si>
  <si>
    <t>0BN</t>
  </si>
  <si>
    <t>SG80BN</t>
  </si>
  <si>
    <t>0BP</t>
  </si>
  <si>
    <t>SG80BP</t>
  </si>
  <si>
    <t>0BT</t>
  </si>
  <si>
    <t>SG80BT</t>
  </si>
  <si>
    <t>0BU</t>
  </si>
  <si>
    <t>SG80BU</t>
  </si>
  <si>
    <t>0BX</t>
  </si>
  <si>
    <t>SG80BX</t>
  </si>
  <si>
    <t>5QA</t>
  </si>
  <si>
    <t>SG85QA</t>
  </si>
  <si>
    <t>5QJ</t>
  </si>
  <si>
    <t>SG85QJ</t>
  </si>
  <si>
    <t>SG85QL</t>
  </si>
  <si>
    <t>5QN</t>
  </si>
  <si>
    <t>SG85QN</t>
  </si>
  <si>
    <t>SG85QS</t>
  </si>
  <si>
    <t>SG85QT</t>
  </si>
  <si>
    <t>SG85QW</t>
  </si>
  <si>
    <t>SG85QX</t>
  </si>
  <si>
    <t>SG85QY</t>
  </si>
  <si>
    <t>5QZ</t>
  </si>
  <si>
    <t>SG85QZ</t>
  </si>
  <si>
    <t>5RA</t>
  </si>
  <si>
    <t>SG85RA</t>
  </si>
  <si>
    <t>SG85RB</t>
  </si>
  <si>
    <t>SG85RD</t>
  </si>
  <si>
    <t>5TH</t>
  </si>
  <si>
    <t>SG85TH</t>
  </si>
  <si>
    <t>SG85TQ</t>
  </si>
  <si>
    <t>5UN</t>
  </si>
  <si>
    <t>SG85UN</t>
  </si>
  <si>
    <t>7HZ</t>
  </si>
  <si>
    <t>SG87HZ</t>
  </si>
  <si>
    <t>SG87NT</t>
  </si>
  <si>
    <t>7Q</t>
  </si>
  <si>
    <t>SG87Q</t>
  </si>
  <si>
    <t>7R</t>
  </si>
  <si>
    <t>SG87R</t>
  </si>
  <si>
    <t>7S</t>
  </si>
  <si>
    <t>SG87S</t>
  </si>
  <si>
    <t>7T</t>
  </si>
  <si>
    <t>SG87T</t>
  </si>
  <si>
    <t>7U</t>
  </si>
  <si>
    <t>SG87U</t>
  </si>
  <si>
    <t>7W</t>
  </si>
  <si>
    <t>SG87W</t>
  </si>
  <si>
    <t>8NP</t>
  </si>
  <si>
    <t>SG88NP</t>
  </si>
  <si>
    <t>8P</t>
  </si>
  <si>
    <t>SG88P</t>
  </si>
  <si>
    <t>8Q</t>
  </si>
  <si>
    <t>SG88Q</t>
  </si>
  <si>
    <t>8R</t>
  </si>
  <si>
    <t>SG88R</t>
  </si>
  <si>
    <t>8S</t>
  </si>
  <si>
    <t>SG88S</t>
  </si>
  <si>
    <t>8T</t>
  </si>
  <si>
    <t>SG88T</t>
  </si>
  <si>
    <t>8U</t>
  </si>
  <si>
    <t>SG88U</t>
  </si>
  <si>
    <t>8XB</t>
  </si>
  <si>
    <t>SG88XB</t>
  </si>
  <si>
    <t>SG9</t>
  </si>
  <si>
    <t>0A</t>
  </si>
  <si>
    <t>SG90A</t>
  </si>
  <si>
    <t>0BA</t>
  </si>
  <si>
    <t>SG90BA</t>
  </si>
  <si>
    <t>0BB</t>
  </si>
  <si>
    <t>SG90BB</t>
  </si>
  <si>
    <t>0BD</t>
  </si>
  <si>
    <t>SG90BD</t>
  </si>
  <si>
    <t>0BQ</t>
  </si>
  <si>
    <t>SG90BQ</t>
  </si>
  <si>
    <t>0HF</t>
  </si>
  <si>
    <t>SG90HF</t>
  </si>
  <si>
    <t>SG90HG</t>
  </si>
  <si>
    <t>SG90HH</t>
  </si>
  <si>
    <t>SG90HJ</t>
  </si>
  <si>
    <t>0HN</t>
  </si>
  <si>
    <t>SG90HN</t>
  </si>
  <si>
    <t>0HQ</t>
  </si>
  <si>
    <t>SG90HQ</t>
  </si>
  <si>
    <t>0HR</t>
  </si>
  <si>
    <t>SG90HR</t>
  </si>
  <si>
    <t>WN5</t>
  </si>
  <si>
    <t>0VV</t>
  </si>
  <si>
    <t>WN50VV</t>
  </si>
  <si>
    <t>CH42</t>
  </si>
  <si>
    <t>7VV</t>
  </si>
  <si>
    <t>CH427VV</t>
  </si>
  <si>
    <t>CO</t>
  </si>
  <si>
    <t>CO105</t>
  </si>
  <si>
    <t>5NP</t>
  </si>
  <si>
    <t>CO105NP</t>
  </si>
  <si>
    <t>5NR</t>
  </si>
  <si>
    <t>CO105NR</t>
  </si>
  <si>
    <t>5NS</t>
  </si>
  <si>
    <t>CO105NS</t>
  </si>
  <si>
    <t>5NT</t>
  </si>
  <si>
    <t>CO105NT</t>
  </si>
  <si>
    <t>5NY</t>
  </si>
  <si>
    <t>CO105NY</t>
  </si>
  <si>
    <t>5NZ</t>
  </si>
  <si>
    <t>CO105NZ</t>
  </si>
  <si>
    <t>5PA</t>
  </si>
  <si>
    <t>CO105PA</t>
  </si>
  <si>
    <t>5PB</t>
  </si>
  <si>
    <t>CO105PB</t>
  </si>
  <si>
    <t>5PD</t>
  </si>
  <si>
    <t>CO105PD</t>
  </si>
  <si>
    <t>5PE</t>
  </si>
  <si>
    <t>CO105PE</t>
  </si>
  <si>
    <t>5PS</t>
  </si>
  <si>
    <t>CO105PS</t>
  </si>
  <si>
    <t>5PT</t>
  </si>
  <si>
    <t>CO105PT</t>
  </si>
  <si>
    <t>5PZ</t>
  </si>
  <si>
    <t>CO105PZ</t>
  </si>
  <si>
    <t>9NG</t>
  </si>
  <si>
    <t>CO109NG</t>
  </si>
  <si>
    <t>9NH</t>
  </si>
  <si>
    <t>CO109NH</t>
  </si>
  <si>
    <t>9NJ</t>
  </si>
  <si>
    <t>CO109NJ</t>
  </si>
  <si>
    <t>9NL</t>
  </si>
  <si>
    <t>CO109NL</t>
  </si>
  <si>
    <t>CO3</t>
  </si>
  <si>
    <t>8NA</t>
  </si>
  <si>
    <t>CO38NA</t>
  </si>
  <si>
    <t>8NZ</t>
  </si>
  <si>
    <t>CO38NZ</t>
  </si>
  <si>
    <t>CO5</t>
  </si>
  <si>
    <t>7JL</t>
  </si>
  <si>
    <t>CO57JL</t>
  </si>
  <si>
    <t>8US</t>
  </si>
  <si>
    <t>CO58US</t>
  </si>
  <si>
    <t>8UW</t>
  </si>
  <si>
    <t>CO58UW</t>
  </si>
  <si>
    <t>CO6</t>
  </si>
  <si>
    <t>CO64</t>
  </si>
  <si>
    <t>4BA</t>
  </si>
  <si>
    <t>CO64BA</t>
  </si>
  <si>
    <t>4BD</t>
  </si>
  <si>
    <t>CO64BD</t>
  </si>
  <si>
    <t>4BH</t>
  </si>
  <si>
    <t>CO64BH</t>
  </si>
  <si>
    <t>4BJ</t>
  </si>
  <si>
    <t>CO64BJ</t>
  </si>
  <si>
    <t>4BL</t>
  </si>
  <si>
    <t>CO64BL</t>
  </si>
  <si>
    <t>4BN</t>
  </si>
  <si>
    <t>CO64BN</t>
  </si>
  <si>
    <t>CO64NT</t>
  </si>
  <si>
    <t>CO64NU</t>
  </si>
  <si>
    <t>CO64PJ</t>
  </si>
  <si>
    <t>CO64PL</t>
  </si>
  <si>
    <t>4PN</t>
  </si>
  <si>
    <t>CO64PN</t>
  </si>
  <si>
    <t>4PR</t>
  </si>
  <si>
    <t>CO64PR</t>
  </si>
  <si>
    <t>4PS</t>
  </si>
  <si>
    <t>CO64PS</t>
  </si>
  <si>
    <t>CO64PW</t>
  </si>
  <si>
    <t>4PX</t>
  </si>
  <si>
    <t>CO64PX</t>
  </si>
  <si>
    <t>4PZ</t>
  </si>
  <si>
    <t>CO64PZ</t>
  </si>
  <si>
    <t>4UH</t>
  </si>
  <si>
    <t>CO64UH</t>
  </si>
  <si>
    <t>4UJ</t>
  </si>
  <si>
    <t>CO64UJ</t>
  </si>
  <si>
    <t>CO65</t>
  </si>
  <si>
    <t>I</t>
  </si>
  <si>
    <t>2AQ</t>
  </si>
  <si>
    <t>IP142AQ</t>
  </si>
  <si>
    <t>IP142E</t>
  </si>
  <si>
    <t>IP142H</t>
  </si>
  <si>
    <t>2JA</t>
  </si>
  <si>
    <t>IP142JA</t>
  </si>
  <si>
    <t>2JB</t>
  </si>
  <si>
    <t>IP142JB</t>
  </si>
  <si>
    <t>2JD</t>
  </si>
  <si>
    <t>IP142JD</t>
  </si>
  <si>
    <t>2JE</t>
  </si>
  <si>
    <t>IP142JE</t>
  </si>
  <si>
    <t>2JF</t>
  </si>
  <si>
    <t>IP142JF</t>
  </si>
  <si>
    <t>2JH</t>
  </si>
  <si>
    <t>IP142JH</t>
  </si>
  <si>
    <t>2L</t>
  </si>
  <si>
    <t>IP142L</t>
  </si>
  <si>
    <t>IP142NA</t>
  </si>
  <si>
    <t>IP142NB</t>
  </si>
  <si>
    <t>IP142ND</t>
  </si>
  <si>
    <t>IP142NE</t>
  </si>
  <si>
    <t>IP142NF</t>
  </si>
  <si>
    <t>2NZ</t>
  </si>
  <si>
    <t>IP142NZ</t>
  </si>
  <si>
    <t>2QA</t>
  </si>
  <si>
    <t>IP142QA</t>
  </si>
  <si>
    <t>2QE</t>
  </si>
  <si>
    <t>IP142QE</t>
  </si>
  <si>
    <t>2QJ</t>
  </si>
  <si>
    <t>IP142QJ</t>
  </si>
  <si>
    <t>2RP</t>
  </si>
  <si>
    <t>IP142RP</t>
  </si>
  <si>
    <t>5BP</t>
  </si>
  <si>
    <t>IP145BP</t>
  </si>
  <si>
    <t>5D</t>
  </si>
  <si>
    <t>IP145D</t>
  </si>
  <si>
    <t>5E</t>
  </si>
  <si>
    <t>IP145E</t>
  </si>
  <si>
    <t>5H</t>
  </si>
  <si>
    <t>IP145H</t>
  </si>
  <si>
    <t>5J</t>
  </si>
  <si>
    <t>IP145J</t>
  </si>
  <si>
    <t>5L</t>
  </si>
  <si>
    <t>IP145L</t>
  </si>
  <si>
    <t>5NA</t>
  </si>
  <si>
    <t>IP145NA</t>
  </si>
  <si>
    <t>5ND</t>
  </si>
  <si>
    <t>IP145ND</t>
  </si>
  <si>
    <t>5NF</t>
  </si>
  <si>
    <t>IP145NF</t>
  </si>
  <si>
    <t>IP145NY</t>
  </si>
  <si>
    <t>5PU</t>
  </si>
  <si>
    <t>IP145PU</t>
  </si>
  <si>
    <t>5PX</t>
  </si>
  <si>
    <t>IP145PX</t>
  </si>
  <si>
    <t>5PY</t>
  </si>
  <si>
    <t>IP145PY</t>
  </si>
  <si>
    <t>IP145PZ</t>
  </si>
  <si>
    <t>5Q</t>
  </si>
  <si>
    <t>IP145Q</t>
  </si>
  <si>
    <t>5RL</t>
  </si>
  <si>
    <t>IP145RL</t>
  </si>
  <si>
    <t>IP146</t>
  </si>
  <si>
    <t>IP20</t>
  </si>
  <si>
    <t>IP28</t>
  </si>
  <si>
    <t>IP200</t>
  </si>
  <si>
    <t>IP209PD</t>
  </si>
  <si>
    <t>9PL</t>
  </si>
  <si>
    <t>IP209PL</t>
  </si>
  <si>
    <t>IP209PQ</t>
  </si>
  <si>
    <t>IP215</t>
  </si>
  <si>
    <t>IP215BS</t>
  </si>
  <si>
    <t>IP215BT</t>
  </si>
  <si>
    <t>5BX</t>
  </si>
  <si>
    <t>IP215BX</t>
  </si>
  <si>
    <t>7JY</t>
  </si>
  <si>
    <t>IP237JY</t>
  </si>
  <si>
    <t>7JZ</t>
  </si>
  <si>
    <t>IP237JZ</t>
  </si>
  <si>
    <t>7L</t>
  </si>
  <si>
    <t>IP237L</t>
  </si>
  <si>
    <t>7PH</t>
  </si>
  <si>
    <t>IP237PH</t>
  </si>
  <si>
    <t>7PJ</t>
  </si>
  <si>
    <t>IP237PJ</t>
  </si>
  <si>
    <t>IP237Q</t>
  </si>
  <si>
    <t>IP237T</t>
  </si>
  <si>
    <t>7NH</t>
  </si>
  <si>
    <t>IP257NH</t>
  </si>
  <si>
    <t>7SD</t>
  </si>
  <si>
    <t>IP257SD</t>
  </si>
  <si>
    <t>7SZ</t>
  </si>
  <si>
    <t>IP257SZ</t>
  </si>
  <si>
    <t>IP257T</t>
  </si>
  <si>
    <t>IP30</t>
  </si>
  <si>
    <t>IP31OT</t>
  </si>
  <si>
    <t>IP38</t>
  </si>
  <si>
    <t>IP39</t>
  </si>
  <si>
    <t>IP33</t>
  </si>
  <si>
    <t>1VV</t>
  </si>
  <si>
    <t>IP331VV</t>
  </si>
  <si>
    <t>1XY</t>
  </si>
  <si>
    <t>IP331XY</t>
  </si>
  <si>
    <t>2JY</t>
  </si>
  <si>
    <t>IP332JY</t>
  </si>
  <si>
    <t>3GZ</t>
  </si>
  <si>
    <t>IP333GZ</t>
  </si>
  <si>
    <t>3VV</t>
  </si>
  <si>
    <t>IP333VV</t>
  </si>
  <si>
    <t>7PP</t>
  </si>
  <si>
    <t>IP77PP</t>
  </si>
  <si>
    <t>7PT</t>
  </si>
  <si>
    <t>IP77PT</t>
  </si>
  <si>
    <t>7PX</t>
  </si>
  <si>
    <t>IP77PX</t>
  </si>
  <si>
    <t>7PY</t>
  </si>
  <si>
    <t>IP77PY</t>
  </si>
  <si>
    <t>7PZ</t>
  </si>
  <si>
    <t>IP77PZ</t>
  </si>
  <si>
    <t>NR</t>
  </si>
  <si>
    <t>4RA</t>
  </si>
  <si>
    <t>NR104RA</t>
  </si>
  <si>
    <t>4RB</t>
  </si>
  <si>
    <t>NR104RB</t>
  </si>
  <si>
    <t>4RD</t>
  </si>
  <si>
    <t>NR104RD</t>
  </si>
  <si>
    <t>4RE</t>
  </si>
  <si>
    <t>NR104RE</t>
  </si>
  <si>
    <t>4RF</t>
  </si>
  <si>
    <t>NR104RF</t>
  </si>
  <si>
    <t>4RG</t>
  </si>
  <si>
    <t>NR104RG</t>
  </si>
  <si>
    <t>4RL</t>
  </si>
  <si>
    <t>NR104RL</t>
  </si>
  <si>
    <t>4RN</t>
  </si>
  <si>
    <t>NR104RN</t>
  </si>
  <si>
    <t>4RQ</t>
  </si>
  <si>
    <t>NR104RQ</t>
  </si>
  <si>
    <t>4RZ</t>
  </si>
  <si>
    <t>NR104RZ</t>
  </si>
  <si>
    <t>NR105AA</t>
  </si>
  <si>
    <t>5AB</t>
  </si>
  <si>
    <t>NR105AB</t>
  </si>
  <si>
    <t>5AD</t>
  </si>
  <si>
    <t>NR105AD</t>
  </si>
  <si>
    <t>5AE</t>
  </si>
  <si>
    <t>NR105AE</t>
  </si>
  <si>
    <t>5AF</t>
  </si>
  <si>
    <t>NR105AF</t>
  </si>
  <si>
    <t>5AG</t>
  </si>
  <si>
    <t>NR105AG</t>
  </si>
  <si>
    <t>5AJ</t>
  </si>
  <si>
    <t>NR105AJ</t>
  </si>
  <si>
    <t>5AQ</t>
  </si>
  <si>
    <t>NR105AQ</t>
  </si>
  <si>
    <t>5BD</t>
  </si>
  <si>
    <t>NR105BD</t>
  </si>
  <si>
    <t>NR105BP</t>
  </si>
  <si>
    <t>NR105BT</t>
  </si>
  <si>
    <t>5BU</t>
  </si>
  <si>
    <t>NR105BU</t>
  </si>
  <si>
    <t>NR105BX</t>
  </si>
  <si>
    <t>5BY</t>
  </si>
  <si>
    <t>NR105BY</t>
  </si>
  <si>
    <t>5BZ</t>
  </si>
  <si>
    <t>NR105BZ</t>
  </si>
  <si>
    <t>6UG</t>
  </si>
  <si>
    <t>NR116UG</t>
  </si>
  <si>
    <t>6UN</t>
  </si>
  <si>
    <t>NR116UN</t>
  </si>
  <si>
    <t>NR120EA</t>
  </si>
  <si>
    <t>NR120EB</t>
  </si>
  <si>
    <t>0ED</t>
  </si>
  <si>
    <t>NR120ED</t>
  </si>
  <si>
    <t>0EE</t>
  </si>
  <si>
    <t>NR120EE</t>
  </si>
  <si>
    <t>NR120EF</t>
  </si>
  <si>
    <t>NR120EG</t>
  </si>
  <si>
    <t>NR120HF</t>
  </si>
  <si>
    <t>0NR</t>
  </si>
  <si>
    <t>NR120NR</t>
  </si>
  <si>
    <t>0NS</t>
  </si>
  <si>
    <t>NR120NS</t>
  </si>
  <si>
    <t>0NT</t>
  </si>
  <si>
    <t>NR120NT</t>
  </si>
  <si>
    <t>0NU</t>
  </si>
  <si>
    <t>NR120NU</t>
  </si>
  <si>
    <t>0NW</t>
  </si>
  <si>
    <t>NR120NW</t>
  </si>
  <si>
    <t>0NX</t>
  </si>
  <si>
    <t>NR120NX</t>
  </si>
  <si>
    <t>0NY</t>
  </si>
  <si>
    <t>NR120NY</t>
  </si>
  <si>
    <t>NR152AD</t>
  </si>
  <si>
    <t>2AE</t>
  </si>
  <si>
    <t>NR152AE</t>
  </si>
  <si>
    <t>2AH</t>
  </si>
  <si>
    <t>NR152AH</t>
  </si>
  <si>
    <t>2JJ</t>
  </si>
  <si>
    <t>NR152JJ</t>
  </si>
  <si>
    <t>2JL</t>
  </si>
  <si>
    <t>NR152JL</t>
  </si>
  <si>
    <t>2JQ</t>
  </si>
  <si>
    <t>NR152JQ</t>
  </si>
  <si>
    <t>NR161AA</t>
  </si>
  <si>
    <t>NR161AE</t>
  </si>
  <si>
    <t>1AR</t>
  </si>
  <si>
    <t>NR161AR</t>
  </si>
  <si>
    <t>1AT</t>
  </si>
  <si>
    <t>NR161AT</t>
  </si>
  <si>
    <t>1AU</t>
  </si>
  <si>
    <t>NR161AU</t>
  </si>
  <si>
    <t>NR161AW</t>
  </si>
  <si>
    <t>1AX</t>
  </si>
  <si>
    <t>NR161AX</t>
  </si>
  <si>
    <t>1AY</t>
  </si>
  <si>
    <t>NR161AY</t>
  </si>
  <si>
    <t>1AZ</t>
  </si>
  <si>
    <t>NR161AZ</t>
  </si>
  <si>
    <t>1BA</t>
  </si>
  <si>
    <t>NR161BA</t>
  </si>
  <si>
    <t>1BB</t>
  </si>
  <si>
    <t>NR161BB</t>
  </si>
  <si>
    <t>1BD</t>
  </si>
  <si>
    <t>NR161BD</t>
  </si>
  <si>
    <t>1BE</t>
  </si>
  <si>
    <t>NR161BE</t>
  </si>
  <si>
    <t>1BH</t>
  </si>
  <si>
    <t>NR161BH</t>
  </si>
  <si>
    <t>1BJ</t>
  </si>
  <si>
    <t>NR161BJ</t>
  </si>
  <si>
    <t>1BQ</t>
  </si>
  <si>
    <t>NR161BQ</t>
  </si>
  <si>
    <t>1C</t>
  </si>
  <si>
    <t>NR161C</t>
  </si>
  <si>
    <t>1EP</t>
  </si>
  <si>
    <t>NR161EP</t>
  </si>
  <si>
    <t>1ES</t>
  </si>
  <si>
    <t>NR161ES</t>
  </si>
  <si>
    <t>1ET</t>
  </si>
  <si>
    <t>NR161ET</t>
  </si>
  <si>
    <t>1EX</t>
  </si>
  <si>
    <t>NR161EX</t>
  </si>
  <si>
    <t>1EZ</t>
  </si>
  <si>
    <t>NR161EZ</t>
  </si>
  <si>
    <t>1HD</t>
  </si>
  <si>
    <t>NR161HD</t>
  </si>
  <si>
    <t>1HE</t>
  </si>
  <si>
    <t>NR161HE</t>
  </si>
  <si>
    <t>1HF</t>
  </si>
  <si>
    <t>NR161HF</t>
  </si>
  <si>
    <t>1HQ</t>
  </si>
  <si>
    <t>NR161HQ</t>
  </si>
  <si>
    <t>1HZ</t>
  </si>
  <si>
    <t>NR161HZ</t>
  </si>
  <si>
    <t>1JA</t>
  </si>
  <si>
    <t>NR161JA</t>
  </si>
  <si>
    <t>1JB</t>
  </si>
  <si>
    <t>NR161JB</t>
  </si>
  <si>
    <t>1JD</t>
  </si>
  <si>
    <t>NR161JD</t>
  </si>
  <si>
    <t>1JE</t>
  </si>
  <si>
    <t>NR161JE</t>
  </si>
  <si>
    <t>1JN</t>
  </si>
  <si>
    <t>NR161JN</t>
  </si>
  <si>
    <t>1JP</t>
  </si>
  <si>
    <t>NR161JP</t>
  </si>
  <si>
    <t>1JR</t>
  </si>
  <si>
    <t>NR161JR</t>
  </si>
  <si>
    <t>1JW</t>
  </si>
  <si>
    <t>NR161JW</t>
  </si>
  <si>
    <t>2LB</t>
  </si>
  <si>
    <t>NR192LB</t>
  </si>
  <si>
    <t>NR192LD</t>
  </si>
  <si>
    <t>2LF</t>
  </si>
  <si>
    <t>NR192LF</t>
  </si>
  <si>
    <t>2LG</t>
  </si>
  <si>
    <t>NR192LG</t>
  </si>
  <si>
    <t>2LH</t>
  </si>
  <si>
    <t>NR192LH</t>
  </si>
  <si>
    <t>2LJ</t>
  </si>
  <si>
    <t>NR192LJ</t>
  </si>
  <si>
    <t>2LL</t>
  </si>
  <si>
    <t>NR192LL</t>
  </si>
  <si>
    <t>2LN</t>
  </si>
  <si>
    <t>NR192LN</t>
  </si>
  <si>
    <t>2LQ</t>
  </si>
  <si>
    <t>NR192LQ</t>
  </si>
  <si>
    <t>2LW</t>
  </si>
  <si>
    <t>NR192LW</t>
  </si>
  <si>
    <t>2RT</t>
  </si>
  <si>
    <t>NR192RT</t>
  </si>
  <si>
    <t>2RU</t>
  </si>
  <si>
    <t>NR192RU</t>
  </si>
  <si>
    <t>NR192RX</t>
  </si>
  <si>
    <t>2RY</t>
  </si>
  <si>
    <t>NR192RY</t>
  </si>
  <si>
    <t>NR21</t>
  </si>
  <si>
    <t>NR22</t>
  </si>
  <si>
    <t>NR23</t>
  </si>
  <si>
    <t>NR24</t>
  </si>
  <si>
    <t>NR203</t>
  </si>
  <si>
    <t>4A</t>
  </si>
  <si>
    <t>NR204A</t>
  </si>
  <si>
    <t>NR204BA</t>
  </si>
  <si>
    <t>4BB</t>
  </si>
  <si>
    <t>NR204BB</t>
  </si>
  <si>
    <t>NR204BD</t>
  </si>
  <si>
    <t>4BE</t>
  </si>
  <si>
    <t>NR204BE</t>
  </si>
  <si>
    <t>4C</t>
  </si>
  <si>
    <t>NR204C</t>
  </si>
  <si>
    <t>4DW</t>
  </si>
  <si>
    <t>NR204DW</t>
  </si>
  <si>
    <t>4JS</t>
  </si>
  <si>
    <t>NR204JS</t>
  </si>
  <si>
    <t>4JT</t>
  </si>
  <si>
    <t>NR204JT</t>
  </si>
  <si>
    <t>4JU</t>
  </si>
  <si>
    <t>NR204JU</t>
  </si>
  <si>
    <t>4LT</t>
  </si>
  <si>
    <t>NR204LT</t>
  </si>
  <si>
    <t>4LU</t>
  </si>
  <si>
    <t>NR204LU</t>
  </si>
  <si>
    <t>4LX</t>
  </si>
  <si>
    <t>NR204LX</t>
  </si>
  <si>
    <t>4LY</t>
  </si>
  <si>
    <t>NR204LY</t>
  </si>
  <si>
    <t>4LZ</t>
  </si>
  <si>
    <t>NR204LZ</t>
  </si>
  <si>
    <t>4N</t>
  </si>
  <si>
    <t>NR204N</t>
  </si>
  <si>
    <t>NR204P</t>
  </si>
  <si>
    <t>4QA</t>
  </si>
  <si>
    <t>NR204QA</t>
  </si>
  <si>
    <t>4QB</t>
  </si>
  <si>
    <t>NR204QB</t>
  </si>
  <si>
    <t>4QE</t>
  </si>
  <si>
    <t>NR204QE</t>
  </si>
  <si>
    <t>4QF</t>
  </si>
  <si>
    <t>NR204QF</t>
  </si>
  <si>
    <t>4QG</t>
  </si>
  <si>
    <t>NR204QG</t>
  </si>
  <si>
    <t>4QH</t>
  </si>
  <si>
    <t>NR204QH</t>
  </si>
  <si>
    <t>4QQ</t>
  </si>
  <si>
    <t>NR204QQ</t>
  </si>
  <si>
    <t>NR204RL</t>
  </si>
  <si>
    <t>NR204RN</t>
  </si>
  <si>
    <t>4SA</t>
  </si>
  <si>
    <t>NR204SA</t>
  </si>
  <si>
    <t>4SG</t>
  </si>
  <si>
    <t>NR204SG</t>
  </si>
  <si>
    <t>4UA</t>
  </si>
  <si>
    <t>NR204UA</t>
  </si>
  <si>
    <t>4UD</t>
  </si>
  <si>
    <t>NR204UD</t>
  </si>
  <si>
    <t>0C</t>
  </si>
  <si>
    <t>NR210C</t>
  </si>
  <si>
    <t>9P</t>
  </si>
  <si>
    <t>NR289P</t>
  </si>
  <si>
    <t>9QA</t>
  </si>
  <si>
    <t>NR289QA</t>
  </si>
  <si>
    <t>9QB</t>
  </si>
  <si>
    <t>NR289QB</t>
  </si>
  <si>
    <t>9RL</t>
  </si>
  <si>
    <t>NR289RL</t>
  </si>
  <si>
    <t>9RP</t>
  </si>
  <si>
    <t>NR289RP</t>
  </si>
  <si>
    <t>9RR</t>
  </si>
  <si>
    <t>NR289RR</t>
  </si>
  <si>
    <t>9RS</t>
  </si>
  <si>
    <t>NR289RS</t>
  </si>
  <si>
    <t>9RT</t>
  </si>
  <si>
    <t>NR289RT</t>
  </si>
  <si>
    <t>NR289RU</t>
  </si>
  <si>
    <t>NR289RX</t>
  </si>
  <si>
    <t>NR289RY</t>
  </si>
  <si>
    <t>NR289RZ</t>
  </si>
  <si>
    <t>9SA</t>
  </si>
  <si>
    <t>NR289SA</t>
  </si>
  <si>
    <t>9SG</t>
  </si>
  <si>
    <t>NR289SG</t>
  </si>
  <si>
    <t>NR29</t>
  </si>
  <si>
    <t>NR94PN</t>
  </si>
  <si>
    <t>4PP</t>
  </si>
  <si>
    <t>NR94PP</t>
  </si>
  <si>
    <t>4PQ</t>
  </si>
  <si>
    <t>NR94PQ</t>
  </si>
  <si>
    <t>NR94PR</t>
  </si>
  <si>
    <t>NR94PX</t>
  </si>
  <si>
    <t>NR94PY</t>
  </si>
  <si>
    <t>NR94PZ</t>
  </si>
  <si>
    <t>AL</t>
  </si>
  <si>
    <t>B70</t>
  </si>
  <si>
    <t>0BY</t>
  </si>
  <si>
    <t>B700BY</t>
  </si>
  <si>
    <t>2NY</t>
  </si>
  <si>
    <t>CB102NY</t>
  </si>
  <si>
    <t>2PR</t>
  </si>
  <si>
    <t>CB102PR</t>
  </si>
  <si>
    <t>2Q</t>
  </si>
  <si>
    <t>CB102Q</t>
  </si>
  <si>
    <t>CB102R</t>
  </si>
  <si>
    <t>2SA</t>
  </si>
  <si>
    <t>CB102SA</t>
  </si>
  <si>
    <t>2SB</t>
  </si>
  <si>
    <t>CB102SB</t>
  </si>
  <si>
    <t>2SE</t>
  </si>
  <si>
    <t>CB102SE</t>
  </si>
  <si>
    <t>2XT</t>
  </si>
  <si>
    <t>CB102XT</t>
  </si>
  <si>
    <t>CB11</t>
  </si>
  <si>
    <t>3ST</t>
  </si>
  <si>
    <t>CB113ST</t>
  </si>
  <si>
    <t>3XR</t>
  </si>
  <si>
    <t>CB113XR</t>
  </si>
  <si>
    <t>CB2</t>
  </si>
  <si>
    <t>5SB</t>
  </si>
  <si>
    <t>CB25SB</t>
  </si>
  <si>
    <t>CB3</t>
  </si>
  <si>
    <t>7UN</t>
  </si>
  <si>
    <t>CB37UN</t>
  </si>
  <si>
    <t>7UP</t>
  </si>
  <si>
    <t>CB37UP</t>
  </si>
  <si>
    <t>5LT</t>
  </si>
  <si>
    <t>CB45LT</t>
  </si>
  <si>
    <t>2BJ</t>
  </si>
  <si>
    <t>CB62BJ</t>
  </si>
  <si>
    <t>CB9</t>
  </si>
  <si>
    <t>7BW</t>
  </si>
  <si>
    <t>CB97BW</t>
  </si>
  <si>
    <t>7DZ</t>
  </si>
  <si>
    <t>CB97DZ</t>
  </si>
  <si>
    <t>7EB</t>
  </si>
  <si>
    <t>CB97EB</t>
  </si>
  <si>
    <t>7EH</t>
  </si>
  <si>
    <t>CB97EH</t>
  </si>
  <si>
    <t>7EJ</t>
  </si>
  <si>
    <t>CB97EJ</t>
  </si>
  <si>
    <t>7EL</t>
  </si>
  <si>
    <t>CB97EL</t>
  </si>
  <si>
    <t>7EQ</t>
  </si>
  <si>
    <t>CB97EQ</t>
  </si>
  <si>
    <t>CB97QP</t>
  </si>
  <si>
    <t>CM</t>
  </si>
  <si>
    <t>CM3</t>
  </si>
  <si>
    <t>8EB</t>
  </si>
  <si>
    <t>CM38EB</t>
  </si>
  <si>
    <t>8ED</t>
  </si>
  <si>
    <t>CM38ED</t>
  </si>
  <si>
    <t>8EE</t>
  </si>
  <si>
    <t>CM38EE</t>
  </si>
  <si>
    <t>8EF</t>
  </si>
  <si>
    <t>CM38EF</t>
  </si>
  <si>
    <t>8HA</t>
  </si>
  <si>
    <t>CM38HA</t>
  </si>
  <si>
    <t>8HB</t>
  </si>
  <si>
    <t>CM38HB</t>
  </si>
  <si>
    <t>8HD</t>
  </si>
  <si>
    <t>CM38HD</t>
  </si>
  <si>
    <t>CM4</t>
  </si>
  <si>
    <t>0DG</t>
  </si>
  <si>
    <t>CM40DG</t>
  </si>
  <si>
    <t>0JP</t>
  </si>
  <si>
    <t>CM40JP</t>
  </si>
  <si>
    <t>CM40L</t>
  </si>
  <si>
    <t>0PR</t>
  </si>
  <si>
    <t>CM40PR</t>
  </si>
  <si>
    <t>0PY</t>
  </si>
  <si>
    <t>CM40PY</t>
  </si>
  <si>
    <t>0PZ</t>
  </si>
  <si>
    <t>CM40PZ</t>
  </si>
  <si>
    <t>CM41OT</t>
  </si>
  <si>
    <t>5JU</t>
  </si>
  <si>
    <t>CO105JU</t>
  </si>
  <si>
    <t>5JX</t>
  </si>
  <si>
    <t>CO105JX</t>
  </si>
  <si>
    <t>5JY</t>
  </si>
  <si>
    <t>CO105JY</t>
  </si>
  <si>
    <t>5JZ</t>
  </si>
  <si>
    <t>CO105JZ</t>
  </si>
  <si>
    <t>CO105L</t>
  </si>
  <si>
    <t>5N</t>
  </si>
  <si>
    <t>CO105N</t>
  </si>
  <si>
    <t>5P</t>
  </si>
  <si>
    <t>CO105P</t>
  </si>
  <si>
    <t>CO105QA</t>
  </si>
  <si>
    <t>5QG</t>
  </si>
  <si>
    <t>CO105QG</t>
  </si>
  <si>
    <t>CO2</t>
  </si>
  <si>
    <t>CO20BY</t>
  </si>
  <si>
    <t>0BZ</t>
  </si>
  <si>
    <t>CO20BZ</t>
  </si>
  <si>
    <t>CO20ET</t>
  </si>
  <si>
    <t>0EU</t>
  </si>
  <si>
    <t>CO20EU</t>
  </si>
  <si>
    <t>0EW</t>
  </si>
  <si>
    <t>CO20EW</t>
  </si>
  <si>
    <t>0JW</t>
  </si>
  <si>
    <t>CO20JW</t>
  </si>
  <si>
    <t>0LR</t>
  </si>
  <si>
    <t>CO20LR</t>
  </si>
  <si>
    <t>0LS</t>
  </si>
  <si>
    <t>CO20LS</t>
  </si>
  <si>
    <t>0LT</t>
  </si>
  <si>
    <t>CO20LT</t>
  </si>
  <si>
    <t>0LU</t>
  </si>
  <si>
    <t>CO20LU</t>
  </si>
  <si>
    <t>0LY</t>
  </si>
  <si>
    <t>CO20LY</t>
  </si>
  <si>
    <t>0LZ</t>
  </si>
  <si>
    <t>CO20LZ</t>
  </si>
  <si>
    <t>CO20N</t>
  </si>
  <si>
    <t>CO20P</t>
  </si>
  <si>
    <t>5AL</t>
  </si>
  <si>
    <t>CO35AL</t>
  </si>
  <si>
    <t>CO35BY</t>
  </si>
  <si>
    <t>CO35HA</t>
  </si>
  <si>
    <t>CO35HD</t>
  </si>
  <si>
    <t>5HU</t>
  </si>
  <si>
    <t>CO35HU</t>
  </si>
  <si>
    <t>5JH</t>
  </si>
  <si>
    <t>CO35JH</t>
  </si>
  <si>
    <t>5JN</t>
  </si>
  <si>
    <t>CO35JN</t>
  </si>
  <si>
    <t>5NX</t>
  </si>
  <si>
    <t>CO35NX</t>
  </si>
  <si>
    <t>CO35PA</t>
  </si>
  <si>
    <t>8N</t>
  </si>
  <si>
    <t>CO38N</t>
  </si>
  <si>
    <t>8PD</t>
  </si>
  <si>
    <t>CO38PD</t>
  </si>
  <si>
    <t>CO39TB</t>
  </si>
  <si>
    <t>9TF</t>
  </si>
  <si>
    <t>CO39TF</t>
  </si>
  <si>
    <t>9TU</t>
  </si>
  <si>
    <t>CO39TU</t>
  </si>
  <si>
    <t>9TZ</t>
  </si>
  <si>
    <t>CO39TZ</t>
  </si>
  <si>
    <t>CO4</t>
  </si>
  <si>
    <t>5FP</t>
  </si>
  <si>
    <t>CO45FP</t>
  </si>
  <si>
    <t>4AX</t>
  </si>
  <si>
    <t>CO64AX</t>
  </si>
  <si>
    <t>4B</t>
  </si>
  <si>
    <t>CO64B</t>
  </si>
  <si>
    <t>4D</t>
  </si>
  <si>
    <t>CO64D</t>
  </si>
  <si>
    <t>4EQ</t>
  </si>
  <si>
    <t>CO64EQ</t>
  </si>
  <si>
    <t>4HD</t>
  </si>
  <si>
    <t>CO64HD</t>
  </si>
  <si>
    <t>4JQ</t>
  </si>
  <si>
    <t>CO64JQ</t>
  </si>
  <si>
    <t>4JW</t>
  </si>
  <si>
    <t>CO64JW</t>
  </si>
  <si>
    <t>CO64LT</t>
  </si>
  <si>
    <t>CO64LU</t>
  </si>
  <si>
    <t>CO64LX</t>
  </si>
  <si>
    <t>CO64LY</t>
  </si>
  <si>
    <t>CO64LZ</t>
  </si>
  <si>
    <t>CO64N</t>
  </si>
  <si>
    <t>CO64P</t>
  </si>
  <si>
    <t>CO64RF</t>
  </si>
  <si>
    <t>4U</t>
  </si>
  <si>
    <t>CO64U</t>
  </si>
  <si>
    <t>CO7</t>
  </si>
  <si>
    <t>CO70SB</t>
  </si>
  <si>
    <t>CO8</t>
  </si>
  <si>
    <t>E4</t>
  </si>
  <si>
    <t>7BB</t>
  </si>
  <si>
    <t>E47BB</t>
  </si>
  <si>
    <t>7NB</t>
  </si>
  <si>
    <t>E47NB</t>
  </si>
  <si>
    <t>E47NZ</t>
  </si>
  <si>
    <t>7PL</t>
  </si>
  <si>
    <t>E47PL</t>
  </si>
  <si>
    <t>7PN</t>
  </si>
  <si>
    <t>E47PN</t>
  </si>
  <si>
    <t>E47PX</t>
  </si>
  <si>
    <t>E47Q</t>
  </si>
  <si>
    <t>E47R</t>
  </si>
  <si>
    <t>7SA</t>
  </si>
  <si>
    <t>E47SA</t>
  </si>
  <si>
    <t>7SB</t>
  </si>
  <si>
    <t>E47SB</t>
  </si>
  <si>
    <t>E47SD</t>
  </si>
  <si>
    <t>7SE</t>
  </si>
  <si>
    <t>E47SE</t>
  </si>
  <si>
    <t>E47UN</t>
  </si>
  <si>
    <t>7UW</t>
  </si>
  <si>
    <t>E47UW</t>
  </si>
  <si>
    <t>EN</t>
  </si>
  <si>
    <t>HA5</t>
  </si>
  <si>
    <t>HA54AJ</t>
  </si>
  <si>
    <t>HA6</t>
  </si>
  <si>
    <t>2AR</t>
  </si>
  <si>
    <t>HA62AR</t>
  </si>
  <si>
    <t>2AS</t>
  </si>
  <si>
    <t>HA62AS</t>
  </si>
  <si>
    <t>2AT</t>
  </si>
  <si>
    <t>HA62AT</t>
  </si>
  <si>
    <t>2AU</t>
  </si>
  <si>
    <t>HA62AU</t>
  </si>
  <si>
    <t>2AW</t>
  </si>
  <si>
    <t>HA62AW</t>
  </si>
  <si>
    <t>2AX</t>
  </si>
  <si>
    <t>HA62AX</t>
  </si>
  <si>
    <t>HA62AY</t>
  </si>
  <si>
    <t>2AZ</t>
  </si>
  <si>
    <t>HA62AZ</t>
  </si>
  <si>
    <t>HA62BA</t>
  </si>
  <si>
    <t>2BB</t>
  </si>
  <si>
    <t>HA62BB</t>
  </si>
  <si>
    <t>2BP</t>
  </si>
  <si>
    <t>HA62BP</t>
  </si>
  <si>
    <t>HA62BQ</t>
  </si>
  <si>
    <t>HA62E</t>
  </si>
  <si>
    <t>2FF</t>
  </si>
  <si>
    <t>HA62FF</t>
  </si>
  <si>
    <t>2FG</t>
  </si>
  <si>
    <t>HA62FG</t>
  </si>
  <si>
    <t>HA62H</t>
  </si>
  <si>
    <t>HA62J</t>
  </si>
  <si>
    <t>HA62L</t>
  </si>
  <si>
    <t>HA63</t>
  </si>
  <si>
    <t>3AP</t>
  </si>
  <si>
    <t>HA63AP</t>
  </si>
  <si>
    <t>3AR</t>
  </si>
  <si>
    <t>HA63AR</t>
  </si>
  <si>
    <t>3AT</t>
  </si>
  <si>
    <t>HA63AT</t>
  </si>
  <si>
    <t>3AU</t>
  </si>
  <si>
    <t>HA63AU</t>
  </si>
  <si>
    <t>3AW</t>
  </si>
  <si>
    <t>HA63AW</t>
  </si>
  <si>
    <t>3AX</t>
  </si>
  <si>
    <t>HA63AX</t>
  </si>
  <si>
    <t>3AY</t>
  </si>
  <si>
    <t>HA63AY</t>
  </si>
  <si>
    <t>3AZ</t>
  </si>
  <si>
    <t>HA63AZ</t>
  </si>
  <si>
    <t>3NA</t>
  </si>
  <si>
    <t>HA63NA</t>
  </si>
  <si>
    <t>3NF</t>
  </si>
  <si>
    <t>HA63NF</t>
  </si>
  <si>
    <t>3NP</t>
  </si>
  <si>
    <t>HA63NP</t>
  </si>
  <si>
    <t>3NZ</t>
  </si>
  <si>
    <t>HA63NZ</t>
  </si>
  <si>
    <t>3SH</t>
  </si>
  <si>
    <t>HA63SH</t>
  </si>
  <si>
    <t>3SL</t>
  </si>
  <si>
    <t>HA63SL</t>
  </si>
  <si>
    <t>3SW</t>
  </si>
  <si>
    <t>HA63SW</t>
  </si>
  <si>
    <t>HP1</t>
  </si>
  <si>
    <t>HP11</t>
  </si>
  <si>
    <t>HP12</t>
  </si>
  <si>
    <t>HP13</t>
  </si>
  <si>
    <t>HP16</t>
  </si>
  <si>
    <t>0RH</t>
  </si>
  <si>
    <t>HP160RH</t>
  </si>
  <si>
    <t>0RJ</t>
  </si>
  <si>
    <t>HP160RJ</t>
  </si>
  <si>
    <t>0RL</t>
  </si>
  <si>
    <t>HP160RL</t>
  </si>
  <si>
    <t>0RN</t>
  </si>
  <si>
    <t>HP160RN</t>
  </si>
  <si>
    <t>0RW</t>
  </si>
  <si>
    <t>HP160RW</t>
  </si>
  <si>
    <t>HP169LZ</t>
  </si>
  <si>
    <t>9N</t>
  </si>
  <si>
    <t>HP169N</t>
  </si>
  <si>
    <t>HP2</t>
  </si>
  <si>
    <t>HP24</t>
  </si>
  <si>
    <t>HP25</t>
  </si>
  <si>
    <t>HP26</t>
  </si>
  <si>
    <t>HP27</t>
  </si>
  <si>
    <t>HP22</t>
  </si>
  <si>
    <t>HP226PT</t>
  </si>
  <si>
    <t>HP23</t>
  </si>
  <si>
    <t>4DL</t>
  </si>
  <si>
    <t>HP234DL</t>
  </si>
  <si>
    <t>4VV</t>
  </si>
  <si>
    <t>HP234VV</t>
  </si>
  <si>
    <t>HP235PT</t>
  </si>
  <si>
    <t>HP235QJ</t>
  </si>
  <si>
    <t>HP235QL</t>
  </si>
  <si>
    <t>5QP</t>
  </si>
  <si>
    <t>HP235QP</t>
  </si>
  <si>
    <t>5QR</t>
  </si>
  <si>
    <t>HP235QR</t>
  </si>
  <si>
    <t>HP235QS</t>
  </si>
  <si>
    <t>HP235QT</t>
  </si>
  <si>
    <t>HP235QW</t>
  </si>
  <si>
    <t>HP235QX</t>
  </si>
  <si>
    <t>5R</t>
  </si>
  <si>
    <t>HP235R</t>
  </si>
  <si>
    <t>5S</t>
  </si>
  <si>
    <t>HP235S</t>
  </si>
  <si>
    <t>6DN</t>
  </si>
  <si>
    <t>HP236DN</t>
  </si>
  <si>
    <t>6DP</t>
  </si>
  <si>
    <t>HP236DP</t>
  </si>
  <si>
    <t>6DU</t>
  </si>
  <si>
    <t>HP236DU</t>
  </si>
  <si>
    <t>6DW</t>
  </si>
  <si>
    <t>HP236DW</t>
  </si>
  <si>
    <t>6DX</t>
  </si>
  <si>
    <t>HP236DX</t>
  </si>
  <si>
    <t>6DY</t>
  </si>
  <si>
    <t>HP236DY</t>
  </si>
  <si>
    <t>6DZ</t>
  </si>
  <si>
    <t>HP236DZ</t>
  </si>
  <si>
    <t>6E</t>
  </si>
  <si>
    <t>HP236E</t>
  </si>
  <si>
    <t>6H</t>
  </si>
  <si>
    <t>HP236H</t>
  </si>
  <si>
    <t>6JA</t>
  </si>
  <si>
    <t>HP236JA</t>
  </si>
  <si>
    <t>6JB</t>
  </si>
  <si>
    <t>HP236JB</t>
  </si>
  <si>
    <t>6JD</t>
  </si>
  <si>
    <t>HP236JD</t>
  </si>
  <si>
    <t>6JE</t>
  </si>
  <si>
    <t>HP236JE</t>
  </si>
  <si>
    <t>6JF</t>
  </si>
  <si>
    <t>HP236JF</t>
  </si>
  <si>
    <t>6JG</t>
  </si>
  <si>
    <t>HP236JG</t>
  </si>
  <si>
    <t>6JH</t>
  </si>
  <si>
    <t>HP236JH</t>
  </si>
  <si>
    <t>6JQ</t>
  </si>
  <si>
    <t>HP236JQ</t>
  </si>
  <si>
    <t>6JW</t>
  </si>
  <si>
    <t>HP236JW</t>
  </si>
  <si>
    <t>6LG</t>
  </si>
  <si>
    <t>HP236LG</t>
  </si>
  <si>
    <t>6LJ</t>
  </si>
  <si>
    <t>HP236LJ</t>
  </si>
  <si>
    <t>HP236LT</t>
  </si>
  <si>
    <t>HP236LY</t>
  </si>
  <si>
    <t>HP236LZ</t>
  </si>
  <si>
    <t>HP236N</t>
  </si>
  <si>
    <t>6P</t>
  </si>
  <si>
    <t>HP236P</t>
  </si>
  <si>
    <t>6QJ</t>
  </si>
  <si>
    <t>HP236QJ</t>
  </si>
  <si>
    <t>6QL</t>
  </si>
  <si>
    <t>HP236QL</t>
  </si>
  <si>
    <t>HP3</t>
  </si>
  <si>
    <t>HP4</t>
  </si>
  <si>
    <t>HP5</t>
  </si>
  <si>
    <t>HP6</t>
  </si>
  <si>
    <t>HP65JX</t>
  </si>
  <si>
    <t>HP65JY</t>
  </si>
  <si>
    <t>HP65JZ</t>
  </si>
  <si>
    <t>HP65L</t>
  </si>
  <si>
    <t>HP65N</t>
  </si>
  <si>
    <t>HP65P</t>
  </si>
  <si>
    <t>HP65QD</t>
  </si>
  <si>
    <t>HP65QP</t>
  </si>
  <si>
    <t>HP65QR</t>
  </si>
  <si>
    <t>HP65RB</t>
  </si>
  <si>
    <t>HP65RG</t>
  </si>
  <si>
    <t>6B</t>
  </si>
  <si>
    <t>HP66B</t>
  </si>
  <si>
    <t>6D</t>
  </si>
  <si>
    <t>HP66D</t>
  </si>
  <si>
    <t>6EB</t>
  </si>
  <si>
    <t>HP66EB</t>
  </si>
  <si>
    <t>6EG</t>
  </si>
  <si>
    <t>HP66EG</t>
  </si>
  <si>
    <t>6ET</t>
  </si>
  <si>
    <t>HP66ET</t>
  </si>
  <si>
    <t>6EX</t>
  </si>
  <si>
    <t>HP66EX</t>
  </si>
  <si>
    <t>6EY</t>
  </si>
  <si>
    <t>HP66EY</t>
  </si>
  <si>
    <t>6XJ</t>
  </si>
  <si>
    <t>HP66XJ</t>
  </si>
  <si>
    <t>IG10</t>
  </si>
  <si>
    <t>IG104A</t>
  </si>
  <si>
    <t>IP294DW</t>
  </si>
  <si>
    <t>4EX</t>
  </si>
  <si>
    <t>IP294EX</t>
  </si>
  <si>
    <t>4EY</t>
  </si>
  <si>
    <t>IP294EY</t>
  </si>
  <si>
    <t>4HB</t>
  </si>
  <si>
    <t>IP294HB</t>
  </si>
  <si>
    <t>IP294HD</t>
  </si>
  <si>
    <t>4HF</t>
  </si>
  <si>
    <t>IP294HF</t>
  </si>
  <si>
    <t>4HG</t>
  </si>
  <si>
    <t>IP294HG</t>
  </si>
  <si>
    <t>4HH</t>
  </si>
  <si>
    <t>IP294HH</t>
  </si>
  <si>
    <t>4HL</t>
  </si>
  <si>
    <t>IP294HL</t>
  </si>
  <si>
    <t>4HQ</t>
  </si>
  <si>
    <t>IP294HQ</t>
  </si>
  <si>
    <t>4HY</t>
  </si>
  <si>
    <t>IP294HY</t>
  </si>
  <si>
    <t>4J</t>
  </si>
  <si>
    <t>IP294J</t>
  </si>
  <si>
    <t>4L</t>
  </si>
  <si>
    <t>IP294L</t>
  </si>
  <si>
    <t>0JG</t>
  </si>
  <si>
    <t>IP300JG</t>
  </si>
  <si>
    <t>0JH</t>
  </si>
  <si>
    <t>IP300JH</t>
  </si>
  <si>
    <t>0JJ</t>
  </si>
  <si>
    <t>IP300JJ</t>
  </si>
  <si>
    <t>0JL</t>
  </si>
  <si>
    <t>IP300JL</t>
  </si>
  <si>
    <t>0JN</t>
  </si>
  <si>
    <t>IP300JN</t>
  </si>
  <si>
    <t>0JQ</t>
  </si>
  <si>
    <t>IP300JQ</t>
  </si>
  <si>
    <t>7AL</t>
  </si>
  <si>
    <t>IP77AL</t>
  </si>
  <si>
    <t>LU</t>
  </si>
  <si>
    <t>LU7</t>
  </si>
  <si>
    <t>LU70C</t>
  </si>
  <si>
    <t>LU70PY</t>
  </si>
  <si>
    <t>0QA</t>
  </si>
  <si>
    <t>LU70QA</t>
  </si>
  <si>
    <t>LU70QE</t>
  </si>
  <si>
    <t>0QR</t>
  </si>
  <si>
    <t>LU70QR</t>
  </si>
  <si>
    <t>0QS</t>
  </si>
  <si>
    <t>LU70QS</t>
  </si>
  <si>
    <t>0QT</t>
  </si>
  <si>
    <t>LU70QT</t>
  </si>
  <si>
    <t>0UG</t>
  </si>
  <si>
    <t>LU70UG</t>
  </si>
  <si>
    <t>9BT</t>
  </si>
  <si>
    <t>LU79BT</t>
  </si>
  <si>
    <t>9BU</t>
  </si>
  <si>
    <t>LU79BU</t>
  </si>
  <si>
    <t>9BX</t>
  </si>
  <si>
    <t>LU79BX</t>
  </si>
  <si>
    <t>9BY</t>
  </si>
  <si>
    <t>LU79BY</t>
  </si>
  <si>
    <t>9BZ</t>
  </si>
  <si>
    <t>LU79BZ</t>
  </si>
  <si>
    <t>9DA</t>
  </si>
  <si>
    <t>LU79DA</t>
  </si>
  <si>
    <t>9DB</t>
  </si>
  <si>
    <t>LU79DB</t>
  </si>
  <si>
    <t>9DS</t>
  </si>
  <si>
    <t>LU79DS</t>
  </si>
  <si>
    <t>9HJ</t>
  </si>
  <si>
    <t>LU79HJ</t>
  </si>
  <si>
    <t>9HS</t>
  </si>
  <si>
    <t>LU79HS</t>
  </si>
  <si>
    <t>9HT</t>
  </si>
  <si>
    <t>LU79HT</t>
  </si>
  <si>
    <t>9HU</t>
  </si>
  <si>
    <t>LU79HU</t>
  </si>
  <si>
    <t>9HX</t>
  </si>
  <si>
    <t>LU79HX</t>
  </si>
  <si>
    <t>LU79HY</t>
  </si>
  <si>
    <t>9HZ</t>
  </si>
  <si>
    <t>LU79HZ</t>
  </si>
  <si>
    <t>9J</t>
  </si>
  <si>
    <t>LU79J</t>
  </si>
  <si>
    <t>9L</t>
  </si>
  <si>
    <t>LU79L</t>
  </si>
  <si>
    <t>LU79N</t>
  </si>
  <si>
    <t>LU79P</t>
  </si>
  <si>
    <t>9Q</t>
  </si>
  <si>
    <t>LU79Q</t>
  </si>
  <si>
    <t>MK16</t>
  </si>
  <si>
    <t>9HP</t>
  </si>
  <si>
    <t>MK169HP</t>
  </si>
  <si>
    <t>MK17</t>
  </si>
  <si>
    <t>8AY</t>
  </si>
  <si>
    <t>MK178AY</t>
  </si>
  <si>
    <t>8AZ</t>
  </si>
  <si>
    <t>MK178AZ</t>
  </si>
  <si>
    <t>8B</t>
  </si>
  <si>
    <t>MK178B</t>
  </si>
  <si>
    <t>8HS</t>
  </si>
  <si>
    <t>MK178HS</t>
  </si>
  <si>
    <t>8HZ</t>
  </si>
  <si>
    <t>MK178HZ</t>
  </si>
  <si>
    <t>9EH</t>
  </si>
  <si>
    <t>MK179EH</t>
  </si>
  <si>
    <t>9EJ</t>
  </si>
  <si>
    <t>MK179EJ</t>
  </si>
  <si>
    <t>9EN</t>
  </si>
  <si>
    <t>MK179EN</t>
  </si>
  <si>
    <t>9EP</t>
  </si>
  <si>
    <t>MK179EP</t>
  </si>
  <si>
    <t>9EQ</t>
  </si>
  <si>
    <t>MK179EQ</t>
  </si>
  <si>
    <t>9ER</t>
  </si>
  <si>
    <t>MK179ER</t>
  </si>
  <si>
    <t>9EW</t>
  </si>
  <si>
    <t>MK179EW</t>
  </si>
  <si>
    <t>9HN</t>
  </si>
  <si>
    <t>MK179HN</t>
  </si>
  <si>
    <t>MK179HS</t>
  </si>
  <si>
    <t>9HW</t>
  </si>
  <si>
    <t>MK179HW</t>
  </si>
  <si>
    <t>MK4</t>
  </si>
  <si>
    <t>MK43</t>
  </si>
  <si>
    <t>0UJ</t>
  </si>
  <si>
    <t>MK430UJ</t>
  </si>
  <si>
    <t>0UL</t>
  </si>
  <si>
    <t>MK430UL</t>
  </si>
  <si>
    <t>0UR</t>
  </si>
  <si>
    <t>MK430UR</t>
  </si>
  <si>
    <t>0XP</t>
  </si>
  <si>
    <t>MK430XP</t>
  </si>
  <si>
    <t>0XR</t>
  </si>
  <si>
    <t>MK430XR</t>
  </si>
  <si>
    <t>0XU</t>
  </si>
  <si>
    <t>MK430XU</t>
  </si>
  <si>
    <t>0XX</t>
  </si>
  <si>
    <t>MK430XX</t>
  </si>
  <si>
    <t>0XY</t>
  </si>
  <si>
    <t>MK430XY</t>
  </si>
  <si>
    <t>0XZ</t>
  </si>
  <si>
    <t>MK430XZ</t>
  </si>
  <si>
    <t>7AT</t>
  </si>
  <si>
    <t>MK437AT</t>
  </si>
  <si>
    <t>MK437BB</t>
  </si>
  <si>
    <t>7ES</t>
  </si>
  <si>
    <t>MK437ES</t>
  </si>
  <si>
    <t>7ET</t>
  </si>
  <si>
    <t>MK437ET</t>
  </si>
  <si>
    <t>7EU</t>
  </si>
  <si>
    <t>MK437EU</t>
  </si>
  <si>
    <t>7EX</t>
  </si>
  <si>
    <t>MK437EX</t>
  </si>
  <si>
    <t>7EY</t>
  </si>
  <si>
    <t>MK437EY</t>
  </si>
  <si>
    <t>8BU</t>
  </si>
  <si>
    <t>MK438BU</t>
  </si>
  <si>
    <t>8BX</t>
  </si>
  <si>
    <t>MK438BX</t>
  </si>
  <si>
    <t>N1</t>
  </si>
  <si>
    <t>N10</t>
  </si>
  <si>
    <t>1A</t>
  </si>
  <si>
    <t>N101A</t>
  </si>
  <si>
    <t>N101BA</t>
  </si>
  <si>
    <t>N101BB</t>
  </si>
  <si>
    <t>N101BD</t>
  </si>
  <si>
    <t>N101ET</t>
  </si>
  <si>
    <t>1EU</t>
  </si>
  <si>
    <t>N101EU</t>
  </si>
  <si>
    <t>N101EX</t>
  </si>
  <si>
    <t>1EY</t>
  </si>
  <si>
    <t>N101EY</t>
  </si>
  <si>
    <t>1H</t>
  </si>
  <si>
    <t>N101H</t>
  </si>
  <si>
    <t>N101JP</t>
  </si>
  <si>
    <t>1JS</t>
  </si>
  <si>
    <t>N101JS</t>
  </si>
  <si>
    <t>1JT</t>
  </si>
  <si>
    <t>N101JT</t>
  </si>
  <si>
    <t>1JU</t>
  </si>
  <si>
    <t>N101JU</t>
  </si>
  <si>
    <t>N101JW</t>
  </si>
  <si>
    <t>1JX</t>
  </si>
  <si>
    <t>N101JX</t>
  </si>
  <si>
    <t>1L</t>
  </si>
  <si>
    <t>N101L</t>
  </si>
  <si>
    <t>1QF</t>
  </si>
  <si>
    <t>N101QF</t>
  </si>
  <si>
    <t>1S</t>
  </si>
  <si>
    <t>N101S</t>
  </si>
  <si>
    <t>N102</t>
  </si>
  <si>
    <t>2BE</t>
  </si>
  <si>
    <t>N102BE</t>
  </si>
  <si>
    <t>2BS</t>
  </si>
  <si>
    <t>N102BS</t>
  </si>
  <si>
    <t>2BT</t>
  </si>
  <si>
    <t>N102BT</t>
  </si>
  <si>
    <t>2BU</t>
  </si>
  <si>
    <t>N102BU</t>
  </si>
  <si>
    <t>2EP</t>
  </si>
  <si>
    <t>N102EP</t>
  </si>
  <si>
    <t>2ER</t>
  </si>
  <si>
    <t>N102ER</t>
  </si>
  <si>
    <t>2ES</t>
  </si>
  <si>
    <t>N102ES</t>
  </si>
  <si>
    <t>2ET</t>
  </si>
  <si>
    <t>N102ET</t>
  </si>
  <si>
    <t>2EU</t>
  </si>
  <si>
    <t>N102EU</t>
  </si>
  <si>
    <t>2EX</t>
  </si>
  <si>
    <t>N102EX</t>
  </si>
  <si>
    <t>2EY</t>
  </si>
  <si>
    <t>N102EY</t>
  </si>
  <si>
    <t>N12</t>
  </si>
  <si>
    <t>0AG</t>
  </si>
  <si>
    <t>N120AG</t>
  </si>
  <si>
    <t>N120AJ</t>
  </si>
  <si>
    <t>0BJ</t>
  </si>
  <si>
    <t>N120BJ</t>
  </si>
  <si>
    <t>N120BP</t>
  </si>
  <si>
    <t>N120BQ</t>
  </si>
  <si>
    <t>N120EE</t>
  </si>
  <si>
    <t>0EH</t>
  </si>
  <si>
    <t>N120EH</t>
  </si>
  <si>
    <t>N120EJ</t>
  </si>
  <si>
    <t>0EL</t>
  </si>
  <si>
    <t>N120EL</t>
  </si>
  <si>
    <t>N120JY</t>
  </si>
  <si>
    <t>N120SH</t>
  </si>
  <si>
    <t>8HP</t>
  </si>
  <si>
    <t>N128HP</t>
  </si>
  <si>
    <t>8HR</t>
  </si>
  <si>
    <t>N128HR</t>
  </si>
  <si>
    <t>N128HS</t>
  </si>
  <si>
    <t>8HT</t>
  </si>
  <si>
    <t>N128HT</t>
  </si>
  <si>
    <t>8HU</t>
  </si>
  <si>
    <t>N128HU</t>
  </si>
  <si>
    <t>8HX</t>
  </si>
  <si>
    <t>N128HX</t>
  </si>
  <si>
    <t>8HY</t>
  </si>
  <si>
    <t>N128HY</t>
  </si>
  <si>
    <t>8PP</t>
  </si>
  <si>
    <t>N128PP</t>
  </si>
  <si>
    <t>8PR</t>
  </si>
  <si>
    <t>N128PR</t>
  </si>
  <si>
    <t>8PS</t>
  </si>
  <si>
    <t>N128PS</t>
  </si>
  <si>
    <t>8PT</t>
  </si>
  <si>
    <t>N128PT</t>
  </si>
  <si>
    <t>8PY</t>
  </si>
  <si>
    <t>N128PY</t>
  </si>
  <si>
    <t>N16</t>
  </si>
  <si>
    <t>6DF</t>
  </si>
  <si>
    <t>N166DF</t>
  </si>
  <si>
    <t>N2</t>
  </si>
  <si>
    <t>N29C</t>
  </si>
  <si>
    <t>9R</t>
  </si>
  <si>
    <t>N29R</t>
  </si>
  <si>
    <t>N4</t>
  </si>
  <si>
    <t>N41</t>
  </si>
  <si>
    <t>N41BA</t>
  </si>
  <si>
    <t>N41BB</t>
  </si>
  <si>
    <t>N41BE</t>
  </si>
  <si>
    <t>N41BH</t>
  </si>
  <si>
    <t>1BS</t>
  </si>
  <si>
    <t>N41BS</t>
  </si>
  <si>
    <t>1BW</t>
  </si>
  <si>
    <t>N41BW</t>
  </si>
  <si>
    <t>1DE</t>
  </si>
  <si>
    <t>N41DE</t>
  </si>
  <si>
    <t>1DQ</t>
  </si>
  <si>
    <t>N41DQ</t>
  </si>
  <si>
    <t>1DR</t>
  </si>
  <si>
    <t>N41DR</t>
  </si>
  <si>
    <t>1DS</t>
  </si>
  <si>
    <t>N41DS</t>
  </si>
  <si>
    <t>1DT</t>
  </si>
  <si>
    <t>N41DT</t>
  </si>
  <si>
    <t>1DU</t>
  </si>
  <si>
    <t>N41DU</t>
  </si>
  <si>
    <t>1DX</t>
  </si>
  <si>
    <t>N41DX</t>
  </si>
  <si>
    <t>1DY</t>
  </si>
  <si>
    <t>N41DY</t>
  </si>
  <si>
    <t>1DZ</t>
  </si>
  <si>
    <t>N41DZ</t>
  </si>
  <si>
    <t>1EB</t>
  </si>
  <si>
    <t>N41EB</t>
  </si>
  <si>
    <t>1ED</t>
  </si>
  <si>
    <t>N41ED</t>
  </si>
  <si>
    <t>N41EP</t>
  </si>
  <si>
    <t>N41ES</t>
  </si>
  <si>
    <t>N41EU</t>
  </si>
  <si>
    <t>1EW</t>
  </si>
  <si>
    <t>N41EW</t>
  </si>
  <si>
    <t>N41EY</t>
  </si>
  <si>
    <t>1QA</t>
  </si>
  <si>
    <t>N41QA</t>
  </si>
  <si>
    <t>N41QF</t>
  </si>
  <si>
    <t>1RS</t>
  </si>
  <si>
    <t>N41RS</t>
  </si>
  <si>
    <t>1SA</t>
  </si>
  <si>
    <t>N41SA</t>
  </si>
  <si>
    <t>N8</t>
  </si>
  <si>
    <t>N80A</t>
  </si>
  <si>
    <t>0BG</t>
  </si>
  <si>
    <t>N80BG</t>
  </si>
  <si>
    <t>0BH</t>
  </si>
  <si>
    <t>N80BH</t>
  </si>
  <si>
    <t>N80BN</t>
  </si>
  <si>
    <t>N80BP</t>
  </si>
  <si>
    <t>0JX</t>
  </si>
  <si>
    <t>N80JX</t>
  </si>
  <si>
    <t>N80JY</t>
  </si>
  <si>
    <t>0LB</t>
  </si>
  <si>
    <t>N80LB</t>
  </si>
  <si>
    <t>0LD</t>
  </si>
  <si>
    <t>N80LD</t>
  </si>
  <si>
    <t>0NJ</t>
  </si>
  <si>
    <t>N80NJ</t>
  </si>
  <si>
    <t>0NL</t>
  </si>
  <si>
    <t>N80NL</t>
  </si>
  <si>
    <t>0QY</t>
  </si>
  <si>
    <t>N80QY</t>
  </si>
  <si>
    <t>N80R</t>
  </si>
  <si>
    <t>0S</t>
  </si>
  <si>
    <t>N80S</t>
  </si>
  <si>
    <t>N9</t>
  </si>
  <si>
    <t>NN10</t>
  </si>
  <si>
    <t>0TD</t>
  </si>
  <si>
    <t>NN100TD</t>
  </si>
  <si>
    <t>NN9</t>
  </si>
  <si>
    <t>6BE</t>
  </si>
  <si>
    <t>NN96BE</t>
  </si>
  <si>
    <t>NW7</t>
  </si>
  <si>
    <t>NW74HU</t>
  </si>
  <si>
    <t>PE17</t>
  </si>
  <si>
    <t>PE172AS</t>
  </si>
  <si>
    <t>PE172BW</t>
  </si>
  <si>
    <t>2PA</t>
  </si>
  <si>
    <t>PE172PA</t>
  </si>
  <si>
    <t>PE172QQ</t>
  </si>
  <si>
    <t>PE172SN</t>
  </si>
  <si>
    <t>2TB</t>
  </si>
  <si>
    <t>PE172TB</t>
  </si>
  <si>
    <t>PE172VV</t>
  </si>
  <si>
    <t>3LT</t>
  </si>
  <si>
    <t>PE173LT</t>
  </si>
  <si>
    <t>3NR</t>
  </si>
  <si>
    <t>PE173NR</t>
  </si>
  <si>
    <t>3SB</t>
  </si>
  <si>
    <t>PE173SB</t>
  </si>
  <si>
    <t>3TH</t>
  </si>
  <si>
    <t>PE173TH</t>
  </si>
  <si>
    <t>PE173VV</t>
  </si>
  <si>
    <t>4DJ</t>
  </si>
  <si>
    <t>PE174DJ</t>
  </si>
  <si>
    <t>4ES</t>
  </si>
  <si>
    <t>PE174ES</t>
  </si>
  <si>
    <t>PE174JN</t>
  </si>
  <si>
    <t>4WJ</t>
  </si>
  <si>
    <t>PE174WJ</t>
  </si>
  <si>
    <t>PE175AL</t>
  </si>
  <si>
    <t>PE175DA</t>
  </si>
  <si>
    <t>PE175DE</t>
  </si>
  <si>
    <t>5ER</t>
  </si>
  <si>
    <t>PE175ER</t>
  </si>
  <si>
    <t>5LB</t>
  </si>
  <si>
    <t>PE175LB</t>
  </si>
  <si>
    <t>5UW</t>
  </si>
  <si>
    <t>PE175UW</t>
  </si>
  <si>
    <t>5UZ</t>
  </si>
  <si>
    <t>PE175UZ</t>
  </si>
  <si>
    <t>6AN</t>
  </si>
  <si>
    <t>PE176AN</t>
  </si>
  <si>
    <t>6NG</t>
  </si>
  <si>
    <t>PE176NG</t>
  </si>
  <si>
    <t>6NJ</t>
  </si>
  <si>
    <t>PE176NJ</t>
  </si>
  <si>
    <t>6NL</t>
  </si>
  <si>
    <t>PE176NL</t>
  </si>
  <si>
    <t>6XY</t>
  </si>
  <si>
    <t>PE176XY</t>
  </si>
  <si>
    <t>PE180HQ</t>
  </si>
  <si>
    <t>6AZ</t>
  </si>
  <si>
    <t>PE186AZ</t>
  </si>
  <si>
    <t>6BG</t>
  </si>
  <si>
    <t>PE186BG</t>
  </si>
  <si>
    <t>6DJ</t>
  </si>
  <si>
    <t>PE186DJ</t>
  </si>
  <si>
    <t>6DR</t>
  </si>
  <si>
    <t>PE186DR</t>
  </si>
  <si>
    <t>PE186EG</t>
  </si>
  <si>
    <t>6EW</t>
  </si>
  <si>
    <t>PE186EW</t>
  </si>
  <si>
    <t>7DR</t>
  </si>
  <si>
    <t>PE187DR</t>
  </si>
  <si>
    <t>7EE</t>
  </si>
  <si>
    <t>PE187EE</t>
  </si>
  <si>
    <t>7HN</t>
  </si>
  <si>
    <t>PE187HN</t>
  </si>
  <si>
    <t>7LB</t>
  </si>
  <si>
    <t>PE187LB</t>
  </si>
  <si>
    <t>PE187NH</t>
  </si>
  <si>
    <t>7NL</t>
  </si>
  <si>
    <t>PE187NL</t>
  </si>
  <si>
    <t>7SF</t>
  </si>
  <si>
    <t>PE187SF</t>
  </si>
  <si>
    <t>7UL</t>
  </si>
  <si>
    <t>PE187UL</t>
  </si>
  <si>
    <t>7XL</t>
  </si>
  <si>
    <t>PE187XL</t>
  </si>
  <si>
    <t>7XR</t>
  </si>
  <si>
    <t>PE187XR</t>
  </si>
  <si>
    <t>8AU</t>
  </si>
  <si>
    <t>PE188AU</t>
  </si>
  <si>
    <t>8BJ</t>
  </si>
  <si>
    <t>PE188BJ</t>
  </si>
  <si>
    <t>8BS</t>
  </si>
  <si>
    <t>PE188BS</t>
  </si>
  <si>
    <t>8BT</t>
  </si>
  <si>
    <t>PE188BT</t>
  </si>
  <si>
    <t>PE188EF</t>
  </si>
  <si>
    <t>8EG</t>
  </si>
  <si>
    <t>PE188EG</t>
  </si>
  <si>
    <t>8FB</t>
  </si>
  <si>
    <t>PE188FB</t>
  </si>
  <si>
    <t>PE188HR</t>
  </si>
  <si>
    <t>8JG</t>
  </si>
  <si>
    <t>PE188JG</t>
  </si>
  <si>
    <t>8JQ</t>
  </si>
  <si>
    <t>PE188JQ</t>
  </si>
  <si>
    <t>8LW</t>
  </si>
  <si>
    <t>PE188LW</t>
  </si>
  <si>
    <t>8QL</t>
  </si>
  <si>
    <t>PE188QL</t>
  </si>
  <si>
    <t>8RL</t>
  </si>
  <si>
    <t>PE188RL</t>
  </si>
  <si>
    <t>8RN</t>
  </si>
  <si>
    <t>PE188RN</t>
  </si>
  <si>
    <t>8ST</t>
  </si>
  <si>
    <t>PE188ST</t>
  </si>
  <si>
    <t>8SW</t>
  </si>
  <si>
    <t>PE188SW</t>
  </si>
  <si>
    <t>8TG</t>
  </si>
  <si>
    <t>PE188TG</t>
  </si>
  <si>
    <t>8TU</t>
  </si>
  <si>
    <t>PE188TU</t>
  </si>
  <si>
    <t>8UP</t>
  </si>
  <si>
    <t>PE188UP</t>
  </si>
  <si>
    <t>8VV</t>
  </si>
  <si>
    <t>PE188VV</t>
  </si>
  <si>
    <t>8XR</t>
  </si>
  <si>
    <t>PE188XR</t>
  </si>
  <si>
    <t>6TA</t>
  </si>
  <si>
    <t>PE196TA</t>
  </si>
  <si>
    <t>6TU</t>
  </si>
  <si>
    <t>PE196TU</t>
  </si>
  <si>
    <t>6TX</t>
  </si>
  <si>
    <t>PE196TX</t>
  </si>
  <si>
    <t>6TY</t>
  </si>
  <si>
    <t>PE196TY</t>
  </si>
  <si>
    <t>6TZ</t>
  </si>
  <si>
    <t>PE196TZ</t>
  </si>
  <si>
    <t>PE262NF</t>
  </si>
  <si>
    <t>2NX</t>
  </si>
  <si>
    <t>PE262NX</t>
  </si>
  <si>
    <t>PE284BN</t>
  </si>
  <si>
    <t>9AY</t>
  </si>
  <si>
    <t>PE289AY</t>
  </si>
  <si>
    <t>9HH</t>
  </si>
  <si>
    <t>PE289HH</t>
  </si>
  <si>
    <t>PE289PA</t>
  </si>
  <si>
    <t>7ED</t>
  </si>
  <si>
    <t>PE297ED</t>
  </si>
  <si>
    <t>PE7</t>
  </si>
  <si>
    <t>3QE</t>
  </si>
  <si>
    <t>PE73QE</t>
  </si>
  <si>
    <t>3QG</t>
  </si>
  <si>
    <t>PE73QG</t>
  </si>
  <si>
    <t>3QN</t>
  </si>
  <si>
    <t>PE73QN</t>
  </si>
  <si>
    <t>3QR</t>
  </si>
  <si>
    <t>PE73QR</t>
  </si>
  <si>
    <t>3QS</t>
  </si>
  <si>
    <t>PE73QS</t>
  </si>
  <si>
    <t>PE85QN</t>
  </si>
  <si>
    <t>RM4</t>
  </si>
  <si>
    <t>RM41S</t>
  </si>
  <si>
    <t>1T</t>
  </si>
  <si>
    <t>RM41T</t>
  </si>
  <si>
    <t>SG</t>
  </si>
  <si>
    <t>5QB</t>
  </si>
  <si>
    <t>SG85QB</t>
  </si>
  <si>
    <t>SG85QD</t>
  </si>
  <si>
    <t>5QE</t>
  </si>
  <si>
    <t>SG85QE</t>
  </si>
  <si>
    <t>5QF</t>
  </si>
  <si>
    <t>SG85QF</t>
  </si>
  <si>
    <t>SG85QG</t>
  </si>
  <si>
    <t>5QH</t>
  </si>
  <si>
    <t>SG85QH</t>
  </si>
  <si>
    <t>SG85QP</t>
  </si>
  <si>
    <t>5QQ</t>
  </si>
  <si>
    <t>SG85QQ</t>
  </si>
  <si>
    <t>SG85QR</t>
  </si>
  <si>
    <t>SG85QU</t>
  </si>
  <si>
    <t>7QD</t>
  </si>
  <si>
    <t>SG87QD</t>
  </si>
  <si>
    <t>7SH</t>
  </si>
  <si>
    <t>SG87SH</t>
  </si>
  <si>
    <t>7SJ</t>
  </si>
  <si>
    <t>SG87SJ</t>
  </si>
  <si>
    <t>7SL</t>
  </si>
  <si>
    <t>SG87SL</t>
  </si>
  <si>
    <t>7TG</t>
  </si>
  <si>
    <t>SG87TG</t>
  </si>
  <si>
    <t>7TH</t>
  </si>
  <si>
    <t>SG87TH</t>
  </si>
  <si>
    <t>8PA</t>
  </si>
  <si>
    <t>SG88PA</t>
  </si>
  <si>
    <t>8PB</t>
  </si>
  <si>
    <t>SG88PB</t>
  </si>
  <si>
    <t>SG88PD</t>
  </si>
  <si>
    <t>8SB</t>
  </si>
  <si>
    <t>SG88SB</t>
  </si>
  <si>
    <t>8SD</t>
  </si>
  <si>
    <t>SG88SD</t>
  </si>
  <si>
    <t>8SN</t>
  </si>
  <si>
    <t>SG88SN</t>
  </si>
  <si>
    <t>8SU</t>
  </si>
  <si>
    <t>SG88SU</t>
  </si>
  <si>
    <t>8XA</t>
  </si>
  <si>
    <t>SG88XA</t>
  </si>
  <si>
    <t>SG90AA</t>
  </si>
  <si>
    <t>0AB</t>
  </si>
  <si>
    <t>SG90AB</t>
  </si>
  <si>
    <t>0AD</t>
  </si>
  <si>
    <t>SG90AD</t>
  </si>
  <si>
    <t>0AE</t>
  </si>
  <si>
    <t>SG90AE</t>
  </si>
  <si>
    <t>SG90AJ</t>
  </si>
  <si>
    <t>0AR</t>
  </si>
  <si>
    <t>SG90AR</t>
  </si>
  <si>
    <t>0AX</t>
  </si>
  <si>
    <t>SG90AX</t>
  </si>
  <si>
    <t>SL9</t>
  </si>
  <si>
    <t>0RB</t>
  </si>
  <si>
    <t>SL90RB</t>
  </si>
  <si>
    <t>0RD</t>
  </si>
  <si>
    <t>SL90RD</t>
  </si>
  <si>
    <t>TN27</t>
  </si>
  <si>
    <t>9NU</t>
  </si>
  <si>
    <t>TN279NU</t>
  </si>
  <si>
    <t>WD</t>
  </si>
  <si>
    <t>WD18</t>
  </si>
  <si>
    <t>WD188SU</t>
  </si>
  <si>
    <t>WD23</t>
  </si>
  <si>
    <t>WD231AA</t>
  </si>
  <si>
    <t>WD231AB</t>
  </si>
  <si>
    <t>WD231AD</t>
  </si>
  <si>
    <t>1AF</t>
  </si>
  <si>
    <t>WD231AF</t>
  </si>
  <si>
    <t>WD231AZ</t>
  </si>
  <si>
    <t>1B</t>
  </si>
  <si>
    <t>WD231B</t>
  </si>
  <si>
    <t>1D</t>
  </si>
  <si>
    <t>WD231D</t>
  </si>
  <si>
    <t>1FR</t>
  </si>
  <si>
    <t>WD231FR</t>
  </si>
  <si>
    <t>1FS</t>
  </si>
  <si>
    <t>WD231FS</t>
  </si>
  <si>
    <t>1FT</t>
  </si>
  <si>
    <t>WD231FT</t>
  </si>
  <si>
    <t>1FU</t>
  </si>
  <si>
    <t>WD231FU</t>
  </si>
  <si>
    <t>1FX</t>
  </si>
  <si>
    <t>WD231FX</t>
  </si>
  <si>
    <t>1Q</t>
  </si>
  <si>
    <t>WD231Q</t>
  </si>
  <si>
    <t>1SR</t>
  </si>
  <si>
    <t>WD231SR</t>
  </si>
  <si>
    <t>1SS</t>
  </si>
  <si>
    <t>WD231SS</t>
  </si>
  <si>
    <t>1ST</t>
  </si>
  <si>
    <t>WD231ST</t>
  </si>
  <si>
    <t>1SU</t>
  </si>
  <si>
    <t>WD231SU</t>
  </si>
  <si>
    <t>WD231T</t>
  </si>
  <si>
    <t>1U</t>
  </si>
  <si>
    <t>WD231U</t>
  </si>
  <si>
    <t>WD234D</t>
  </si>
  <si>
    <t>4EJ</t>
  </si>
  <si>
    <t>WD234EJ</t>
  </si>
  <si>
    <t>4FE</t>
  </si>
  <si>
    <t>WD234FE</t>
  </si>
  <si>
    <t>4HJ</t>
  </si>
  <si>
    <t>WD234HJ</t>
  </si>
  <si>
    <t>WD234HL</t>
  </si>
  <si>
    <t>4HN</t>
  </si>
  <si>
    <t>WD234HN</t>
  </si>
  <si>
    <t>4HP</t>
  </si>
  <si>
    <t>WD234HP</t>
  </si>
  <si>
    <t>4HR</t>
  </si>
  <si>
    <t>WD234HR</t>
  </si>
  <si>
    <t>4HW</t>
  </si>
  <si>
    <t>WD234HW</t>
  </si>
  <si>
    <t>WD234JT</t>
  </si>
  <si>
    <t>4LH</t>
  </si>
  <si>
    <t>WD234LH</t>
  </si>
  <si>
    <t>4LJ</t>
  </si>
  <si>
    <t>WD234LJ</t>
  </si>
  <si>
    <t>4LN</t>
  </si>
  <si>
    <t>WD234LN</t>
  </si>
  <si>
    <t>4LP</t>
  </si>
  <si>
    <t>WD234LP</t>
  </si>
  <si>
    <t>WD234N</t>
  </si>
  <si>
    <t>WD234P</t>
  </si>
  <si>
    <t>4Q</t>
  </si>
  <si>
    <t>WD234Q</t>
  </si>
  <si>
    <t>WD234RB</t>
  </si>
  <si>
    <t>WD234RG</t>
  </si>
  <si>
    <t>WD234RX</t>
  </si>
  <si>
    <t>WD234SA</t>
  </si>
  <si>
    <t>WD234SB</t>
  </si>
  <si>
    <t>WD234SD</t>
  </si>
  <si>
    <t>4T</t>
  </si>
  <si>
    <t>WD234T</t>
  </si>
  <si>
    <t>WD234U</t>
  </si>
  <si>
    <t>4XA</t>
  </si>
  <si>
    <t>WD234XA</t>
  </si>
  <si>
    <t>4Y</t>
  </si>
  <si>
    <t>WD234Y</t>
  </si>
  <si>
    <t>WD3</t>
  </si>
  <si>
    <t>WD34PQ</t>
  </si>
  <si>
    <t>4PT</t>
  </si>
  <si>
    <t>WD34PT</t>
  </si>
  <si>
    <t>WD35PA</t>
  </si>
  <si>
    <t>WD35PB</t>
  </si>
  <si>
    <t>WD35PD</t>
  </si>
  <si>
    <t>WD35PE</t>
  </si>
  <si>
    <t>5PF</t>
  </si>
  <si>
    <t>WD35PF</t>
  </si>
  <si>
    <t>5PG</t>
  </si>
  <si>
    <t>WD35PG</t>
  </si>
  <si>
    <t>5PN</t>
  </si>
  <si>
    <t>WD35PN</t>
  </si>
  <si>
    <t>5PQ</t>
  </si>
  <si>
    <t>WD35PQ</t>
  </si>
  <si>
    <t>5PW</t>
  </si>
  <si>
    <t>WD35PW</t>
  </si>
  <si>
    <t>WD35QJ</t>
  </si>
  <si>
    <t>WD35RU</t>
  </si>
  <si>
    <t>6AA</t>
  </si>
  <si>
    <t>WD36AA</t>
  </si>
  <si>
    <t>6AB</t>
  </si>
  <si>
    <t>WD36AB</t>
  </si>
  <si>
    <t>6AD</t>
  </si>
  <si>
    <t>WD36AD</t>
  </si>
  <si>
    <t>6AF</t>
  </si>
  <si>
    <t>WD36AF</t>
  </si>
  <si>
    <t>6AH</t>
  </si>
  <si>
    <t>WD36AH</t>
  </si>
  <si>
    <t>6AJ</t>
  </si>
  <si>
    <t>WD36AJ</t>
  </si>
  <si>
    <t>6AQ</t>
  </si>
  <si>
    <t>WD36AQ</t>
  </si>
  <si>
    <t>6EU</t>
  </si>
  <si>
    <t>WD36EU</t>
  </si>
  <si>
    <t>WD36EW</t>
  </si>
  <si>
    <t>6HB</t>
  </si>
  <si>
    <t>WD36HB</t>
  </si>
  <si>
    <t>8UG</t>
  </si>
  <si>
    <t>WD38UG</t>
  </si>
  <si>
    <t>WD38US</t>
  </si>
  <si>
    <t>8UY</t>
  </si>
  <si>
    <t>WD38UY</t>
  </si>
  <si>
    <t>AA15</t>
  </si>
  <si>
    <t>AA151AA</t>
  </si>
  <si>
    <t xml:space="preserve">EM </t>
  </si>
  <si>
    <t>DN</t>
  </si>
  <si>
    <t>DN14</t>
  </si>
  <si>
    <t>DN148EB</t>
  </si>
  <si>
    <t>8JB</t>
  </si>
  <si>
    <t>DN148JB</t>
  </si>
  <si>
    <t>9A</t>
  </si>
  <si>
    <t>DN149A</t>
  </si>
  <si>
    <t>DN149B</t>
  </si>
  <si>
    <t>9TP</t>
  </si>
  <si>
    <t>DN149TP</t>
  </si>
  <si>
    <t>DN21</t>
  </si>
  <si>
    <t>3DF</t>
  </si>
  <si>
    <t>DN213DF</t>
  </si>
  <si>
    <t>3DG</t>
  </si>
  <si>
    <t>DN213DG</t>
  </si>
  <si>
    <t>3DH</t>
  </si>
  <si>
    <t>DN213DH</t>
  </si>
  <si>
    <t>3DJ</t>
  </si>
  <si>
    <t>DN213DJ</t>
  </si>
  <si>
    <t>3DL</t>
  </si>
  <si>
    <t>DN213DL</t>
  </si>
  <si>
    <t>3DN</t>
  </si>
  <si>
    <t>DN213DN</t>
  </si>
  <si>
    <t>3DQ</t>
  </si>
  <si>
    <t>DN213DQ</t>
  </si>
  <si>
    <t>3DW</t>
  </si>
  <si>
    <t>DN213DW</t>
  </si>
  <si>
    <t>3DX</t>
  </si>
  <si>
    <t>DN213DX</t>
  </si>
  <si>
    <t>3DY</t>
  </si>
  <si>
    <t>DN213DY</t>
  </si>
  <si>
    <t>3EB</t>
  </si>
  <si>
    <t>DN213EB</t>
  </si>
  <si>
    <t>3NY</t>
  </si>
  <si>
    <t>DN213NY</t>
  </si>
  <si>
    <t>3QF</t>
  </si>
  <si>
    <t>DN213QF</t>
  </si>
  <si>
    <t>DN214JT</t>
  </si>
  <si>
    <t>4JX</t>
  </si>
  <si>
    <t>DN214JX</t>
  </si>
  <si>
    <t>DN214JZ</t>
  </si>
  <si>
    <t>4UX</t>
  </si>
  <si>
    <t>DN214UX</t>
  </si>
  <si>
    <t>DN5</t>
  </si>
  <si>
    <t>0LG</t>
  </si>
  <si>
    <t>DN50LG</t>
  </si>
  <si>
    <t>0LH</t>
  </si>
  <si>
    <t>DN50LH</t>
  </si>
  <si>
    <t>0LL</t>
  </si>
  <si>
    <t>DN50LL</t>
  </si>
  <si>
    <t>0LN</t>
  </si>
  <si>
    <t>DN50LN</t>
  </si>
  <si>
    <t>0LQ</t>
  </si>
  <si>
    <t>DN50LQ</t>
  </si>
  <si>
    <t>7BA</t>
  </si>
  <si>
    <t>DN57BA</t>
  </si>
  <si>
    <t>DN57BB</t>
  </si>
  <si>
    <t>7BD</t>
  </si>
  <si>
    <t>DN57BD</t>
  </si>
  <si>
    <t>7BG</t>
  </si>
  <si>
    <t>DN57BG</t>
  </si>
  <si>
    <t>7BH</t>
  </si>
  <si>
    <t>DN57BH</t>
  </si>
  <si>
    <t>7BJ</t>
  </si>
  <si>
    <t>DN57BJ</t>
  </si>
  <si>
    <t>7DS</t>
  </si>
  <si>
    <t>DN57DS</t>
  </si>
  <si>
    <t>7UA</t>
  </si>
  <si>
    <t>DN57UA</t>
  </si>
  <si>
    <t>7UH</t>
  </si>
  <si>
    <t>DN57UH</t>
  </si>
  <si>
    <t>DN57UL</t>
  </si>
  <si>
    <t>7UR</t>
  </si>
  <si>
    <t>DN57UR</t>
  </si>
  <si>
    <t>DN57XL</t>
  </si>
  <si>
    <t>7XP</t>
  </si>
  <si>
    <t>DN57XP</t>
  </si>
  <si>
    <t>7XS</t>
  </si>
  <si>
    <t>DN57XS</t>
  </si>
  <si>
    <t>7XT</t>
  </si>
  <si>
    <t>DN57XT</t>
  </si>
  <si>
    <t>7XU</t>
  </si>
  <si>
    <t>DN57XU</t>
  </si>
  <si>
    <t>7XW</t>
  </si>
  <si>
    <t>DN57XW</t>
  </si>
  <si>
    <t>7XX</t>
  </si>
  <si>
    <t>DN57XX</t>
  </si>
  <si>
    <t>7XY</t>
  </si>
  <si>
    <t>DN57XY</t>
  </si>
  <si>
    <t>7XZ</t>
  </si>
  <si>
    <t>DN57XZ</t>
  </si>
  <si>
    <t>8QA</t>
  </si>
  <si>
    <t>DN58QA</t>
  </si>
  <si>
    <t>8QB</t>
  </si>
  <si>
    <t>DN58QB</t>
  </si>
  <si>
    <t>8QE</t>
  </si>
  <si>
    <t>DN58QE</t>
  </si>
  <si>
    <t>8QX</t>
  </si>
  <si>
    <t>DN58QX</t>
  </si>
  <si>
    <t>8SA</t>
  </si>
  <si>
    <t>DN58SA</t>
  </si>
  <si>
    <t>DN58SB</t>
  </si>
  <si>
    <t>DN58SD</t>
  </si>
  <si>
    <t>8SF</t>
  </si>
  <si>
    <t>DN58SF</t>
  </si>
  <si>
    <t>8XF</t>
  </si>
  <si>
    <t>DN58XF</t>
  </si>
  <si>
    <t>8XG</t>
  </si>
  <si>
    <t>DN58XG</t>
  </si>
  <si>
    <t>LN11</t>
  </si>
  <si>
    <t>8QF</t>
  </si>
  <si>
    <t>LN118QF</t>
  </si>
  <si>
    <t>8QG</t>
  </si>
  <si>
    <t>LN118QG</t>
  </si>
  <si>
    <t>LN118QH</t>
  </si>
  <si>
    <t>8QJ</t>
  </si>
  <si>
    <t>LN118QJ</t>
  </si>
  <si>
    <t>LN118QL</t>
  </si>
  <si>
    <t>8QQ</t>
  </si>
  <si>
    <t>LN118QQ</t>
  </si>
  <si>
    <t>LN12</t>
  </si>
  <si>
    <t>LN121C</t>
  </si>
  <si>
    <t>1PH</t>
  </si>
  <si>
    <t>LN121PH</t>
  </si>
  <si>
    <t>LN13</t>
  </si>
  <si>
    <t>0NH</t>
  </si>
  <si>
    <t>LN130NH</t>
  </si>
  <si>
    <t>LN130NL</t>
  </si>
  <si>
    <t>0NN</t>
  </si>
  <si>
    <t>LN130NN</t>
  </si>
  <si>
    <t>0NP</t>
  </si>
  <si>
    <t>LN130NP</t>
  </si>
  <si>
    <t>LN130NR</t>
  </si>
  <si>
    <t>LN130NT</t>
  </si>
  <si>
    <t>LN130NW</t>
  </si>
  <si>
    <t>LN3</t>
  </si>
  <si>
    <t>LN35AE</t>
  </si>
  <si>
    <t>LN35AF</t>
  </si>
  <si>
    <t>LN35AG</t>
  </si>
  <si>
    <t>LN35AJ</t>
  </si>
  <si>
    <t>LN35AQ</t>
  </si>
  <si>
    <t>5AT</t>
  </si>
  <si>
    <t>LN35AT</t>
  </si>
  <si>
    <t>LN7</t>
  </si>
  <si>
    <t>LN8</t>
  </si>
  <si>
    <t>LN82AA</t>
  </si>
  <si>
    <t>LN82AB</t>
  </si>
  <si>
    <t>2AF</t>
  </si>
  <si>
    <t>LN82AF</t>
  </si>
  <si>
    <t>2AG</t>
  </si>
  <si>
    <t>LN82AG</t>
  </si>
  <si>
    <t>LN82AH</t>
  </si>
  <si>
    <t>LN82AJ</t>
  </si>
  <si>
    <t>2AL</t>
  </si>
  <si>
    <t>LN82AL</t>
  </si>
  <si>
    <t>2AN</t>
  </si>
  <si>
    <t>LN82AN</t>
  </si>
  <si>
    <t>LN82AQ</t>
  </si>
  <si>
    <t>2BN</t>
  </si>
  <si>
    <t>LN82BN</t>
  </si>
  <si>
    <t>2DR</t>
  </si>
  <si>
    <t>LN82DR</t>
  </si>
  <si>
    <t>LN82E</t>
  </si>
  <si>
    <t>2F</t>
  </si>
  <si>
    <t>LN82F</t>
  </si>
  <si>
    <t>2G</t>
  </si>
  <si>
    <t>LN82G</t>
  </si>
  <si>
    <t>LN82H</t>
  </si>
  <si>
    <t>2T</t>
  </si>
  <si>
    <t>LN82T</t>
  </si>
  <si>
    <t>LN85L</t>
  </si>
  <si>
    <t>LN85RP</t>
  </si>
  <si>
    <t>LN85RS</t>
  </si>
  <si>
    <t>LN85RT</t>
  </si>
  <si>
    <t>LN85RU</t>
  </si>
  <si>
    <t>5RW</t>
  </si>
  <si>
    <t>LN85RW</t>
  </si>
  <si>
    <t>LN85RX</t>
  </si>
  <si>
    <t>5RY</t>
  </si>
  <si>
    <t>LN85RY</t>
  </si>
  <si>
    <t>5RZ</t>
  </si>
  <si>
    <t>LN85RZ</t>
  </si>
  <si>
    <t>LN85S</t>
  </si>
  <si>
    <t>LN9</t>
  </si>
  <si>
    <t>LN95QJ</t>
  </si>
  <si>
    <t>NG20</t>
  </si>
  <si>
    <t>NG209B</t>
  </si>
  <si>
    <t>NG209DB</t>
  </si>
  <si>
    <t>9H</t>
  </si>
  <si>
    <t>NG209H</t>
  </si>
  <si>
    <t>NG209J</t>
  </si>
  <si>
    <t>NG209L</t>
  </si>
  <si>
    <t>NG209N</t>
  </si>
  <si>
    <t>NG22</t>
  </si>
  <si>
    <t>NG220R</t>
  </si>
  <si>
    <t>NG31</t>
  </si>
  <si>
    <t>8AP</t>
  </si>
  <si>
    <t>NG318AP</t>
  </si>
  <si>
    <t>PE30</t>
  </si>
  <si>
    <t>PE304JZ</t>
  </si>
  <si>
    <t>S21</t>
  </si>
  <si>
    <t>1TQ</t>
  </si>
  <si>
    <t>S211TQ</t>
  </si>
  <si>
    <t>S25</t>
  </si>
  <si>
    <t>1XZ</t>
  </si>
  <si>
    <t>S251XZ</t>
  </si>
  <si>
    <t>S254ES</t>
  </si>
  <si>
    <t>4NF</t>
  </si>
  <si>
    <t>S254NF</t>
  </si>
  <si>
    <t>S254VV</t>
  </si>
  <si>
    <t>5C</t>
  </si>
  <si>
    <t>S255C</t>
  </si>
  <si>
    <t>S26</t>
  </si>
  <si>
    <t>S261HD</t>
  </si>
  <si>
    <t>S261VV</t>
  </si>
  <si>
    <t>3RZ</t>
  </si>
  <si>
    <t>S263RZ</t>
  </si>
  <si>
    <t>3Y</t>
  </si>
  <si>
    <t>S263Y</t>
  </si>
  <si>
    <t>S264RU</t>
  </si>
  <si>
    <t>S264VV</t>
  </si>
  <si>
    <t>6NQ</t>
  </si>
  <si>
    <t>S266NQ</t>
  </si>
  <si>
    <t>S267XS</t>
  </si>
  <si>
    <t>7YP</t>
  </si>
  <si>
    <t>S267YP</t>
  </si>
  <si>
    <t>S31</t>
  </si>
  <si>
    <t>S319VV</t>
  </si>
  <si>
    <t>S35</t>
  </si>
  <si>
    <t>9YA</t>
  </si>
  <si>
    <t>S359YA</t>
  </si>
  <si>
    <t>S43</t>
  </si>
  <si>
    <t>4AY</t>
  </si>
  <si>
    <t>S434AY</t>
  </si>
  <si>
    <t>S44</t>
  </si>
  <si>
    <t>6AX</t>
  </si>
  <si>
    <t>S446AX</t>
  </si>
  <si>
    <t>S446XD</t>
  </si>
  <si>
    <t>S6</t>
  </si>
  <si>
    <t>S7</t>
  </si>
  <si>
    <t>S71</t>
  </si>
  <si>
    <t>1NB</t>
  </si>
  <si>
    <t>S711NB</t>
  </si>
  <si>
    <t>1ND</t>
  </si>
  <si>
    <t>S711ND</t>
  </si>
  <si>
    <t>1NF</t>
  </si>
  <si>
    <t>S711NF</t>
  </si>
  <si>
    <t>1NG</t>
  </si>
  <si>
    <t>S711NG</t>
  </si>
  <si>
    <t>1NJ</t>
  </si>
  <si>
    <t>S711NJ</t>
  </si>
  <si>
    <t>1NL</t>
  </si>
  <si>
    <t>S711NL</t>
  </si>
  <si>
    <t>1NN</t>
  </si>
  <si>
    <t>S711NN</t>
  </si>
  <si>
    <t>1RB</t>
  </si>
  <si>
    <t>S711RB</t>
  </si>
  <si>
    <t>1RD</t>
  </si>
  <si>
    <t>S711RD</t>
  </si>
  <si>
    <t>1UA</t>
  </si>
  <si>
    <t>S711UA</t>
  </si>
  <si>
    <t>1UB</t>
  </si>
  <si>
    <t>S711UB</t>
  </si>
  <si>
    <t>1UE</t>
  </si>
  <si>
    <t>S711UE</t>
  </si>
  <si>
    <t>1UF</t>
  </si>
  <si>
    <t>S711UF</t>
  </si>
  <si>
    <t>1UG</t>
  </si>
  <si>
    <t>S711UG</t>
  </si>
  <si>
    <t>1UH</t>
  </si>
  <si>
    <t>S711UH</t>
  </si>
  <si>
    <t>1UQ</t>
  </si>
  <si>
    <t>S711UQ</t>
  </si>
  <si>
    <t>1XH</t>
  </si>
  <si>
    <t>S711XH</t>
  </si>
  <si>
    <t>1XJ</t>
  </si>
  <si>
    <t>S711XJ</t>
  </si>
  <si>
    <t>1XL</t>
  </si>
  <si>
    <t>S711XL</t>
  </si>
  <si>
    <t>1XP</t>
  </si>
  <si>
    <t>S711XP</t>
  </si>
  <si>
    <t>1XQ</t>
  </si>
  <si>
    <t>S711XQ</t>
  </si>
  <si>
    <t>1XR</t>
  </si>
  <si>
    <t>S711XR</t>
  </si>
  <si>
    <t>1XS</t>
  </si>
  <si>
    <t>S711XS</t>
  </si>
  <si>
    <t>S712BB</t>
  </si>
  <si>
    <t>S712BN</t>
  </si>
  <si>
    <t>S712BP</t>
  </si>
  <si>
    <t>S712BS</t>
  </si>
  <si>
    <t>S712BT</t>
  </si>
  <si>
    <t>S712BU</t>
  </si>
  <si>
    <t>2BY</t>
  </si>
  <si>
    <t>S712BY</t>
  </si>
  <si>
    <t>2BZ</t>
  </si>
  <si>
    <t>S712BZ</t>
  </si>
  <si>
    <t>3C</t>
  </si>
  <si>
    <t>S713C</t>
  </si>
  <si>
    <t>3HQ</t>
  </si>
  <si>
    <t>S713HQ</t>
  </si>
  <si>
    <t>3HU</t>
  </si>
  <si>
    <t>S713HU</t>
  </si>
  <si>
    <t>3LJ</t>
  </si>
  <si>
    <t>S713LJ</t>
  </si>
  <si>
    <t>3PQ</t>
  </si>
  <si>
    <t>S713PQ</t>
  </si>
  <si>
    <t>S72</t>
  </si>
  <si>
    <t>S728NA</t>
  </si>
  <si>
    <t>8NB</t>
  </si>
  <si>
    <t>S728NB</t>
  </si>
  <si>
    <t>8ND</t>
  </si>
  <si>
    <t>S728ND</t>
  </si>
  <si>
    <t>8QS</t>
  </si>
  <si>
    <t>S728QS</t>
  </si>
  <si>
    <t>S729EZ</t>
  </si>
  <si>
    <t>9HE</t>
  </si>
  <si>
    <t>S729HE</t>
  </si>
  <si>
    <t>S75</t>
  </si>
  <si>
    <t>S753DT</t>
  </si>
  <si>
    <t>S8</t>
  </si>
  <si>
    <t>S9</t>
  </si>
  <si>
    <t>S91H</t>
  </si>
  <si>
    <t>DN10</t>
  </si>
  <si>
    <t>4JP</t>
  </si>
  <si>
    <t>DN104JP</t>
  </si>
  <si>
    <t>3DA</t>
  </si>
  <si>
    <t>DN213DA</t>
  </si>
  <si>
    <t>3DB</t>
  </si>
  <si>
    <t>DN213DB</t>
  </si>
  <si>
    <t>3DD</t>
  </si>
  <si>
    <t>DN213DD</t>
  </si>
  <si>
    <t>3DE</t>
  </si>
  <si>
    <t>DN213DE</t>
  </si>
  <si>
    <t>3DP</t>
  </si>
  <si>
    <t>DN213DP</t>
  </si>
  <si>
    <t>DN213DR</t>
  </si>
  <si>
    <t>DN213DS</t>
  </si>
  <si>
    <t>DN213DT</t>
  </si>
  <si>
    <t>3DU</t>
  </si>
  <si>
    <t>DN213DU</t>
  </si>
  <si>
    <t>3DZ</t>
  </si>
  <si>
    <t>DN213DZ</t>
  </si>
  <si>
    <t>DN22</t>
  </si>
  <si>
    <t>0HD</t>
  </si>
  <si>
    <t>DN220HD</t>
  </si>
  <si>
    <t>DN220LG</t>
  </si>
  <si>
    <t>0LP</t>
  </si>
  <si>
    <t>DN220LP</t>
  </si>
  <si>
    <t>DN220LQ</t>
  </si>
  <si>
    <t>DN220LR</t>
  </si>
  <si>
    <t>0LW</t>
  </si>
  <si>
    <t>DN220LW</t>
  </si>
  <si>
    <t>DN220NJ</t>
  </si>
  <si>
    <t>0NQ</t>
  </si>
  <si>
    <t>DN220NQ</t>
  </si>
  <si>
    <t>DN220PG</t>
  </si>
  <si>
    <t>0QU</t>
  </si>
  <si>
    <t>DN220QU</t>
  </si>
  <si>
    <t>8DF</t>
  </si>
  <si>
    <t>DN228DF</t>
  </si>
  <si>
    <t>8DG</t>
  </si>
  <si>
    <t>DN228DG</t>
  </si>
  <si>
    <t>8DY</t>
  </si>
  <si>
    <t>DN228DY</t>
  </si>
  <si>
    <t>8DZ</t>
  </si>
  <si>
    <t>DN228DZ</t>
  </si>
  <si>
    <t>8EA</t>
  </si>
  <si>
    <t>DN228EA</t>
  </si>
  <si>
    <t>DN50AW</t>
  </si>
  <si>
    <t>LE12</t>
  </si>
  <si>
    <t>LE126JD</t>
  </si>
  <si>
    <t>LE15</t>
  </si>
  <si>
    <t>LE157SE</t>
  </si>
  <si>
    <t>LE157SF</t>
  </si>
  <si>
    <t>7SG</t>
  </si>
  <si>
    <t>LE157SG</t>
  </si>
  <si>
    <t>LE157SJ</t>
  </si>
  <si>
    <t>7SQ</t>
  </si>
  <si>
    <t>LE157SQ</t>
  </si>
  <si>
    <t>LN</t>
  </si>
  <si>
    <t>LN118PS</t>
  </si>
  <si>
    <t>LN118Q</t>
  </si>
  <si>
    <t>8RA</t>
  </si>
  <si>
    <t>LN118RA</t>
  </si>
  <si>
    <t>8RB</t>
  </si>
  <si>
    <t>LN118RB</t>
  </si>
  <si>
    <t>8RD</t>
  </si>
  <si>
    <t>LN118RD</t>
  </si>
  <si>
    <t>8RE</t>
  </si>
  <si>
    <t>LN118RE</t>
  </si>
  <si>
    <t>8RF</t>
  </si>
  <si>
    <t>LN118RF</t>
  </si>
  <si>
    <t>8RG</t>
  </si>
  <si>
    <t>LN118RG</t>
  </si>
  <si>
    <t>8RQ</t>
  </si>
  <si>
    <t>LN118RQ</t>
  </si>
  <si>
    <t>LN82</t>
  </si>
  <si>
    <t>LN82EU</t>
  </si>
  <si>
    <t>LN82EY</t>
  </si>
  <si>
    <t>3NN</t>
  </si>
  <si>
    <t>LN83NN</t>
  </si>
  <si>
    <t>3SF</t>
  </si>
  <si>
    <t>LN83SF</t>
  </si>
  <si>
    <t>LN83SL</t>
  </si>
  <si>
    <t>3SN</t>
  </si>
  <si>
    <t>LN83SN</t>
  </si>
  <si>
    <t>3SQ</t>
  </si>
  <si>
    <t>LN83SQ</t>
  </si>
  <si>
    <t>LN83SW</t>
  </si>
  <si>
    <t>LN85</t>
  </si>
  <si>
    <t>5LA</t>
  </si>
  <si>
    <t>LN85LA</t>
  </si>
  <si>
    <t>LN85LB</t>
  </si>
  <si>
    <t>5LE</t>
  </si>
  <si>
    <t>LN85LE</t>
  </si>
  <si>
    <t>5SL</t>
  </si>
  <si>
    <t>LN85SL</t>
  </si>
  <si>
    <t>5SN</t>
  </si>
  <si>
    <t>LN85SN</t>
  </si>
  <si>
    <t>NG</t>
  </si>
  <si>
    <t>NG1</t>
  </si>
  <si>
    <t>NG11</t>
  </si>
  <si>
    <t>NG12</t>
  </si>
  <si>
    <t>NG13</t>
  </si>
  <si>
    <t>NG14</t>
  </si>
  <si>
    <t>NG15</t>
  </si>
  <si>
    <t>NG16</t>
  </si>
  <si>
    <t>NG17</t>
  </si>
  <si>
    <t>NG125PA</t>
  </si>
  <si>
    <t>NG125PB</t>
  </si>
  <si>
    <t>NG125PD</t>
  </si>
  <si>
    <t>NG125PE</t>
  </si>
  <si>
    <t>NG125PF</t>
  </si>
  <si>
    <t>NG125PG</t>
  </si>
  <si>
    <t>5PH</t>
  </si>
  <si>
    <t>NG125PH</t>
  </si>
  <si>
    <t>5PJ</t>
  </si>
  <si>
    <t>NG125PJ</t>
  </si>
  <si>
    <t>NG125QG</t>
  </si>
  <si>
    <t>NG125QJ</t>
  </si>
  <si>
    <t>NG130EQ</t>
  </si>
  <si>
    <t>8GS</t>
  </si>
  <si>
    <t>NG138GS</t>
  </si>
  <si>
    <t>8GT</t>
  </si>
  <si>
    <t>NG138GT</t>
  </si>
  <si>
    <t>NG138JQ</t>
  </si>
  <si>
    <t>8JR</t>
  </si>
  <si>
    <t>NG138JR</t>
  </si>
  <si>
    <t>8JS</t>
  </si>
  <si>
    <t>NG138JS</t>
  </si>
  <si>
    <t>NG139PE</t>
  </si>
  <si>
    <t>NG139PF</t>
  </si>
  <si>
    <t>8FH</t>
  </si>
  <si>
    <t>NG158FH</t>
  </si>
  <si>
    <t>4NX</t>
  </si>
  <si>
    <t>NG174NX</t>
  </si>
  <si>
    <t>NG174NY</t>
  </si>
  <si>
    <t>NG174NZ</t>
  </si>
  <si>
    <t>NG18</t>
  </si>
  <si>
    <t>NG19</t>
  </si>
  <si>
    <t>9BA</t>
  </si>
  <si>
    <t>NG209BA</t>
  </si>
  <si>
    <t>9BH</t>
  </si>
  <si>
    <t>NG209BH</t>
  </si>
  <si>
    <t>9BJ</t>
  </si>
  <si>
    <t>NG209BJ</t>
  </si>
  <si>
    <t>9HG</t>
  </si>
  <si>
    <t>NG209HG</t>
  </si>
  <si>
    <t>NG209HJ</t>
  </si>
  <si>
    <t>9HL</t>
  </si>
  <si>
    <t>NG209HL</t>
  </si>
  <si>
    <t>NG209HS</t>
  </si>
  <si>
    <t>NG209HU</t>
  </si>
  <si>
    <t>9JB</t>
  </si>
  <si>
    <t>NG209JB</t>
  </si>
  <si>
    <t>9JF</t>
  </si>
  <si>
    <t>NG209JF</t>
  </si>
  <si>
    <t>9JG</t>
  </si>
  <si>
    <t>NG209JG</t>
  </si>
  <si>
    <t>9JN</t>
  </si>
  <si>
    <t>NG209JN</t>
  </si>
  <si>
    <t>9JQ</t>
  </si>
  <si>
    <t>NG209JQ</t>
  </si>
  <si>
    <t>NG209JT</t>
  </si>
  <si>
    <t>9JX</t>
  </si>
  <si>
    <t>NG209JX</t>
  </si>
  <si>
    <t>9LN</t>
  </si>
  <si>
    <t>NG209LN</t>
  </si>
  <si>
    <t>NG209NB</t>
  </si>
  <si>
    <t>NG209NF</t>
  </si>
  <si>
    <t>0RA</t>
  </si>
  <si>
    <t>NG220RA</t>
  </si>
  <si>
    <t>NG220RB</t>
  </si>
  <si>
    <t>NG220RD</t>
  </si>
  <si>
    <t>0RE</t>
  </si>
  <si>
    <t>NG220RE</t>
  </si>
  <si>
    <t>0RF</t>
  </si>
  <si>
    <t>NG220RF</t>
  </si>
  <si>
    <t>0RG</t>
  </si>
  <si>
    <t>NG220RG</t>
  </si>
  <si>
    <t>NG220RH</t>
  </si>
  <si>
    <t>0RX</t>
  </si>
  <si>
    <t>NG220RX</t>
  </si>
  <si>
    <t>NG32</t>
  </si>
  <si>
    <t>NG322AL</t>
  </si>
  <si>
    <t>2AP</t>
  </si>
  <si>
    <t>NG322AP</t>
  </si>
  <si>
    <t>NG322AR</t>
  </si>
  <si>
    <t>NG322AS</t>
  </si>
  <si>
    <t>NG322AT</t>
  </si>
  <si>
    <t>NG322AU</t>
  </si>
  <si>
    <t>NG322AW</t>
  </si>
  <si>
    <t>NG322AY</t>
  </si>
  <si>
    <t>3ER</t>
  </si>
  <si>
    <t>NG323ER</t>
  </si>
  <si>
    <t>3ES</t>
  </si>
  <si>
    <t>NG323ES</t>
  </si>
  <si>
    <t>3ET</t>
  </si>
  <si>
    <t>NG323ET</t>
  </si>
  <si>
    <t>3EU</t>
  </si>
  <si>
    <t>NG323EU</t>
  </si>
  <si>
    <t>3EX</t>
  </si>
  <si>
    <t>NG323EX</t>
  </si>
  <si>
    <t>3EY</t>
  </si>
  <si>
    <t>NG323EY</t>
  </si>
  <si>
    <t>3EZ</t>
  </si>
  <si>
    <t>NG323EZ</t>
  </si>
  <si>
    <t>3H</t>
  </si>
  <si>
    <t>NG323H</t>
  </si>
  <si>
    <t>3J</t>
  </si>
  <si>
    <t>NG323J</t>
  </si>
  <si>
    <t>3LA</t>
  </si>
  <si>
    <t>NG323LA</t>
  </si>
  <si>
    <t>3LB</t>
  </si>
  <si>
    <t>NG323LB</t>
  </si>
  <si>
    <t>3LD</t>
  </si>
  <si>
    <t>NG323LD</t>
  </si>
  <si>
    <t>3LE</t>
  </si>
  <si>
    <t>NG323LE</t>
  </si>
  <si>
    <t>3LF</t>
  </si>
  <si>
    <t>NG323LF</t>
  </si>
  <si>
    <t>3LQ</t>
  </si>
  <si>
    <t>NG323LQ</t>
  </si>
  <si>
    <t>3RG</t>
  </si>
  <si>
    <t>NG323RG</t>
  </si>
  <si>
    <t>3RL</t>
  </si>
  <si>
    <t>NG323RL</t>
  </si>
  <si>
    <t>3RN</t>
  </si>
  <si>
    <t>NG323RN</t>
  </si>
  <si>
    <t>NG33</t>
  </si>
  <si>
    <t>NG334</t>
  </si>
  <si>
    <t>4EH</t>
  </si>
  <si>
    <t>NG334EH</t>
  </si>
  <si>
    <t>4EL</t>
  </si>
  <si>
    <t>NG334EL</t>
  </si>
  <si>
    <t>4EN</t>
  </si>
  <si>
    <t>NG334EN</t>
  </si>
  <si>
    <t>4EU</t>
  </si>
  <si>
    <t>NG334EU</t>
  </si>
  <si>
    <t>4EW</t>
  </si>
  <si>
    <t>NG334EW</t>
  </si>
  <si>
    <t>NG334RA</t>
  </si>
  <si>
    <t>NG334RB</t>
  </si>
  <si>
    <t>NG334RD</t>
  </si>
  <si>
    <t>NG334RR</t>
  </si>
  <si>
    <t>NG334RX</t>
  </si>
  <si>
    <t>NG334SD</t>
  </si>
  <si>
    <t>NG334SE</t>
  </si>
  <si>
    <t>NG334SF</t>
  </si>
  <si>
    <t>4SL</t>
  </si>
  <si>
    <t>NG334SL</t>
  </si>
  <si>
    <t>4ST</t>
  </si>
  <si>
    <t>NG334ST</t>
  </si>
  <si>
    <t>NG34</t>
  </si>
  <si>
    <t>NG340ED</t>
  </si>
  <si>
    <t>NG340EU</t>
  </si>
  <si>
    <t>NG340EW</t>
  </si>
  <si>
    <t>0EX</t>
  </si>
  <si>
    <t>NG340EX</t>
  </si>
  <si>
    <t>0EY</t>
  </si>
  <si>
    <t>NG340EY</t>
  </si>
  <si>
    <t>0EZ</t>
  </si>
  <si>
    <t>NG340EZ</t>
  </si>
  <si>
    <t>NG9</t>
  </si>
  <si>
    <t>2RZ</t>
  </si>
  <si>
    <t>NG92RZ</t>
  </si>
  <si>
    <t>NG90</t>
  </si>
  <si>
    <t>PE10</t>
  </si>
  <si>
    <t>PE11</t>
  </si>
  <si>
    <t>0LA</t>
  </si>
  <si>
    <t>PE120LA</t>
  </si>
  <si>
    <t>PE120LQ</t>
  </si>
  <si>
    <t>0LX</t>
  </si>
  <si>
    <t>PE120LX</t>
  </si>
  <si>
    <t>PE120QA</t>
  </si>
  <si>
    <t>0QB</t>
  </si>
  <si>
    <t>PE120QB</t>
  </si>
  <si>
    <t>0QD</t>
  </si>
  <si>
    <t>PE120QD</t>
  </si>
  <si>
    <t>PE120QE</t>
  </si>
  <si>
    <t>0RT</t>
  </si>
  <si>
    <t>PE120RT</t>
  </si>
  <si>
    <t>0RY</t>
  </si>
  <si>
    <t>PE120RY</t>
  </si>
  <si>
    <t>0TA</t>
  </si>
  <si>
    <t>PE120TA</t>
  </si>
  <si>
    <t>0TB</t>
  </si>
  <si>
    <t>PE120TB</t>
  </si>
  <si>
    <t>PE135C</t>
  </si>
  <si>
    <t>5LZ</t>
  </si>
  <si>
    <t>PE135LZ</t>
  </si>
  <si>
    <t>PE135NA</t>
  </si>
  <si>
    <t>PE135PF</t>
  </si>
  <si>
    <t>PE135Q</t>
  </si>
  <si>
    <t>PE135RB</t>
  </si>
  <si>
    <t>PE135RD</t>
  </si>
  <si>
    <t>PE135RE</t>
  </si>
  <si>
    <t>PE135S</t>
  </si>
  <si>
    <t>7JH</t>
  </si>
  <si>
    <t>PE147JH</t>
  </si>
  <si>
    <t>7JJ</t>
  </si>
  <si>
    <t>PE147JJ</t>
  </si>
  <si>
    <t>7JP</t>
  </si>
  <si>
    <t>PE147JP</t>
  </si>
  <si>
    <t>PE34</t>
  </si>
  <si>
    <t>PE344HG</t>
  </si>
  <si>
    <t>PE344HJ</t>
  </si>
  <si>
    <t>PE344HL</t>
  </si>
  <si>
    <t>PE344HQ</t>
  </si>
  <si>
    <t>0JR</t>
  </si>
  <si>
    <t>PE60JR</t>
  </si>
  <si>
    <t>PE68</t>
  </si>
  <si>
    <t>PE69</t>
  </si>
  <si>
    <t>PE69BA</t>
  </si>
  <si>
    <t>9BE</t>
  </si>
  <si>
    <t>PE69BE</t>
  </si>
  <si>
    <t>6HF</t>
  </si>
  <si>
    <t>PE86HF</t>
  </si>
  <si>
    <t>PE9</t>
  </si>
  <si>
    <t>6XE</t>
  </si>
  <si>
    <t>S446XE</t>
  </si>
  <si>
    <t>SO22</t>
  </si>
  <si>
    <t>5FL</t>
  </si>
  <si>
    <t>SO225FL</t>
  </si>
  <si>
    <t>B79</t>
  </si>
  <si>
    <t>B790AX</t>
  </si>
  <si>
    <t>0PJ</t>
  </si>
  <si>
    <t>B790PJ</t>
  </si>
  <si>
    <t>CV13</t>
  </si>
  <si>
    <t>CV136DJ</t>
  </si>
  <si>
    <t>6DL</t>
  </si>
  <si>
    <t>CV136DL</t>
  </si>
  <si>
    <t>CV136DP</t>
  </si>
  <si>
    <t>6LX</t>
  </si>
  <si>
    <t>CV136LX</t>
  </si>
  <si>
    <t>CV136LZ</t>
  </si>
  <si>
    <t>CV136N</t>
  </si>
  <si>
    <t>6PH</t>
  </si>
  <si>
    <t>CV136PH</t>
  </si>
  <si>
    <t>CV21</t>
  </si>
  <si>
    <t>CV214PN</t>
  </si>
  <si>
    <t>CV23</t>
  </si>
  <si>
    <t>CV230AE</t>
  </si>
  <si>
    <t>0SP</t>
  </si>
  <si>
    <t>CV230SP</t>
  </si>
  <si>
    <t>0SR</t>
  </si>
  <si>
    <t>CV230SR</t>
  </si>
  <si>
    <t>0SS</t>
  </si>
  <si>
    <t>CV230SS</t>
  </si>
  <si>
    <t>0ST</t>
  </si>
  <si>
    <t>CV230ST</t>
  </si>
  <si>
    <t>0SU</t>
  </si>
  <si>
    <t>CV230SU</t>
  </si>
  <si>
    <t>0SX</t>
  </si>
  <si>
    <t>CV230SX</t>
  </si>
  <si>
    <t>0SY</t>
  </si>
  <si>
    <t>CV230SY</t>
  </si>
  <si>
    <t>0SZ</t>
  </si>
  <si>
    <t>CV230SZ</t>
  </si>
  <si>
    <t>0TE</t>
  </si>
  <si>
    <t>CV230TE</t>
  </si>
  <si>
    <t>0TG</t>
  </si>
  <si>
    <t>CV230TG</t>
  </si>
  <si>
    <t>8AJ</t>
  </si>
  <si>
    <t>CV238AJ</t>
  </si>
  <si>
    <t>8FA</t>
  </si>
  <si>
    <t>CV238FA</t>
  </si>
  <si>
    <t>8FP</t>
  </si>
  <si>
    <t>CV238FP</t>
  </si>
  <si>
    <t>8SZ</t>
  </si>
  <si>
    <t>CV238SZ</t>
  </si>
  <si>
    <t>CV238T</t>
  </si>
  <si>
    <t>CV238U</t>
  </si>
  <si>
    <t>8X</t>
  </si>
  <si>
    <t>CV238X</t>
  </si>
  <si>
    <t>8Y</t>
  </si>
  <si>
    <t>CV238Y</t>
  </si>
  <si>
    <t>CV9</t>
  </si>
  <si>
    <t>3QH</t>
  </si>
  <si>
    <t>CV93QH</t>
  </si>
  <si>
    <t>DE</t>
  </si>
  <si>
    <t>DE13</t>
  </si>
  <si>
    <t>7HA</t>
  </si>
  <si>
    <t>DE137HA</t>
  </si>
  <si>
    <t>7HB</t>
  </si>
  <si>
    <t>DE137HB</t>
  </si>
  <si>
    <t>8SJ</t>
  </si>
  <si>
    <t>DE138SJ</t>
  </si>
  <si>
    <t>8SL</t>
  </si>
  <si>
    <t>DE138SL</t>
  </si>
  <si>
    <t>DE138SN</t>
  </si>
  <si>
    <t>8SP</t>
  </si>
  <si>
    <t>DE138SP</t>
  </si>
  <si>
    <t>DE6</t>
  </si>
  <si>
    <t>DE62BJ</t>
  </si>
  <si>
    <t>2BL</t>
  </si>
  <si>
    <t>DE62BL</t>
  </si>
  <si>
    <t>DE62BN</t>
  </si>
  <si>
    <t>2GA</t>
  </si>
  <si>
    <t>DE62GA</t>
  </si>
  <si>
    <t>2GG</t>
  </si>
  <si>
    <t>DE62GG</t>
  </si>
  <si>
    <t>2GJ</t>
  </si>
  <si>
    <t>DE62GJ</t>
  </si>
  <si>
    <t>2GL</t>
  </si>
  <si>
    <t>DE62GL</t>
  </si>
  <si>
    <t>2GN</t>
  </si>
  <si>
    <t>DE62GN</t>
  </si>
  <si>
    <t>2GP</t>
  </si>
  <si>
    <t>DE62GP</t>
  </si>
  <si>
    <t>2GQ</t>
  </si>
  <si>
    <t>DE62GQ</t>
  </si>
  <si>
    <t>2GR</t>
  </si>
  <si>
    <t>DE62GR</t>
  </si>
  <si>
    <t>5GY</t>
  </si>
  <si>
    <t>DE65GY</t>
  </si>
  <si>
    <t>HD8</t>
  </si>
  <si>
    <t>8YF</t>
  </si>
  <si>
    <t>HD88YF</t>
  </si>
  <si>
    <t>HD9</t>
  </si>
  <si>
    <t>1TP</t>
  </si>
  <si>
    <t>HD91TP</t>
  </si>
  <si>
    <t>7TE</t>
  </si>
  <si>
    <t>HD97TE</t>
  </si>
  <si>
    <t>7TF</t>
  </si>
  <si>
    <t>HD97TF</t>
  </si>
  <si>
    <t>HD97TG</t>
  </si>
  <si>
    <t>7TP</t>
  </si>
  <si>
    <t>HD97TP</t>
  </si>
  <si>
    <t>7TS</t>
  </si>
  <si>
    <t>HD97TS</t>
  </si>
  <si>
    <t>7TW</t>
  </si>
  <si>
    <t>HD97TW</t>
  </si>
  <si>
    <t>7TY</t>
  </si>
  <si>
    <t>HD97TY</t>
  </si>
  <si>
    <t>LE</t>
  </si>
  <si>
    <t>LE14</t>
  </si>
  <si>
    <t>2QD</t>
  </si>
  <si>
    <t>LE142QD</t>
  </si>
  <si>
    <t>LE142QS</t>
  </si>
  <si>
    <t>LE142QU</t>
  </si>
  <si>
    <t>2QX</t>
  </si>
  <si>
    <t>LE142QX</t>
  </si>
  <si>
    <t>2QY</t>
  </si>
  <si>
    <t>LE142QY</t>
  </si>
  <si>
    <t>2QZ</t>
  </si>
  <si>
    <t>LE142QZ</t>
  </si>
  <si>
    <t>7HH</t>
  </si>
  <si>
    <t>LE157HH</t>
  </si>
  <si>
    <t>8DH</t>
  </si>
  <si>
    <t>LE158DH</t>
  </si>
  <si>
    <t>8DL</t>
  </si>
  <si>
    <t>LE158DL</t>
  </si>
  <si>
    <t>8DN</t>
  </si>
  <si>
    <t>LE158DN</t>
  </si>
  <si>
    <t>8DT</t>
  </si>
  <si>
    <t>LE158DT</t>
  </si>
  <si>
    <t>8DW</t>
  </si>
  <si>
    <t>LE158DW</t>
  </si>
  <si>
    <t>8DX</t>
  </si>
  <si>
    <t>LE158DX</t>
  </si>
  <si>
    <t>8LX</t>
  </si>
  <si>
    <t>LE158LX</t>
  </si>
  <si>
    <t>LE19</t>
  </si>
  <si>
    <t>4AU</t>
  </si>
  <si>
    <t>LE194AU</t>
  </si>
  <si>
    <t>LE9</t>
  </si>
  <si>
    <t>4JJ</t>
  </si>
  <si>
    <t>LE94JJ</t>
  </si>
  <si>
    <t>LE94JU</t>
  </si>
  <si>
    <t>LE97T</t>
  </si>
  <si>
    <t>MK18</t>
  </si>
  <si>
    <t>MK185P</t>
  </si>
  <si>
    <t>MK19</t>
  </si>
  <si>
    <t>6EH</t>
  </si>
  <si>
    <t>MK196EH</t>
  </si>
  <si>
    <t>6ES</t>
  </si>
  <si>
    <t>MK196ES</t>
  </si>
  <si>
    <t>MK196EX</t>
  </si>
  <si>
    <t>MK196EY</t>
  </si>
  <si>
    <t>6EZ</t>
  </si>
  <si>
    <t>MK196EZ</t>
  </si>
  <si>
    <t>7AR</t>
  </si>
  <si>
    <t>MK197AR</t>
  </si>
  <si>
    <t>7A</t>
  </si>
  <si>
    <t>MK437A</t>
  </si>
  <si>
    <t>7B</t>
  </si>
  <si>
    <t>MK437B</t>
  </si>
  <si>
    <t>7D</t>
  </si>
  <si>
    <t>MK437D</t>
  </si>
  <si>
    <t>7E</t>
  </si>
  <si>
    <t>MK437E</t>
  </si>
  <si>
    <t>7JR</t>
  </si>
  <si>
    <t>MK437JR</t>
  </si>
  <si>
    <t>7JS</t>
  </si>
  <si>
    <t>MK437JS</t>
  </si>
  <si>
    <t>7JT</t>
  </si>
  <si>
    <t>MK437JT</t>
  </si>
  <si>
    <t>7JU</t>
  </si>
  <si>
    <t>MK437JU</t>
  </si>
  <si>
    <t>7JX</t>
  </si>
  <si>
    <t>MK437JX</t>
  </si>
  <si>
    <t>MK437L</t>
  </si>
  <si>
    <t>7NA</t>
  </si>
  <si>
    <t>MK437NA</t>
  </si>
  <si>
    <t>MK437NB</t>
  </si>
  <si>
    <t>7QF</t>
  </si>
  <si>
    <t>MK437QF</t>
  </si>
  <si>
    <t>8A</t>
  </si>
  <si>
    <t>MK438A</t>
  </si>
  <si>
    <t>MK438B</t>
  </si>
  <si>
    <t>8D</t>
  </si>
  <si>
    <t>MK438D</t>
  </si>
  <si>
    <t>8E</t>
  </si>
  <si>
    <t>MK438E</t>
  </si>
  <si>
    <t>8GJ</t>
  </si>
  <si>
    <t>MK438GJ</t>
  </si>
  <si>
    <t>MK438HA</t>
  </si>
  <si>
    <t>MK438HB</t>
  </si>
  <si>
    <t>MK438UA</t>
  </si>
  <si>
    <t>MK44</t>
  </si>
  <si>
    <t>MK441HD</t>
  </si>
  <si>
    <t>1HL</t>
  </si>
  <si>
    <t>MK441HL</t>
  </si>
  <si>
    <t>MK441JP</t>
  </si>
  <si>
    <t>1LB</t>
  </si>
  <si>
    <t>MK441LB</t>
  </si>
  <si>
    <t>1LH</t>
  </si>
  <si>
    <t>MK441LH</t>
  </si>
  <si>
    <t>MK46</t>
  </si>
  <si>
    <t>NG110EB</t>
  </si>
  <si>
    <t>6QG</t>
  </si>
  <si>
    <t>NG116QG</t>
  </si>
  <si>
    <t>NG116QL</t>
  </si>
  <si>
    <t>6QN</t>
  </si>
  <si>
    <t>NG116QN</t>
  </si>
  <si>
    <t>NG116QQ</t>
  </si>
  <si>
    <t>NG123ES</t>
  </si>
  <si>
    <t>3FL</t>
  </si>
  <si>
    <t>NG123FL</t>
  </si>
  <si>
    <t>3FT</t>
  </si>
  <si>
    <t>NG123FT</t>
  </si>
  <si>
    <t>5AR</t>
  </si>
  <si>
    <t>NG125AR</t>
  </si>
  <si>
    <t>5BN</t>
  </si>
  <si>
    <t>NG125BN</t>
  </si>
  <si>
    <t>NG125P</t>
  </si>
  <si>
    <t>NG125Q</t>
  </si>
  <si>
    <t>5BA</t>
  </si>
  <si>
    <t>NG185BA</t>
  </si>
  <si>
    <t>NG185BN</t>
  </si>
  <si>
    <t>5BW</t>
  </si>
  <si>
    <t>NG185BW</t>
  </si>
  <si>
    <t>7QL</t>
  </si>
  <si>
    <t>NG197QL</t>
  </si>
  <si>
    <t>NG23</t>
  </si>
  <si>
    <t>NG235EX</t>
  </si>
  <si>
    <t>5FF</t>
  </si>
  <si>
    <t>NG235FF</t>
  </si>
  <si>
    <t>NG235JH</t>
  </si>
  <si>
    <t>5JJ</t>
  </si>
  <si>
    <t>NG235JJ</t>
  </si>
  <si>
    <t>5JL</t>
  </si>
  <si>
    <t>NG235JL</t>
  </si>
  <si>
    <t>5JQ</t>
  </si>
  <si>
    <t>NG235JQ</t>
  </si>
  <si>
    <t>5LD</t>
  </si>
  <si>
    <t>NG235LD</t>
  </si>
  <si>
    <t>5LU</t>
  </si>
  <si>
    <t>NG235LU</t>
  </si>
  <si>
    <t>3HB</t>
  </si>
  <si>
    <t>NG323HB</t>
  </si>
  <si>
    <t>3HD</t>
  </si>
  <si>
    <t>NG323HD</t>
  </si>
  <si>
    <t>3HF</t>
  </si>
  <si>
    <t>NG323HF</t>
  </si>
  <si>
    <t>3HG</t>
  </si>
  <si>
    <t>NG323HG</t>
  </si>
  <si>
    <t>NG334A</t>
  </si>
  <si>
    <t>NG334B</t>
  </si>
  <si>
    <t>NG334C</t>
  </si>
  <si>
    <t>NG334D</t>
  </si>
  <si>
    <t>4E</t>
  </si>
  <si>
    <t>NG334E</t>
  </si>
  <si>
    <t>4HA</t>
  </si>
  <si>
    <t>NG334HA</t>
  </si>
  <si>
    <t>NG334HL</t>
  </si>
  <si>
    <t>NG334HN</t>
  </si>
  <si>
    <t>NG334HP</t>
  </si>
  <si>
    <t>NG334HR</t>
  </si>
  <si>
    <t>4HS</t>
  </si>
  <si>
    <t>NG334HS</t>
  </si>
  <si>
    <t>NG334HW</t>
  </si>
  <si>
    <t>4HX</t>
  </si>
  <si>
    <t>NG334HX</t>
  </si>
  <si>
    <t>NG334JP</t>
  </si>
  <si>
    <t>4JR</t>
  </si>
  <si>
    <t>NG334JR</t>
  </si>
  <si>
    <t>NG334JS</t>
  </si>
  <si>
    <t>NG334JT</t>
  </si>
  <si>
    <t>NG334JU</t>
  </si>
  <si>
    <t>NG334JW</t>
  </si>
  <si>
    <t>NG334JX</t>
  </si>
  <si>
    <t>4JY</t>
  </si>
  <si>
    <t>NG334JY</t>
  </si>
  <si>
    <t>NG334JZ</t>
  </si>
  <si>
    <t>4LB</t>
  </si>
  <si>
    <t>NG334LB</t>
  </si>
  <si>
    <t>NG334LD</t>
  </si>
  <si>
    <t>4LE</t>
  </si>
  <si>
    <t>NG334LE</t>
  </si>
  <si>
    <t>4LF</t>
  </si>
  <si>
    <t>NG334LF</t>
  </si>
  <si>
    <t>NG334LG</t>
  </si>
  <si>
    <t>4NA</t>
  </si>
  <si>
    <t>NG334NA</t>
  </si>
  <si>
    <t>4R</t>
  </si>
  <si>
    <t>NG334R</t>
  </si>
  <si>
    <t>4S</t>
  </si>
  <si>
    <t>NG334S</t>
  </si>
  <si>
    <t>0DY</t>
  </si>
  <si>
    <t>NG340DY</t>
  </si>
  <si>
    <t>0DZ</t>
  </si>
  <si>
    <t>NG340DZ</t>
  </si>
  <si>
    <t>NG340E</t>
  </si>
  <si>
    <t>NG340SU</t>
  </si>
  <si>
    <t>NG340SZ</t>
  </si>
  <si>
    <t>NG340TA</t>
  </si>
  <si>
    <t>NG340TB</t>
  </si>
  <si>
    <t>8PJ</t>
  </si>
  <si>
    <t>NG348PJ</t>
  </si>
  <si>
    <t>8PL</t>
  </si>
  <si>
    <t>NG348PL</t>
  </si>
  <si>
    <t>8RZ</t>
  </si>
  <si>
    <t>NG348RZ</t>
  </si>
  <si>
    <t>NG348SA</t>
  </si>
  <si>
    <t>8SX</t>
  </si>
  <si>
    <t>NG348SX</t>
  </si>
  <si>
    <t>8SY</t>
  </si>
  <si>
    <t>NG348SY</t>
  </si>
  <si>
    <t>NG348SZ</t>
  </si>
  <si>
    <t>8TA</t>
  </si>
  <si>
    <t>NG348TA</t>
  </si>
  <si>
    <t>8TB</t>
  </si>
  <si>
    <t>NG348TB</t>
  </si>
  <si>
    <t>8TD</t>
  </si>
  <si>
    <t>NG348TD</t>
  </si>
  <si>
    <t>8TF</t>
  </si>
  <si>
    <t>NG348TF</t>
  </si>
  <si>
    <t>NG348TG</t>
  </si>
  <si>
    <t>8TH</t>
  </si>
  <si>
    <t>NG348TH</t>
  </si>
  <si>
    <t>8TQ</t>
  </si>
  <si>
    <t>NG348TQ</t>
  </si>
  <si>
    <t>NG901</t>
  </si>
  <si>
    <t>NN</t>
  </si>
  <si>
    <t>NN11</t>
  </si>
  <si>
    <t>3A</t>
  </si>
  <si>
    <t>NN113A</t>
  </si>
  <si>
    <t>3B</t>
  </si>
  <si>
    <t>NN113B</t>
  </si>
  <si>
    <t>NN113DB</t>
  </si>
  <si>
    <t>NN113DD</t>
  </si>
  <si>
    <t>NN113DR</t>
  </si>
  <si>
    <t>3E</t>
  </si>
  <si>
    <t>NN113E</t>
  </si>
  <si>
    <t>NN113H</t>
  </si>
  <si>
    <t>3RX</t>
  </si>
  <si>
    <t>NN113RX</t>
  </si>
  <si>
    <t>6DD</t>
  </si>
  <si>
    <t>NN116DD</t>
  </si>
  <si>
    <t>6DE</t>
  </si>
  <si>
    <t>NN116DE</t>
  </si>
  <si>
    <t>NN116DF</t>
  </si>
  <si>
    <t>NN116J</t>
  </si>
  <si>
    <t>NN116QR</t>
  </si>
  <si>
    <t>6W</t>
  </si>
  <si>
    <t>NN116W</t>
  </si>
  <si>
    <t>NN13</t>
  </si>
  <si>
    <t>7AE</t>
  </si>
  <si>
    <t>NN137AE</t>
  </si>
  <si>
    <t>NN17</t>
  </si>
  <si>
    <t>2UH</t>
  </si>
  <si>
    <t>NN172UH</t>
  </si>
  <si>
    <t>NN18</t>
  </si>
  <si>
    <t>8HE</t>
  </si>
  <si>
    <t>NN188HE</t>
  </si>
  <si>
    <t>OX17</t>
  </si>
  <si>
    <t>2SF</t>
  </si>
  <si>
    <t>OX172SF</t>
  </si>
  <si>
    <t>6HA</t>
  </si>
  <si>
    <t>PE86HA</t>
  </si>
  <si>
    <t>PE86HB</t>
  </si>
  <si>
    <t>6HH</t>
  </si>
  <si>
    <t>PE86HH</t>
  </si>
  <si>
    <t>6HQ</t>
  </si>
  <si>
    <t>PE86HQ</t>
  </si>
  <si>
    <t>6JR</t>
  </si>
  <si>
    <t>PE86JR</t>
  </si>
  <si>
    <t>6NP</t>
  </si>
  <si>
    <t>PE86NP</t>
  </si>
  <si>
    <t>6NU</t>
  </si>
  <si>
    <t>PE86NU</t>
  </si>
  <si>
    <t>6RJ</t>
  </si>
  <si>
    <t>PE86RJ</t>
  </si>
  <si>
    <t>3BX</t>
  </si>
  <si>
    <t>PE93BX</t>
  </si>
  <si>
    <t>3BZ</t>
  </si>
  <si>
    <t>PE93BZ</t>
  </si>
  <si>
    <t>S1</t>
  </si>
  <si>
    <t>S2</t>
  </si>
  <si>
    <t>1XA</t>
  </si>
  <si>
    <t>S251XA</t>
  </si>
  <si>
    <t>3YG</t>
  </si>
  <si>
    <t>S263YG</t>
  </si>
  <si>
    <t>3YH</t>
  </si>
  <si>
    <t>S263YH</t>
  </si>
  <si>
    <t>S3</t>
  </si>
  <si>
    <t>S36</t>
  </si>
  <si>
    <t>7GA</t>
  </si>
  <si>
    <t>S367GA</t>
  </si>
  <si>
    <t>7GB</t>
  </si>
  <si>
    <t>S367GB</t>
  </si>
  <si>
    <t>7GD</t>
  </si>
  <si>
    <t>S367GD</t>
  </si>
  <si>
    <t>9XA</t>
  </si>
  <si>
    <t>S369XA</t>
  </si>
  <si>
    <t>S4</t>
  </si>
  <si>
    <t>S5</t>
  </si>
  <si>
    <t>S61</t>
  </si>
  <si>
    <t>S62</t>
  </si>
  <si>
    <t>S63</t>
  </si>
  <si>
    <t>S64</t>
  </si>
  <si>
    <t>S65</t>
  </si>
  <si>
    <t>S66</t>
  </si>
  <si>
    <t>S612RX</t>
  </si>
  <si>
    <t>S649C</t>
  </si>
  <si>
    <t>S70</t>
  </si>
  <si>
    <t>S706TY</t>
  </si>
  <si>
    <t>2DT</t>
  </si>
  <si>
    <t>S712DT</t>
  </si>
  <si>
    <t>S74</t>
  </si>
  <si>
    <t>0DU</t>
  </si>
  <si>
    <t>S740DU</t>
  </si>
  <si>
    <t>0DX</t>
  </si>
  <si>
    <t>S740DX</t>
  </si>
  <si>
    <t>S751A</t>
  </si>
  <si>
    <t>S751B</t>
  </si>
  <si>
    <t>S751D</t>
  </si>
  <si>
    <t>1E</t>
  </si>
  <si>
    <t>S751E</t>
  </si>
  <si>
    <t>1HA</t>
  </si>
  <si>
    <t>S751HA</t>
  </si>
  <si>
    <t>1HB</t>
  </si>
  <si>
    <t>S751HB</t>
  </si>
  <si>
    <t>S751HD</t>
  </si>
  <si>
    <t>S751HE</t>
  </si>
  <si>
    <t>1HU</t>
  </si>
  <si>
    <t>S751HU</t>
  </si>
  <si>
    <t>1HY</t>
  </si>
  <si>
    <t>S751HY</t>
  </si>
  <si>
    <t>S751HZ</t>
  </si>
  <si>
    <t>1J</t>
  </si>
  <si>
    <t>S751J</t>
  </si>
  <si>
    <t>1PJ</t>
  </si>
  <si>
    <t>S751PJ</t>
  </si>
  <si>
    <t>1PN</t>
  </si>
  <si>
    <t>S751PN</t>
  </si>
  <si>
    <t>S754HD</t>
  </si>
  <si>
    <t>4HE</t>
  </si>
  <si>
    <t>S754HE</t>
  </si>
  <si>
    <t>S754HF</t>
  </si>
  <si>
    <t>S80</t>
  </si>
  <si>
    <t>S87</t>
  </si>
  <si>
    <t>S88</t>
  </si>
  <si>
    <t>S89</t>
  </si>
  <si>
    <t>S804LY</t>
  </si>
  <si>
    <t>S804LZ</t>
  </si>
  <si>
    <t>S81</t>
  </si>
  <si>
    <t>8LD</t>
  </si>
  <si>
    <t>S818LD</t>
  </si>
  <si>
    <t>8LF</t>
  </si>
  <si>
    <t>S818LF</t>
  </si>
  <si>
    <t>SK17</t>
  </si>
  <si>
    <t>SK170A</t>
  </si>
  <si>
    <t>0B</t>
  </si>
  <si>
    <t>SK170B</t>
  </si>
  <si>
    <t>0D</t>
  </si>
  <si>
    <t>SK170D</t>
  </si>
  <si>
    <t>0EN</t>
  </si>
  <si>
    <t>SK170EN</t>
  </si>
  <si>
    <t>SK170EW</t>
  </si>
  <si>
    <t>0HL</t>
  </si>
  <si>
    <t>SK170HL</t>
  </si>
  <si>
    <t>SK170RH</t>
  </si>
  <si>
    <t>SK170RN</t>
  </si>
  <si>
    <t>SK170RW</t>
  </si>
  <si>
    <t>SK178</t>
  </si>
  <si>
    <t>8BZ</t>
  </si>
  <si>
    <t>SK178BZ</t>
  </si>
  <si>
    <t>SK179Q</t>
  </si>
  <si>
    <t>9RA</t>
  </si>
  <si>
    <t>SK179RA</t>
  </si>
  <si>
    <t>9S</t>
  </si>
  <si>
    <t>SK179S</t>
  </si>
  <si>
    <t>SK179T</t>
  </si>
  <si>
    <t>9U</t>
  </si>
  <si>
    <t>SK179U</t>
  </si>
  <si>
    <t>ST14</t>
  </si>
  <si>
    <t>ST145BP</t>
  </si>
  <si>
    <t>ST145BS</t>
  </si>
  <si>
    <t>ST145BT</t>
  </si>
  <si>
    <t>ST145BU</t>
  </si>
  <si>
    <t>ST145NX</t>
  </si>
  <si>
    <t>8JZ</t>
  </si>
  <si>
    <t>ST148JZ</t>
  </si>
  <si>
    <t>WS13</t>
  </si>
  <si>
    <t>8EL</t>
  </si>
  <si>
    <t>WS138EL</t>
  </si>
  <si>
    <t>8EN</t>
  </si>
  <si>
    <t>WS138EN</t>
  </si>
  <si>
    <t>WS138N</t>
  </si>
  <si>
    <t>WS138PA</t>
  </si>
  <si>
    <t>WS138PB</t>
  </si>
  <si>
    <t>WS138PD</t>
  </si>
  <si>
    <t>8PH</t>
  </si>
  <si>
    <t>WS138PH</t>
  </si>
  <si>
    <t>WS138PJ</t>
  </si>
  <si>
    <t>WS138PL</t>
  </si>
  <si>
    <t>WS138PP</t>
  </si>
  <si>
    <t>8QR</t>
  </si>
  <si>
    <t>WS138QR</t>
  </si>
  <si>
    <t>WS138QS</t>
  </si>
  <si>
    <t>8QT</t>
  </si>
  <si>
    <t>WS138QT</t>
  </si>
  <si>
    <t>WS138RD</t>
  </si>
  <si>
    <t>WS138RE</t>
  </si>
  <si>
    <t>WS138RL</t>
  </si>
  <si>
    <t>WS138RQ</t>
  </si>
  <si>
    <t>8RW</t>
  </si>
  <si>
    <t>WS138RW</t>
  </si>
  <si>
    <t>WS138SA</t>
  </si>
  <si>
    <t>WS138SB</t>
  </si>
  <si>
    <t>WS138SD</t>
  </si>
  <si>
    <t>8SE</t>
  </si>
  <si>
    <t>WS138SE</t>
  </si>
  <si>
    <t>8TT</t>
  </si>
  <si>
    <t>WS138TT</t>
  </si>
  <si>
    <t>WS138U</t>
  </si>
  <si>
    <t>WS15</t>
  </si>
  <si>
    <t>WS153SF</t>
  </si>
  <si>
    <t>2PG</t>
  </si>
  <si>
    <t>LE142PG</t>
  </si>
  <si>
    <t>2PL</t>
  </si>
  <si>
    <t>LE142PL</t>
  </si>
  <si>
    <t>LE142PR</t>
  </si>
  <si>
    <t>2PS</t>
  </si>
  <si>
    <t>LE142PS</t>
  </si>
  <si>
    <t>2PU</t>
  </si>
  <si>
    <t>LE142PU</t>
  </si>
  <si>
    <t>2PZ</t>
  </si>
  <si>
    <t>LE142PZ</t>
  </si>
  <si>
    <t>LE142Q</t>
  </si>
  <si>
    <t>2RA</t>
  </si>
  <si>
    <t>LE142RA</t>
  </si>
  <si>
    <t>2RG</t>
  </si>
  <si>
    <t>LE142RG</t>
  </si>
  <si>
    <t>2RH</t>
  </si>
  <si>
    <t>LE142RH</t>
  </si>
  <si>
    <t>LE142UZ</t>
  </si>
  <si>
    <t>2XD</t>
  </si>
  <si>
    <t>LE142XD</t>
  </si>
  <si>
    <t>LE16</t>
  </si>
  <si>
    <t>LE168TF</t>
  </si>
  <si>
    <t>LE7</t>
  </si>
  <si>
    <t>LE79XB</t>
  </si>
  <si>
    <t>NN14</t>
  </si>
  <si>
    <t>NN141DU</t>
  </si>
  <si>
    <t>3UU</t>
  </si>
  <si>
    <t>PE93UU</t>
  </si>
  <si>
    <t>3UX</t>
  </si>
  <si>
    <t>PE93UX</t>
  </si>
  <si>
    <t>4AF</t>
  </si>
  <si>
    <t>PE94AF</t>
  </si>
  <si>
    <t>4AG</t>
  </si>
  <si>
    <t>PE94AG</t>
  </si>
  <si>
    <t>PE94AH</t>
  </si>
  <si>
    <t>PE94AQ</t>
  </si>
  <si>
    <t>4NJ</t>
  </si>
  <si>
    <t>PE94NJ</t>
  </si>
  <si>
    <t>PA28</t>
  </si>
  <si>
    <t>6AL</t>
  </si>
  <si>
    <t>PA286AL</t>
  </si>
  <si>
    <t>6BD</t>
  </si>
  <si>
    <t>PA286BD</t>
  </si>
  <si>
    <t>6GE</t>
  </si>
  <si>
    <t>PA286GE</t>
  </si>
  <si>
    <t>PA286JB</t>
  </si>
  <si>
    <t>6JX</t>
  </si>
  <si>
    <t>PA286JX</t>
  </si>
  <si>
    <t>6PD</t>
  </si>
  <si>
    <t>PA286PD</t>
  </si>
  <si>
    <t>6PG</t>
  </si>
  <si>
    <t>PA286PG</t>
  </si>
  <si>
    <t>PA286PT</t>
  </si>
  <si>
    <t>6QH</t>
  </si>
  <si>
    <t>PA286QH</t>
  </si>
  <si>
    <t>6RB</t>
  </si>
  <si>
    <t>PA286RB</t>
  </si>
  <si>
    <t>6SJ</t>
  </si>
  <si>
    <t>PA286SJ</t>
  </si>
  <si>
    <t>6SN</t>
  </si>
  <si>
    <t>PA286SN</t>
  </si>
  <si>
    <t>6SS</t>
  </si>
  <si>
    <t>PA286SS</t>
  </si>
  <si>
    <t>6ST</t>
  </si>
  <si>
    <t>PA286ST</t>
  </si>
  <si>
    <t>6SW</t>
  </si>
  <si>
    <t>PA286SW</t>
  </si>
  <si>
    <t>6SY</t>
  </si>
  <si>
    <t>PA286SY</t>
  </si>
  <si>
    <t>6TD</t>
  </si>
  <si>
    <t>PA286TD</t>
  </si>
  <si>
    <t>6TL</t>
  </si>
  <si>
    <t>PA286TL</t>
  </si>
  <si>
    <t>PA34</t>
  </si>
  <si>
    <t>PA344A</t>
  </si>
  <si>
    <t>PA344B</t>
  </si>
  <si>
    <t>4DB</t>
  </si>
  <si>
    <t>PA344DB</t>
  </si>
  <si>
    <t>4DH</t>
  </si>
  <si>
    <t>PA344DH</t>
  </si>
  <si>
    <t>4DN</t>
  </si>
  <si>
    <t>PA344DN</t>
  </si>
  <si>
    <t>4DP</t>
  </si>
  <si>
    <t>PA344DP</t>
  </si>
  <si>
    <t>4DR</t>
  </si>
  <si>
    <t>PA344DR</t>
  </si>
  <si>
    <t>4DU</t>
  </si>
  <si>
    <t>PA344DU</t>
  </si>
  <si>
    <t>4DX</t>
  </si>
  <si>
    <t>PA344DX</t>
  </si>
  <si>
    <t>4DY</t>
  </si>
  <si>
    <t>PA344DY</t>
  </si>
  <si>
    <t>PA344E</t>
  </si>
  <si>
    <t>PA344HA</t>
  </si>
  <si>
    <t>PA344HN</t>
  </si>
  <si>
    <t>PA344HP</t>
  </si>
  <si>
    <t>PA344HQ</t>
  </si>
  <si>
    <t>PA344HS</t>
  </si>
  <si>
    <t>PA344HU</t>
  </si>
  <si>
    <t>PA344HY</t>
  </si>
  <si>
    <t>PA344JA</t>
  </si>
  <si>
    <t>4JF</t>
  </si>
  <si>
    <t>PA344JF</t>
  </si>
  <si>
    <t>4JG</t>
  </si>
  <si>
    <t>PA344JG</t>
  </si>
  <si>
    <t>4JH</t>
  </si>
  <si>
    <t>PA344JH</t>
  </si>
  <si>
    <t>PA344JJ</t>
  </si>
  <si>
    <t>4JL</t>
  </si>
  <si>
    <t>PA344JL</t>
  </si>
  <si>
    <t>PA344L</t>
  </si>
  <si>
    <t>PA344LH</t>
  </si>
  <si>
    <t>PA344NA</t>
  </si>
  <si>
    <t>4NB</t>
  </si>
  <si>
    <t>PA344NB</t>
  </si>
  <si>
    <t>4ND</t>
  </si>
  <si>
    <t>PA344ND</t>
  </si>
  <si>
    <t>PA344NE</t>
  </si>
  <si>
    <t>PA344NF</t>
  </si>
  <si>
    <t>4NG</t>
  </si>
  <si>
    <t>PA344NG</t>
  </si>
  <si>
    <t>PA344P</t>
  </si>
  <si>
    <t>PA344PE</t>
  </si>
  <si>
    <t>4TB</t>
  </si>
  <si>
    <t>PA344TB</t>
  </si>
  <si>
    <t>4TY</t>
  </si>
  <si>
    <t>PA344TY</t>
  </si>
  <si>
    <t>PA345</t>
  </si>
  <si>
    <t>PA345AA</t>
  </si>
  <si>
    <t>PA345AB</t>
  </si>
  <si>
    <t>PA345AE</t>
  </si>
  <si>
    <t>PA345AG</t>
  </si>
  <si>
    <t>PA345AQ</t>
  </si>
  <si>
    <t>5JB</t>
  </si>
  <si>
    <t>PA345JB</t>
  </si>
  <si>
    <t>PA345RT</t>
  </si>
  <si>
    <t>PA345RU</t>
  </si>
  <si>
    <t>PA345TQ</t>
  </si>
  <si>
    <t>PA345TU</t>
  </si>
  <si>
    <t>5UL</t>
  </si>
  <si>
    <t>PA345UL</t>
  </si>
  <si>
    <t>5VV</t>
  </si>
  <si>
    <t>PA345VV</t>
  </si>
  <si>
    <t>DG9</t>
  </si>
  <si>
    <t>DG90</t>
  </si>
  <si>
    <t>DG90RW</t>
  </si>
  <si>
    <t>DG97</t>
  </si>
  <si>
    <t>7FD</t>
  </si>
  <si>
    <t>DG97FD</t>
  </si>
  <si>
    <t>7RW</t>
  </si>
  <si>
    <t>DG97RW</t>
  </si>
  <si>
    <t>DG97SA</t>
  </si>
  <si>
    <t>DG97SB</t>
  </si>
  <si>
    <t>7ZZ</t>
  </si>
  <si>
    <t>DG97ZZ</t>
  </si>
  <si>
    <t>DG98A</t>
  </si>
  <si>
    <t>DG98B</t>
  </si>
  <si>
    <t>DG98D</t>
  </si>
  <si>
    <t>DG98E</t>
  </si>
  <si>
    <t>8H</t>
  </si>
  <si>
    <t>DG98H</t>
  </si>
  <si>
    <t>DG98LP</t>
  </si>
  <si>
    <t>DG98LY</t>
  </si>
  <si>
    <t>8TX</t>
  </si>
  <si>
    <t>DG98TX</t>
  </si>
  <si>
    <t>9DJ</t>
  </si>
  <si>
    <t>DG99DJ</t>
  </si>
  <si>
    <t>DG99QA</t>
  </si>
  <si>
    <t>KW14</t>
  </si>
  <si>
    <t>7EA</t>
  </si>
  <si>
    <t>KW147EA</t>
  </si>
  <si>
    <t>KW147EE</t>
  </si>
  <si>
    <t>7EG</t>
  </si>
  <si>
    <t>KW147EG</t>
  </si>
  <si>
    <t>KW147ET</t>
  </si>
  <si>
    <t>KW147VV</t>
  </si>
  <si>
    <t>7XE</t>
  </si>
  <si>
    <t>KW147XE</t>
  </si>
  <si>
    <t>7XF</t>
  </si>
  <si>
    <t>KW147XF</t>
  </si>
  <si>
    <t>KW147YP</t>
  </si>
  <si>
    <t>8DA</t>
  </si>
  <si>
    <t>KW148DA</t>
  </si>
  <si>
    <t>KW148UG</t>
  </si>
  <si>
    <t>KW148VV</t>
  </si>
  <si>
    <t>8YD</t>
  </si>
  <si>
    <t>KW148YD</t>
  </si>
  <si>
    <t>KW1</t>
  </si>
  <si>
    <t>KW11OT</t>
  </si>
  <si>
    <t>KW14A</t>
  </si>
  <si>
    <t>KW14B</t>
  </si>
  <si>
    <t>KW14D</t>
  </si>
  <si>
    <t>4H</t>
  </si>
  <si>
    <t>KW14H</t>
  </si>
  <si>
    <t>KW14J</t>
  </si>
  <si>
    <t>KW14L</t>
  </si>
  <si>
    <t>KW14N</t>
  </si>
  <si>
    <t>4PA</t>
  </si>
  <si>
    <t>KW14PA</t>
  </si>
  <si>
    <t>4PD</t>
  </si>
  <si>
    <t>KW14PD</t>
  </si>
  <si>
    <t>KW14PE</t>
  </si>
  <si>
    <t>KW14PF</t>
  </si>
  <si>
    <t>KW14PY</t>
  </si>
  <si>
    <t>4UZ</t>
  </si>
  <si>
    <t>KW14UZ</t>
  </si>
  <si>
    <t>4XB</t>
  </si>
  <si>
    <t>KW14XB</t>
  </si>
  <si>
    <t>4YR</t>
  </si>
  <si>
    <t>KW14YR</t>
  </si>
  <si>
    <t>KW15</t>
  </si>
  <si>
    <t>5SR</t>
  </si>
  <si>
    <t>KW15SR</t>
  </si>
  <si>
    <t>5SS</t>
  </si>
  <si>
    <t>KW15SS</t>
  </si>
  <si>
    <t>KW15TP</t>
  </si>
  <si>
    <t>KW15VV</t>
  </si>
  <si>
    <t>5XY</t>
  </si>
  <si>
    <t>KW15XY</t>
  </si>
  <si>
    <t>5YN</t>
  </si>
  <si>
    <t>KW15YN</t>
  </si>
  <si>
    <t>AA43</t>
  </si>
  <si>
    <t>AA431AA</t>
  </si>
  <si>
    <t xml:space="preserve">NE </t>
  </si>
  <si>
    <t>BB18</t>
  </si>
  <si>
    <t>BB186JR</t>
  </si>
  <si>
    <t>6LB</t>
  </si>
  <si>
    <t>BB186LB</t>
  </si>
  <si>
    <t>BB186LG</t>
  </si>
  <si>
    <t>BD</t>
  </si>
  <si>
    <t>BD23</t>
  </si>
  <si>
    <t>3JA</t>
  </si>
  <si>
    <t>BD233JA</t>
  </si>
  <si>
    <t>3JB</t>
  </si>
  <si>
    <t>BD233JB</t>
  </si>
  <si>
    <t>3TD</t>
  </si>
  <si>
    <t>BD233TD</t>
  </si>
  <si>
    <t>3TQ</t>
  </si>
  <si>
    <t>BD233TQ</t>
  </si>
  <si>
    <t>3TY</t>
  </si>
  <si>
    <t>BD233TY</t>
  </si>
  <si>
    <t>3UT</t>
  </si>
  <si>
    <t>BD233UT</t>
  </si>
  <si>
    <t>DL6</t>
  </si>
  <si>
    <t>3SG</t>
  </si>
  <si>
    <t>DL63SG</t>
  </si>
  <si>
    <t>3SJ</t>
  </si>
  <si>
    <t>DL63SJ</t>
  </si>
  <si>
    <t>DL7</t>
  </si>
  <si>
    <t>9DN</t>
  </si>
  <si>
    <t>DL79DN</t>
  </si>
  <si>
    <t>9DZ</t>
  </si>
  <si>
    <t>DL79DZ</t>
  </si>
  <si>
    <t>DL79EA</t>
  </si>
  <si>
    <t>9JD</t>
  </si>
  <si>
    <t>DL79JD</t>
  </si>
  <si>
    <t>DL79NG</t>
  </si>
  <si>
    <t>DL8</t>
  </si>
  <si>
    <t>DL82JH</t>
  </si>
  <si>
    <t>7YA</t>
  </si>
  <si>
    <t>DN147YA</t>
  </si>
  <si>
    <t>7YB</t>
  </si>
  <si>
    <t>DN147YB</t>
  </si>
  <si>
    <t>7YD</t>
  </si>
  <si>
    <t>DN147YD</t>
  </si>
  <si>
    <t>7YE</t>
  </si>
  <si>
    <t>DN147YE</t>
  </si>
  <si>
    <t>7YZ</t>
  </si>
  <si>
    <t>DN147YZ</t>
  </si>
  <si>
    <t>9AA</t>
  </si>
  <si>
    <t>DN149AA</t>
  </si>
  <si>
    <t>DN149AB</t>
  </si>
  <si>
    <t>DN149AR</t>
  </si>
  <si>
    <t>DN149BY</t>
  </si>
  <si>
    <t>DN149BZ</t>
  </si>
  <si>
    <t>DN50L</t>
  </si>
  <si>
    <t>0NB</t>
  </si>
  <si>
    <t>DN50NB</t>
  </si>
  <si>
    <t>DN57AL</t>
  </si>
  <si>
    <t>7AS</t>
  </si>
  <si>
    <t>DN57AS</t>
  </si>
  <si>
    <t>DN57AT</t>
  </si>
  <si>
    <t>7AU</t>
  </si>
  <si>
    <t>DN57AU</t>
  </si>
  <si>
    <t>7AX</t>
  </si>
  <si>
    <t>DN57AX</t>
  </si>
  <si>
    <t>7AY</t>
  </si>
  <si>
    <t>DN57AY</t>
  </si>
  <si>
    <t>DN57B</t>
  </si>
  <si>
    <t>DN57D</t>
  </si>
  <si>
    <t>7G</t>
  </si>
  <si>
    <t>DN57G</t>
  </si>
  <si>
    <t>DN57U</t>
  </si>
  <si>
    <t>7X</t>
  </si>
  <si>
    <t>DN57X</t>
  </si>
  <si>
    <t>8AR</t>
  </si>
  <si>
    <t>DN58AR</t>
  </si>
  <si>
    <t>DN58Q</t>
  </si>
  <si>
    <t>DN58RA</t>
  </si>
  <si>
    <t>DN58RB</t>
  </si>
  <si>
    <t>DN58RD</t>
  </si>
  <si>
    <t>DN58RE</t>
  </si>
  <si>
    <t>8RH</t>
  </si>
  <si>
    <t>DN58RH</t>
  </si>
  <si>
    <t>8RJ</t>
  </si>
  <si>
    <t>DN58RJ</t>
  </si>
  <si>
    <t>DN58RL</t>
  </si>
  <si>
    <t>DN58RQ</t>
  </si>
  <si>
    <t>DN58S</t>
  </si>
  <si>
    <t>DN58TA</t>
  </si>
  <si>
    <t>DN58TB</t>
  </si>
  <si>
    <t>8TE</t>
  </si>
  <si>
    <t>DN58TE</t>
  </si>
  <si>
    <t>DN58UY</t>
  </si>
  <si>
    <t>DN58X</t>
  </si>
  <si>
    <t>DN6</t>
  </si>
  <si>
    <t>DN7</t>
  </si>
  <si>
    <t>5AN</t>
  </si>
  <si>
    <t>DN75AN</t>
  </si>
  <si>
    <t>DN75SS</t>
  </si>
  <si>
    <t>5ST</t>
  </si>
  <si>
    <t>DN75ST</t>
  </si>
  <si>
    <t>5TB</t>
  </si>
  <si>
    <t>DN75TB</t>
  </si>
  <si>
    <t>5TD</t>
  </si>
  <si>
    <t>DN75TD</t>
  </si>
  <si>
    <t>DN75TX</t>
  </si>
  <si>
    <t>DN8</t>
  </si>
  <si>
    <t>DN84JZ</t>
  </si>
  <si>
    <t>H</t>
  </si>
  <si>
    <t>HG4</t>
  </si>
  <si>
    <t>5JA</t>
  </si>
  <si>
    <t>HG45JA</t>
  </si>
  <si>
    <t>HG45JB</t>
  </si>
  <si>
    <t>5JE</t>
  </si>
  <si>
    <t>HG45JE</t>
  </si>
  <si>
    <t>5JG</t>
  </si>
  <si>
    <t>HG45JG</t>
  </si>
  <si>
    <t>HG45JQ</t>
  </si>
  <si>
    <t>5LS</t>
  </si>
  <si>
    <t>HG45LS</t>
  </si>
  <si>
    <t>HG45LT</t>
  </si>
  <si>
    <t>5LX</t>
  </si>
  <si>
    <t>HG45LX</t>
  </si>
  <si>
    <t>5LY</t>
  </si>
  <si>
    <t>HG45LY</t>
  </si>
  <si>
    <t>HG45LZ</t>
  </si>
  <si>
    <t>HU15</t>
  </si>
  <si>
    <t>HU152AH</t>
  </si>
  <si>
    <t>2FB</t>
  </si>
  <si>
    <t>HU152FB</t>
  </si>
  <si>
    <t>2QH</t>
  </si>
  <si>
    <t>HU152QH</t>
  </si>
  <si>
    <t>HU152QQ</t>
  </si>
  <si>
    <t>HU152SB</t>
  </si>
  <si>
    <t>2XP</t>
  </si>
  <si>
    <t>HU152XP</t>
  </si>
  <si>
    <t>2XR</t>
  </si>
  <si>
    <t>HU152XR</t>
  </si>
  <si>
    <t>2XS</t>
  </si>
  <si>
    <t>HU152XS</t>
  </si>
  <si>
    <t>2XW</t>
  </si>
  <si>
    <t>HU152XW</t>
  </si>
  <si>
    <t>HU17</t>
  </si>
  <si>
    <t>7RX</t>
  </si>
  <si>
    <t>HU177RX</t>
  </si>
  <si>
    <t>LA2</t>
  </si>
  <si>
    <t>LA28A</t>
  </si>
  <si>
    <t>8DD</t>
  </si>
  <si>
    <t>LA28DD</t>
  </si>
  <si>
    <t>8DE</t>
  </si>
  <si>
    <t>LA28DE</t>
  </si>
  <si>
    <t>LA28DF</t>
  </si>
  <si>
    <t>LA6</t>
  </si>
  <si>
    <t>3JF</t>
  </si>
  <si>
    <t>LA63JF</t>
  </si>
  <si>
    <t>LS</t>
  </si>
  <si>
    <t>NE23</t>
  </si>
  <si>
    <t>3BL</t>
  </si>
  <si>
    <t>NE233BL</t>
  </si>
  <si>
    <t>OL14</t>
  </si>
  <si>
    <t>OL148QA</t>
  </si>
  <si>
    <t>OL148QB</t>
  </si>
  <si>
    <t>8QD</t>
  </si>
  <si>
    <t>OL148QD</t>
  </si>
  <si>
    <t>OL15</t>
  </si>
  <si>
    <t>OL159PE</t>
  </si>
  <si>
    <t>6GS</t>
  </si>
  <si>
    <t>S366GS</t>
  </si>
  <si>
    <t>S367G</t>
  </si>
  <si>
    <t>S367R</t>
  </si>
  <si>
    <t>9XY</t>
  </si>
  <si>
    <t>S369XY</t>
  </si>
  <si>
    <t>S630EJ</t>
  </si>
  <si>
    <t>1NH</t>
  </si>
  <si>
    <t>S711NH</t>
  </si>
  <si>
    <t>1NP</t>
  </si>
  <si>
    <t>S711NP</t>
  </si>
  <si>
    <t>1NQ</t>
  </si>
  <si>
    <t>S711NQ</t>
  </si>
  <si>
    <t>1NT</t>
  </si>
  <si>
    <t>S711NT</t>
  </si>
  <si>
    <t>1NU</t>
  </si>
  <si>
    <t>S711NU</t>
  </si>
  <si>
    <t>1NW</t>
  </si>
  <si>
    <t>S711NW</t>
  </si>
  <si>
    <t>1NX</t>
  </si>
  <si>
    <t>S711NX</t>
  </si>
  <si>
    <t>1PA</t>
  </si>
  <si>
    <t>S711PA</t>
  </si>
  <si>
    <t>1R</t>
  </si>
  <si>
    <t>S711R</t>
  </si>
  <si>
    <t>S711S</t>
  </si>
  <si>
    <t>S711T</t>
  </si>
  <si>
    <t>S711U</t>
  </si>
  <si>
    <t>S711XA</t>
  </si>
  <si>
    <t>1XB</t>
  </si>
  <si>
    <t>S711XB</t>
  </si>
  <si>
    <t>1XD</t>
  </si>
  <si>
    <t>S711XD</t>
  </si>
  <si>
    <t>1XE</t>
  </si>
  <si>
    <t>S711XE</t>
  </si>
  <si>
    <t>1XF</t>
  </si>
  <si>
    <t>S711XF</t>
  </si>
  <si>
    <t>1XG</t>
  </si>
  <si>
    <t>S711XG</t>
  </si>
  <si>
    <t>1XN</t>
  </si>
  <si>
    <t>S711XN</t>
  </si>
  <si>
    <t>S712AP</t>
  </si>
  <si>
    <t>S712AW</t>
  </si>
  <si>
    <t>S712AZ</t>
  </si>
  <si>
    <t>S712B</t>
  </si>
  <si>
    <t>S713</t>
  </si>
  <si>
    <t>S714</t>
  </si>
  <si>
    <t>S727</t>
  </si>
  <si>
    <t>8BG</t>
  </si>
  <si>
    <t>S728BG</t>
  </si>
  <si>
    <t>8BH</t>
  </si>
  <si>
    <t>S728BH</t>
  </si>
  <si>
    <t>8BL</t>
  </si>
  <si>
    <t>S728BL</t>
  </si>
  <si>
    <t>8BN</t>
  </si>
  <si>
    <t>S728BN</t>
  </si>
  <si>
    <t>8BQ</t>
  </si>
  <si>
    <t>S728BQ</t>
  </si>
  <si>
    <t>S728BS</t>
  </si>
  <si>
    <t>8BW</t>
  </si>
  <si>
    <t>S728BW</t>
  </si>
  <si>
    <t>8JJ</t>
  </si>
  <si>
    <t>S728JJ</t>
  </si>
  <si>
    <t>S728N</t>
  </si>
  <si>
    <t>S728P</t>
  </si>
  <si>
    <t>S728Q</t>
  </si>
  <si>
    <t>S728RA</t>
  </si>
  <si>
    <t>S728RB</t>
  </si>
  <si>
    <t>S728RD</t>
  </si>
  <si>
    <t>S728RE</t>
  </si>
  <si>
    <t>S728RF</t>
  </si>
  <si>
    <t>S728RG</t>
  </si>
  <si>
    <t>S728US</t>
  </si>
  <si>
    <t>8W</t>
  </si>
  <si>
    <t>S728W</t>
  </si>
  <si>
    <t>S729</t>
  </si>
  <si>
    <t>S73</t>
  </si>
  <si>
    <t>S730C</t>
  </si>
  <si>
    <t>S751</t>
  </si>
  <si>
    <t>S751JB</t>
  </si>
  <si>
    <t>1JJ</t>
  </si>
  <si>
    <t>S751JJ</t>
  </si>
  <si>
    <t>S751JT</t>
  </si>
  <si>
    <t>S751JU</t>
  </si>
  <si>
    <t>S751JX</t>
  </si>
  <si>
    <t>1JY</t>
  </si>
  <si>
    <t>S751JY</t>
  </si>
  <si>
    <t>1JZ</t>
  </si>
  <si>
    <t>S751JZ</t>
  </si>
  <si>
    <t>S754A</t>
  </si>
  <si>
    <t>S754B</t>
  </si>
  <si>
    <t>S754D</t>
  </si>
  <si>
    <t>S754E</t>
  </si>
  <si>
    <t>4EP</t>
  </si>
  <si>
    <t>S754EP</t>
  </si>
  <si>
    <t>S754H</t>
  </si>
  <si>
    <t>S754JA</t>
  </si>
  <si>
    <t>S754JZ</t>
  </si>
  <si>
    <t>S755</t>
  </si>
  <si>
    <t>S756</t>
  </si>
  <si>
    <t>W</t>
  </si>
  <si>
    <t>YO1</t>
  </si>
  <si>
    <t>YO11ET</t>
  </si>
  <si>
    <t>3ED</t>
  </si>
  <si>
    <t>YO13ED</t>
  </si>
  <si>
    <t>3JJ</t>
  </si>
  <si>
    <t>YO13JJ</t>
  </si>
  <si>
    <t>YO14VV</t>
  </si>
  <si>
    <t>YO16</t>
  </si>
  <si>
    <t>YO17</t>
  </si>
  <si>
    <t>YO18</t>
  </si>
  <si>
    <t>YO19</t>
  </si>
  <si>
    <t>YO10</t>
  </si>
  <si>
    <t>9LL</t>
  </si>
  <si>
    <t>YO179LL</t>
  </si>
  <si>
    <t>YO179LN</t>
  </si>
  <si>
    <t>9LP</t>
  </si>
  <si>
    <t>YO179LP</t>
  </si>
  <si>
    <t>9LS</t>
  </si>
  <si>
    <t>YO179LS</t>
  </si>
  <si>
    <t>9LW</t>
  </si>
  <si>
    <t>YO179LW</t>
  </si>
  <si>
    <t>YO179R</t>
  </si>
  <si>
    <t>YO179S</t>
  </si>
  <si>
    <t>YO179TA</t>
  </si>
  <si>
    <t>YO179TG</t>
  </si>
  <si>
    <t>YO2</t>
  </si>
  <si>
    <t>YO21OT</t>
  </si>
  <si>
    <t>1YZ</t>
  </si>
  <si>
    <t>YO21YZ</t>
  </si>
  <si>
    <t>YO21ZZ</t>
  </si>
  <si>
    <t>YO22BL</t>
  </si>
  <si>
    <t>2DE</t>
  </si>
  <si>
    <t>YO22DE</t>
  </si>
  <si>
    <t>2DN</t>
  </si>
  <si>
    <t>YO22DN</t>
  </si>
  <si>
    <t>2HD</t>
  </si>
  <si>
    <t>YO22HD</t>
  </si>
  <si>
    <t>YO22JL</t>
  </si>
  <si>
    <t>2JZ</t>
  </si>
  <si>
    <t>YO22JZ</t>
  </si>
  <si>
    <t>2PE</t>
  </si>
  <si>
    <t>YO22PE</t>
  </si>
  <si>
    <t>YO22QJ</t>
  </si>
  <si>
    <t>2QL</t>
  </si>
  <si>
    <t>YO22QL</t>
  </si>
  <si>
    <t>YO22QU</t>
  </si>
  <si>
    <t>2XN</t>
  </si>
  <si>
    <t>YO22XN</t>
  </si>
  <si>
    <t>3GE</t>
  </si>
  <si>
    <t>YO23GE</t>
  </si>
  <si>
    <t>3PJ</t>
  </si>
  <si>
    <t>YO23PJ</t>
  </si>
  <si>
    <t>3TF</t>
  </si>
  <si>
    <t>YO23TF</t>
  </si>
  <si>
    <t>3UA</t>
  </si>
  <si>
    <t>YO23UA</t>
  </si>
  <si>
    <t>3UL</t>
  </si>
  <si>
    <t>YO23UL</t>
  </si>
  <si>
    <t>3UN</t>
  </si>
  <si>
    <t>YO23UN</t>
  </si>
  <si>
    <t>YO23UU</t>
  </si>
  <si>
    <t>3YX</t>
  </si>
  <si>
    <t>YO23YX</t>
  </si>
  <si>
    <t>YO24DH</t>
  </si>
  <si>
    <t>4EB</t>
  </si>
  <si>
    <t>YO24EB</t>
  </si>
  <si>
    <t>YO24JF</t>
  </si>
  <si>
    <t>YO24LN</t>
  </si>
  <si>
    <t>YO24NJ</t>
  </si>
  <si>
    <t>YO24NT</t>
  </si>
  <si>
    <t>4UP</t>
  </si>
  <si>
    <t>YO24UP</t>
  </si>
  <si>
    <t>4YU</t>
  </si>
  <si>
    <t>YO24YU</t>
  </si>
  <si>
    <t>YO25NH</t>
  </si>
  <si>
    <t>YO25PN</t>
  </si>
  <si>
    <t>YO26DL</t>
  </si>
  <si>
    <t>6JU</t>
  </si>
  <si>
    <t>YO26JU</t>
  </si>
  <si>
    <t>6LN</t>
  </si>
  <si>
    <t>YO26LN</t>
  </si>
  <si>
    <t>YO26NJ</t>
  </si>
  <si>
    <t>6PB</t>
  </si>
  <si>
    <t>YO26PB</t>
  </si>
  <si>
    <t>YO26PL</t>
  </si>
  <si>
    <t>6QB</t>
  </si>
  <si>
    <t>YO26QB</t>
  </si>
  <si>
    <t>YO26QJ</t>
  </si>
  <si>
    <t>6QS</t>
  </si>
  <si>
    <t>YO26QS</t>
  </si>
  <si>
    <t>YO23</t>
  </si>
  <si>
    <t>YO24</t>
  </si>
  <si>
    <t>YO25</t>
  </si>
  <si>
    <t>YO259DB</t>
  </si>
  <si>
    <t>9DG</t>
  </si>
  <si>
    <t>YO259DG</t>
  </si>
  <si>
    <t>YO259EP</t>
  </si>
  <si>
    <t>9JU</t>
  </si>
  <si>
    <t>YO259JU</t>
  </si>
  <si>
    <t>YO259JX</t>
  </si>
  <si>
    <t>YO259RP</t>
  </si>
  <si>
    <t>YO259RR</t>
  </si>
  <si>
    <t>YO259RS</t>
  </si>
  <si>
    <t>YO259RT</t>
  </si>
  <si>
    <t>9RW</t>
  </si>
  <si>
    <t>YO259RW</t>
  </si>
  <si>
    <t>YO259RX</t>
  </si>
  <si>
    <t>YO259RY</t>
  </si>
  <si>
    <t>YO259RZ</t>
  </si>
  <si>
    <t>YO259SB</t>
  </si>
  <si>
    <t>YO259SD</t>
  </si>
  <si>
    <t>9SE</t>
  </si>
  <si>
    <t>YO259SE</t>
  </si>
  <si>
    <t>YO26</t>
  </si>
  <si>
    <t>YO3</t>
  </si>
  <si>
    <t>YO4</t>
  </si>
  <si>
    <t>YO5</t>
  </si>
  <si>
    <t>YO6</t>
  </si>
  <si>
    <t>YO62</t>
  </si>
  <si>
    <t>YO624</t>
  </si>
  <si>
    <t>6VV</t>
  </si>
  <si>
    <t>YO626VV</t>
  </si>
  <si>
    <t>YO7</t>
  </si>
  <si>
    <t>2HA</t>
  </si>
  <si>
    <t>YO72HA</t>
  </si>
  <si>
    <t>YO72HB</t>
  </si>
  <si>
    <t>YO72HD</t>
  </si>
  <si>
    <t>2HJ</t>
  </si>
  <si>
    <t>YO72HJ</t>
  </si>
  <si>
    <t>2HN</t>
  </si>
  <si>
    <t>YO72HN</t>
  </si>
  <si>
    <t>YO72HS</t>
  </si>
  <si>
    <t>YO72HT</t>
  </si>
  <si>
    <t>YO72HU</t>
  </si>
  <si>
    <t>YO8</t>
  </si>
  <si>
    <t>YO9</t>
  </si>
  <si>
    <t>3QD</t>
  </si>
  <si>
    <t>DL63QD</t>
  </si>
  <si>
    <t>DL63QE</t>
  </si>
  <si>
    <t>DL63QF</t>
  </si>
  <si>
    <t>DN147XS</t>
  </si>
  <si>
    <t>DN147XT</t>
  </si>
  <si>
    <t>DN147XU</t>
  </si>
  <si>
    <t>DN147XX</t>
  </si>
  <si>
    <t>7Y</t>
  </si>
  <si>
    <t>DN147Y</t>
  </si>
  <si>
    <t>DN148HR</t>
  </si>
  <si>
    <t>DN148HS</t>
  </si>
  <si>
    <t>DN148HT</t>
  </si>
  <si>
    <t>HU</t>
  </si>
  <si>
    <t>HU12</t>
  </si>
  <si>
    <t>HU120TA</t>
  </si>
  <si>
    <t>HU120TD</t>
  </si>
  <si>
    <t>HX6</t>
  </si>
  <si>
    <t>3LX</t>
  </si>
  <si>
    <t>HX63LX</t>
  </si>
  <si>
    <t>M29</t>
  </si>
  <si>
    <t>M297JR</t>
  </si>
  <si>
    <t>S654RA</t>
  </si>
  <si>
    <t>TS13</t>
  </si>
  <si>
    <t>4TN</t>
  </si>
  <si>
    <t>TS134TN</t>
  </si>
  <si>
    <t>4TS</t>
  </si>
  <si>
    <t>TS134TS</t>
  </si>
  <si>
    <t>4TT</t>
  </si>
  <si>
    <t>TS134TT</t>
  </si>
  <si>
    <t>4TU</t>
  </si>
  <si>
    <t>TS134TU</t>
  </si>
  <si>
    <t>TS134TX</t>
  </si>
  <si>
    <t>TS135</t>
  </si>
  <si>
    <t>TS9</t>
  </si>
  <si>
    <t>6LU</t>
  </si>
  <si>
    <t>TS96LU</t>
  </si>
  <si>
    <t>TS96RH</t>
  </si>
  <si>
    <t>7LG</t>
  </si>
  <si>
    <t>TS97LG</t>
  </si>
  <si>
    <t>7LJ</t>
  </si>
  <si>
    <t>TS97LJ</t>
  </si>
  <si>
    <t>WA9</t>
  </si>
  <si>
    <t>5BF</t>
  </si>
  <si>
    <t>WA95BF</t>
  </si>
  <si>
    <t>Y</t>
  </si>
  <si>
    <t>YO179RA</t>
  </si>
  <si>
    <t>9RB</t>
  </si>
  <si>
    <t>YO179RB</t>
  </si>
  <si>
    <t>9RD</t>
  </si>
  <si>
    <t>YO179RD</t>
  </si>
  <si>
    <t>9RE</t>
  </si>
  <si>
    <t>YO179RE</t>
  </si>
  <si>
    <t>9RF</t>
  </si>
  <si>
    <t>YO179RF</t>
  </si>
  <si>
    <t>9ST</t>
  </si>
  <si>
    <t>YO179ST</t>
  </si>
  <si>
    <t>YO65AE</t>
  </si>
  <si>
    <t>YO65AQ</t>
  </si>
  <si>
    <t>6ND</t>
  </si>
  <si>
    <t>YO66ND</t>
  </si>
  <si>
    <t>YO60</t>
  </si>
  <si>
    <t>7JA</t>
  </si>
  <si>
    <t>YO607JA</t>
  </si>
  <si>
    <t>2HE</t>
  </si>
  <si>
    <t>YO72HE</t>
  </si>
  <si>
    <t>2HF</t>
  </si>
  <si>
    <t>YO72HF</t>
  </si>
  <si>
    <t>2HG</t>
  </si>
  <si>
    <t>YO72HG</t>
  </si>
  <si>
    <t>2HH</t>
  </si>
  <si>
    <t>YO72HH</t>
  </si>
  <si>
    <t>2HL</t>
  </si>
  <si>
    <t>YO72HL</t>
  </si>
  <si>
    <t>2HP</t>
  </si>
  <si>
    <t>YO72HP</t>
  </si>
  <si>
    <t>2HQ</t>
  </si>
  <si>
    <t>YO72HQ</t>
  </si>
  <si>
    <t>2HW</t>
  </si>
  <si>
    <t>YO72HW</t>
  </si>
  <si>
    <t>2JX</t>
  </si>
  <si>
    <t>YO72JX</t>
  </si>
  <si>
    <t>HU120QE</t>
  </si>
  <si>
    <t>HU120SU</t>
  </si>
  <si>
    <t>HU120SZ</t>
  </si>
  <si>
    <t>HU120T</t>
  </si>
  <si>
    <t>AA14</t>
  </si>
  <si>
    <t>AA141AA</t>
  </si>
  <si>
    <t xml:space="preserve">NO </t>
  </si>
  <si>
    <t>AA16</t>
  </si>
  <si>
    <t>AA161AA</t>
  </si>
  <si>
    <t>AA32</t>
  </si>
  <si>
    <t>AA321AA</t>
  </si>
  <si>
    <t>AA41</t>
  </si>
  <si>
    <t>AA411AA</t>
  </si>
  <si>
    <t>CA4</t>
  </si>
  <si>
    <t>CA49HT</t>
  </si>
  <si>
    <t>CA8</t>
  </si>
  <si>
    <t>7H</t>
  </si>
  <si>
    <t>CA87H</t>
  </si>
  <si>
    <t>7J</t>
  </si>
  <si>
    <t>CA87J</t>
  </si>
  <si>
    <t>D</t>
  </si>
  <si>
    <t>DL13</t>
  </si>
  <si>
    <t>3NG</t>
  </si>
  <si>
    <t>DL133NG</t>
  </si>
  <si>
    <t>3PF</t>
  </si>
  <si>
    <t>DL133PF</t>
  </si>
  <si>
    <t>3PG</t>
  </si>
  <si>
    <t>DL133PG</t>
  </si>
  <si>
    <t>4BW</t>
  </si>
  <si>
    <t>DL134BW</t>
  </si>
  <si>
    <t>DL134PR</t>
  </si>
  <si>
    <t>DL134PS</t>
  </si>
  <si>
    <t>DL134PT</t>
  </si>
  <si>
    <t>4PU</t>
  </si>
  <si>
    <t>DL134PU</t>
  </si>
  <si>
    <t>DL134QH</t>
  </si>
  <si>
    <t>DL135AJ</t>
  </si>
  <si>
    <t>DL135AL</t>
  </si>
  <si>
    <t>DL135AN</t>
  </si>
  <si>
    <t>5AW</t>
  </si>
  <si>
    <t>DL135AW</t>
  </si>
  <si>
    <t>5BE</t>
  </si>
  <si>
    <t>DL135BE</t>
  </si>
  <si>
    <t>5BH</t>
  </si>
  <si>
    <t>DL135BH</t>
  </si>
  <si>
    <t>5BQ</t>
  </si>
  <si>
    <t>DL135BQ</t>
  </si>
  <si>
    <t>5HJ</t>
  </si>
  <si>
    <t>DL135HJ</t>
  </si>
  <si>
    <t>DL135RX</t>
  </si>
  <si>
    <t>HG43JF</t>
  </si>
  <si>
    <t>HG44</t>
  </si>
  <si>
    <t>HG45J</t>
  </si>
  <si>
    <t>HG45L</t>
  </si>
  <si>
    <t>LA10</t>
  </si>
  <si>
    <t>LA105PT</t>
  </si>
  <si>
    <t>LA105PX</t>
  </si>
  <si>
    <t>LS14</t>
  </si>
  <si>
    <t>5LJ</t>
  </si>
  <si>
    <t>LS145LJ</t>
  </si>
  <si>
    <t>N</t>
  </si>
  <si>
    <t>1BN</t>
  </si>
  <si>
    <t>NE31BN</t>
  </si>
  <si>
    <t>SR</t>
  </si>
  <si>
    <t>TD12</t>
  </si>
  <si>
    <t>TD124Q</t>
  </si>
  <si>
    <t>TD124R</t>
  </si>
  <si>
    <t>TD124S</t>
  </si>
  <si>
    <t>TD124T</t>
  </si>
  <si>
    <t>TD124U</t>
  </si>
  <si>
    <t>4X</t>
  </si>
  <si>
    <t>TD124X</t>
  </si>
  <si>
    <t>TD15</t>
  </si>
  <si>
    <t>1XX</t>
  </si>
  <si>
    <t>TD151XX</t>
  </si>
  <si>
    <t>TS</t>
  </si>
  <si>
    <t>TS135BY</t>
  </si>
  <si>
    <t>TS135BZ</t>
  </si>
  <si>
    <t>TS135DA</t>
  </si>
  <si>
    <t>TS135DS</t>
  </si>
  <si>
    <t>TS135DU</t>
  </si>
  <si>
    <t>YO74HJ</t>
  </si>
  <si>
    <t>YO74JY</t>
  </si>
  <si>
    <t>YO74LH</t>
  </si>
  <si>
    <t>YO74LJ</t>
  </si>
  <si>
    <t>CA</t>
  </si>
  <si>
    <t>CA87HA</t>
  </si>
  <si>
    <t>CA87HN</t>
  </si>
  <si>
    <t>7HS</t>
  </si>
  <si>
    <t>CA87HS</t>
  </si>
  <si>
    <t>7HT</t>
  </si>
  <si>
    <t>CA87HT</t>
  </si>
  <si>
    <t>7HU</t>
  </si>
  <si>
    <t>CA87HU</t>
  </si>
  <si>
    <t>7HX</t>
  </si>
  <si>
    <t>CA87HX</t>
  </si>
  <si>
    <t>7HY</t>
  </si>
  <si>
    <t>CA87HY</t>
  </si>
  <si>
    <t>CA87JU</t>
  </si>
  <si>
    <t>DG16</t>
  </si>
  <si>
    <t>DG165EY</t>
  </si>
  <si>
    <t>5HT</t>
  </si>
  <si>
    <t>DG165HT</t>
  </si>
  <si>
    <t>DG165HU</t>
  </si>
  <si>
    <t>DG165JA</t>
  </si>
  <si>
    <t>DG165JB</t>
  </si>
  <si>
    <t>DH8</t>
  </si>
  <si>
    <t>9DX</t>
  </si>
  <si>
    <t>DH89DX</t>
  </si>
  <si>
    <t>9DY</t>
  </si>
  <si>
    <t>DH89DY</t>
  </si>
  <si>
    <t>DH89DZ</t>
  </si>
  <si>
    <t>9HD</t>
  </si>
  <si>
    <t>DH89HD</t>
  </si>
  <si>
    <t>DH89HJ</t>
  </si>
  <si>
    <t>DH89HN</t>
  </si>
  <si>
    <t>DH89HP</t>
  </si>
  <si>
    <t>9HR</t>
  </si>
  <si>
    <t>DH89HR</t>
  </si>
  <si>
    <t>DH89HW</t>
  </si>
  <si>
    <t>DL11</t>
  </si>
  <si>
    <t>6LR</t>
  </si>
  <si>
    <t>DL116LR</t>
  </si>
  <si>
    <t>DL12</t>
  </si>
  <si>
    <t>DL120HD</t>
  </si>
  <si>
    <t>0HT</t>
  </si>
  <si>
    <t>DL120HT</t>
  </si>
  <si>
    <t>DL120HX</t>
  </si>
  <si>
    <t>DL120PB</t>
  </si>
  <si>
    <t>DL120XY</t>
  </si>
  <si>
    <t>DL120XZ</t>
  </si>
  <si>
    <t>0Y</t>
  </si>
  <si>
    <t>DL120Y</t>
  </si>
  <si>
    <t>9RH</t>
  </si>
  <si>
    <t>DL129RH</t>
  </si>
  <si>
    <t>9RJ</t>
  </si>
  <si>
    <t>DL129RJ</t>
  </si>
  <si>
    <t>DL15</t>
  </si>
  <si>
    <t>DL158DY</t>
  </si>
  <si>
    <t>9QG</t>
  </si>
  <si>
    <t>DL159QG</t>
  </si>
  <si>
    <t>9QL</t>
  </si>
  <si>
    <t>DL159QL</t>
  </si>
  <si>
    <t>5NE</t>
  </si>
  <si>
    <t>LA105NE</t>
  </si>
  <si>
    <t>LA105NF</t>
  </si>
  <si>
    <t>LA105PY</t>
  </si>
  <si>
    <t>NE47</t>
  </si>
  <si>
    <t>NE478A</t>
  </si>
  <si>
    <t>NE478D</t>
  </si>
  <si>
    <t>8HJ</t>
  </si>
  <si>
    <t>NE478HJ</t>
  </si>
  <si>
    <t>8HL</t>
  </si>
  <si>
    <t>NE478HL</t>
  </si>
  <si>
    <t>8HN</t>
  </si>
  <si>
    <t>NE478HN</t>
  </si>
  <si>
    <t>NE478HP</t>
  </si>
  <si>
    <t>8HW</t>
  </si>
  <si>
    <t>NE478HW</t>
  </si>
  <si>
    <t>NE478LU</t>
  </si>
  <si>
    <t>NE479C</t>
  </si>
  <si>
    <t>NE479HJ</t>
  </si>
  <si>
    <t>NE479JD</t>
  </si>
  <si>
    <t>NE479JH</t>
  </si>
  <si>
    <t>NE479JN</t>
  </si>
  <si>
    <t>NE479PA</t>
  </si>
  <si>
    <t>9SW</t>
  </si>
  <si>
    <t>NE479SW</t>
  </si>
  <si>
    <t>9UP</t>
  </si>
  <si>
    <t>NE479UP</t>
  </si>
  <si>
    <t>NE49</t>
  </si>
  <si>
    <t>NE490JN</t>
  </si>
  <si>
    <t>0QP</t>
  </si>
  <si>
    <t>NE490QP</t>
  </si>
  <si>
    <t>NE490QR</t>
  </si>
  <si>
    <t>NE490QT</t>
  </si>
  <si>
    <t>TD9</t>
  </si>
  <si>
    <t>0TJ</t>
  </si>
  <si>
    <t>TD90TJ</t>
  </si>
  <si>
    <t>0TP</t>
  </si>
  <si>
    <t>TD90TP</t>
  </si>
  <si>
    <t>0TR</t>
  </si>
  <si>
    <t>TD90TR</t>
  </si>
  <si>
    <t>0TS</t>
  </si>
  <si>
    <t>TD90TS</t>
  </si>
  <si>
    <t>0TT</t>
  </si>
  <si>
    <t>TD90TT</t>
  </si>
  <si>
    <t>0TW</t>
  </si>
  <si>
    <t>TD90TW</t>
  </si>
  <si>
    <t>E1</t>
  </si>
  <si>
    <t>E12BL</t>
  </si>
  <si>
    <t xml:space="preserve">NT </t>
  </si>
  <si>
    <t>E7</t>
  </si>
  <si>
    <t>E71AA</t>
  </si>
  <si>
    <t>GU15</t>
  </si>
  <si>
    <t>GU153UU</t>
  </si>
  <si>
    <t>GU18</t>
  </si>
  <si>
    <t>GU19</t>
  </si>
  <si>
    <t>GU20</t>
  </si>
  <si>
    <t>GU24</t>
  </si>
  <si>
    <t>GU249RB</t>
  </si>
  <si>
    <t>GU249RH</t>
  </si>
  <si>
    <t>GU249RJ</t>
  </si>
  <si>
    <t>GU25</t>
  </si>
  <si>
    <t>KT16</t>
  </si>
  <si>
    <t>0ER</t>
  </si>
  <si>
    <t>KT160ER</t>
  </si>
  <si>
    <t>NW71BE</t>
  </si>
  <si>
    <t>RG10</t>
  </si>
  <si>
    <t>RG100H</t>
  </si>
  <si>
    <t>RG100J</t>
  </si>
  <si>
    <t>RG100LA</t>
  </si>
  <si>
    <t>RG100LB</t>
  </si>
  <si>
    <t>RG100LD</t>
  </si>
  <si>
    <t>0LE</t>
  </si>
  <si>
    <t>RG100LE</t>
  </si>
  <si>
    <t>0LF</t>
  </si>
  <si>
    <t>RG100LF</t>
  </si>
  <si>
    <t>RG100LG</t>
  </si>
  <si>
    <t>RG100LH</t>
  </si>
  <si>
    <t>0LJ</t>
  </si>
  <si>
    <t>RG100LJ</t>
  </si>
  <si>
    <t>RG100N</t>
  </si>
  <si>
    <t>RG100P</t>
  </si>
  <si>
    <t>RG100Q</t>
  </si>
  <si>
    <t>RG100RF</t>
  </si>
  <si>
    <t>9UX</t>
  </si>
  <si>
    <t>RG109UX</t>
  </si>
  <si>
    <t>RG11</t>
  </si>
  <si>
    <t>RG115QP</t>
  </si>
  <si>
    <t>5RH</t>
  </si>
  <si>
    <t>RG115RH</t>
  </si>
  <si>
    <t>RG115RP</t>
  </si>
  <si>
    <t>5SA</t>
  </si>
  <si>
    <t>RG115SA</t>
  </si>
  <si>
    <t>RG12</t>
  </si>
  <si>
    <t>RG40</t>
  </si>
  <si>
    <t>3BT</t>
  </si>
  <si>
    <t>RG403BT</t>
  </si>
  <si>
    <t>RG403BX</t>
  </si>
  <si>
    <t>3D</t>
  </si>
  <si>
    <t>RG403D</t>
  </si>
  <si>
    <t>3EE</t>
  </si>
  <si>
    <t>RG403EE</t>
  </si>
  <si>
    <t>RG405RY</t>
  </si>
  <si>
    <t>RG405RZ</t>
  </si>
  <si>
    <t>5SJ</t>
  </si>
  <si>
    <t>RG405SJ</t>
  </si>
  <si>
    <t>RG41</t>
  </si>
  <si>
    <t>RG412QX</t>
  </si>
  <si>
    <t>5TA</t>
  </si>
  <si>
    <t>RG415TA</t>
  </si>
  <si>
    <t>RG415VV</t>
  </si>
  <si>
    <t>RG42</t>
  </si>
  <si>
    <t>RG45</t>
  </si>
  <si>
    <t>6AR</t>
  </si>
  <si>
    <t>RG456AR</t>
  </si>
  <si>
    <t>6AT</t>
  </si>
  <si>
    <t>RG456AT</t>
  </si>
  <si>
    <t>6LW</t>
  </si>
  <si>
    <t>RG456LW</t>
  </si>
  <si>
    <t>6X</t>
  </si>
  <si>
    <t>RG456X</t>
  </si>
  <si>
    <t>6Y</t>
  </si>
  <si>
    <t>RG456Y</t>
  </si>
  <si>
    <t>RG457ED</t>
  </si>
  <si>
    <t>SE17LW</t>
  </si>
  <si>
    <t>SE18DD</t>
  </si>
  <si>
    <t>SL</t>
  </si>
  <si>
    <t>SL1</t>
  </si>
  <si>
    <t>SL18PD</t>
  </si>
  <si>
    <t>8PN</t>
  </si>
  <si>
    <t>SL18PN</t>
  </si>
  <si>
    <t>SL18PS</t>
  </si>
  <si>
    <t>SL18PT</t>
  </si>
  <si>
    <t>8PU</t>
  </si>
  <si>
    <t>SL18PU</t>
  </si>
  <si>
    <t>SL18PY</t>
  </si>
  <si>
    <t>SL2</t>
  </si>
  <si>
    <t>SL23SN</t>
  </si>
  <si>
    <t>3TE</t>
  </si>
  <si>
    <t>SL23TE</t>
  </si>
  <si>
    <t>SL23TF</t>
  </si>
  <si>
    <t>3TG</t>
  </si>
  <si>
    <t>SL23TG</t>
  </si>
  <si>
    <t>SL23TH</t>
  </si>
  <si>
    <t>SL23TQ</t>
  </si>
  <si>
    <t>3TS</t>
  </si>
  <si>
    <t>SL23TS</t>
  </si>
  <si>
    <t>SL25AA</t>
  </si>
  <si>
    <t>SL25BY</t>
  </si>
  <si>
    <t>SL4</t>
  </si>
  <si>
    <t>SL42LD</t>
  </si>
  <si>
    <t>3EA</t>
  </si>
  <si>
    <t>SL43EA</t>
  </si>
  <si>
    <t>3TP</t>
  </si>
  <si>
    <t>SL43TP</t>
  </si>
  <si>
    <t>SL6</t>
  </si>
  <si>
    <t>6EA</t>
  </si>
  <si>
    <t>SL66EA</t>
  </si>
  <si>
    <t>SL66QL</t>
  </si>
  <si>
    <t>6RR</t>
  </si>
  <si>
    <t>SL66RR</t>
  </si>
  <si>
    <t>SL67XW</t>
  </si>
  <si>
    <t>W1U</t>
  </si>
  <si>
    <t>3HA</t>
  </si>
  <si>
    <t>W1U3HA</t>
  </si>
  <si>
    <t>CM11</t>
  </si>
  <si>
    <t>CM12</t>
  </si>
  <si>
    <t>CM13</t>
  </si>
  <si>
    <t>CM14</t>
  </si>
  <si>
    <t>CM15</t>
  </si>
  <si>
    <t>CM2</t>
  </si>
  <si>
    <t>8LA</t>
  </si>
  <si>
    <t>CM28LA</t>
  </si>
  <si>
    <t>CM38D</t>
  </si>
  <si>
    <t>CM38E</t>
  </si>
  <si>
    <t>CM38H</t>
  </si>
  <si>
    <t>8J</t>
  </si>
  <si>
    <t>CM38J</t>
  </si>
  <si>
    <t>CM40LA</t>
  </si>
  <si>
    <t>CM40LB</t>
  </si>
  <si>
    <t>CM40LD</t>
  </si>
  <si>
    <t>CM40LE</t>
  </si>
  <si>
    <t>CM40LG</t>
  </si>
  <si>
    <t>CM5</t>
  </si>
  <si>
    <t>9NR</t>
  </si>
  <si>
    <t>CM59NR</t>
  </si>
  <si>
    <t>9NS</t>
  </si>
  <si>
    <t>CM59NS</t>
  </si>
  <si>
    <t>CM59RB</t>
  </si>
  <si>
    <t>CM59RE</t>
  </si>
  <si>
    <t>9RG</t>
  </si>
  <si>
    <t>CM59RG</t>
  </si>
  <si>
    <t>CM59RX</t>
  </si>
  <si>
    <t>CM7</t>
  </si>
  <si>
    <t>CM73SB</t>
  </si>
  <si>
    <t>E2</t>
  </si>
  <si>
    <t>E3</t>
  </si>
  <si>
    <t>7QA</t>
  </si>
  <si>
    <t>E47QA</t>
  </si>
  <si>
    <t>7QH</t>
  </si>
  <si>
    <t>E47QH</t>
  </si>
  <si>
    <t>E5</t>
  </si>
  <si>
    <t>E6</t>
  </si>
  <si>
    <t>E8</t>
  </si>
  <si>
    <t>E9</t>
  </si>
  <si>
    <t>EC</t>
  </si>
  <si>
    <t>EN5</t>
  </si>
  <si>
    <t>1NZ</t>
  </si>
  <si>
    <t>EN51NZ</t>
  </si>
  <si>
    <t>EN51ST</t>
  </si>
  <si>
    <t>EN53JB</t>
  </si>
  <si>
    <t>3JU</t>
  </si>
  <si>
    <t>EN53JU</t>
  </si>
  <si>
    <t>4AE</t>
  </si>
  <si>
    <t>EN54AE</t>
  </si>
  <si>
    <t>EN54DJ</t>
  </si>
  <si>
    <t>EN55RQ</t>
  </si>
  <si>
    <t>HA0</t>
  </si>
  <si>
    <t>HA03NF</t>
  </si>
  <si>
    <t>HA3</t>
  </si>
  <si>
    <t>HA37LS</t>
  </si>
  <si>
    <t>HA7</t>
  </si>
  <si>
    <t>HA71</t>
  </si>
  <si>
    <t>HA72</t>
  </si>
  <si>
    <t>HA8</t>
  </si>
  <si>
    <t>HA9</t>
  </si>
  <si>
    <t>IG</t>
  </si>
  <si>
    <t>4AA</t>
  </si>
  <si>
    <t>IG104AA</t>
  </si>
  <si>
    <t>N11</t>
  </si>
  <si>
    <t>N13</t>
  </si>
  <si>
    <t>N14</t>
  </si>
  <si>
    <t>N15</t>
  </si>
  <si>
    <t>N17</t>
  </si>
  <si>
    <t>N18</t>
  </si>
  <si>
    <t>N19</t>
  </si>
  <si>
    <t>1HR</t>
  </si>
  <si>
    <t>N101HR</t>
  </si>
  <si>
    <t>1HS</t>
  </si>
  <si>
    <t>N101HS</t>
  </si>
  <si>
    <t>1HT</t>
  </si>
  <si>
    <t>N101HT</t>
  </si>
  <si>
    <t>N101HU</t>
  </si>
  <si>
    <t>1LA</t>
  </si>
  <si>
    <t>N101LA</t>
  </si>
  <si>
    <t>N101LH</t>
  </si>
  <si>
    <t>1LJ</t>
  </si>
  <si>
    <t>N101LJ</t>
  </si>
  <si>
    <t>1LN</t>
  </si>
  <si>
    <t>N101LN</t>
  </si>
  <si>
    <t>1LP</t>
  </si>
  <si>
    <t>N101LP</t>
  </si>
  <si>
    <t>N102AA</t>
  </si>
  <si>
    <t>N102AB</t>
  </si>
  <si>
    <t>N102B</t>
  </si>
  <si>
    <t>2DB</t>
  </si>
  <si>
    <t>N102DB</t>
  </si>
  <si>
    <t>2DD</t>
  </si>
  <si>
    <t>N102DD</t>
  </si>
  <si>
    <t>N102DE</t>
  </si>
  <si>
    <t>N102E</t>
  </si>
  <si>
    <t>N102HB</t>
  </si>
  <si>
    <t>2JN</t>
  </si>
  <si>
    <t>N102JN</t>
  </si>
  <si>
    <t>2JP</t>
  </si>
  <si>
    <t>N102JP</t>
  </si>
  <si>
    <t>2JR</t>
  </si>
  <si>
    <t>N102JR</t>
  </si>
  <si>
    <t>2JS</t>
  </si>
  <si>
    <t>N102JS</t>
  </si>
  <si>
    <t>2JT</t>
  </si>
  <si>
    <t>N102JT</t>
  </si>
  <si>
    <t>N102PS</t>
  </si>
  <si>
    <t>2PT</t>
  </si>
  <si>
    <t>N102PT</t>
  </si>
  <si>
    <t>N102PU</t>
  </si>
  <si>
    <t>2PX</t>
  </si>
  <si>
    <t>N102PX</t>
  </si>
  <si>
    <t>2QN</t>
  </si>
  <si>
    <t>N102QN</t>
  </si>
  <si>
    <t>2QR</t>
  </si>
  <si>
    <t>N102QR</t>
  </si>
  <si>
    <t>N102QS</t>
  </si>
  <si>
    <t>2RB</t>
  </si>
  <si>
    <t>N102RB</t>
  </si>
  <si>
    <t>N120A</t>
  </si>
  <si>
    <t>N120B</t>
  </si>
  <si>
    <t>N120D</t>
  </si>
  <si>
    <t>N120E</t>
  </si>
  <si>
    <t>0G</t>
  </si>
  <si>
    <t>N120G</t>
  </si>
  <si>
    <t>N120H</t>
  </si>
  <si>
    <t>N120J</t>
  </si>
  <si>
    <t>N120NL</t>
  </si>
  <si>
    <t>N120NU</t>
  </si>
  <si>
    <t>0PL</t>
  </si>
  <si>
    <t>N120PL</t>
  </si>
  <si>
    <t>N120SR</t>
  </si>
  <si>
    <t>N120VV</t>
  </si>
  <si>
    <t>N126QH</t>
  </si>
  <si>
    <t>N127A</t>
  </si>
  <si>
    <t>N127B</t>
  </si>
  <si>
    <t>N127HU</t>
  </si>
  <si>
    <t>N127HX</t>
  </si>
  <si>
    <t>N127HY</t>
  </si>
  <si>
    <t>N127JA</t>
  </si>
  <si>
    <t>7JB</t>
  </si>
  <si>
    <t>N127JB</t>
  </si>
  <si>
    <t>7JD</t>
  </si>
  <si>
    <t>N127JD</t>
  </si>
  <si>
    <t>N127L</t>
  </si>
  <si>
    <t>N127P</t>
  </si>
  <si>
    <t>N128DW</t>
  </si>
  <si>
    <t>N128DX</t>
  </si>
  <si>
    <t>8EH</t>
  </si>
  <si>
    <t>N128EH</t>
  </si>
  <si>
    <t>8ES</t>
  </si>
  <si>
    <t>N128ES</t>
  </si>
  <si>
    <t>8EU</t>
  </si>
  <si>
    <t>N128EU</t>
  </si>
  <si>
    <t>N128EX</t>
  </si>
  <si>
    <t>8EY</t>
  </si>
  <si>
    <t>N128EY</t>
  </si>
  <si>
    <t>N128HA</t>
  </si>
  <si>
    <t>N128HB</t>
  </si>
  <si>
    <t>N128HD</t>
  </si>
  <si>
    <t>N128HE</t>
  </si>
  <si>
    <t>8HG</t>
  </si>
  <si>
    <t>N128HG</t>
  </si>
  <si>
    <t>N128HJ</t>
  </si>
  <si>
    <t>N128HL</t>
  </si>
  <si>
    <t>8JA</t>
  </si>
  <si>
    <t>N128JA</t>
  </si>
  <si>
    <t>N128LU</t>
  </si>
  <si>
    <t>N128LY</t>
  </si>
  <si>
    <t>N128N</t>
  </si>
  <si>
    <t>N128P</t>
  </si>
  <si>
    <t>N129EP</t>
  </si>
  <si>
    <t>N20</t>
  </si>
  <si>
    <t>2PN</t>
  </si>
  <si>
    <t>N22PN</t>
  </si>
  <si>
    <t>N28</t>
  </si>
  <si>
    <t>N29</t>
  </si>
  <si>
    <t>N29RA</t>
  </si>
  <si>
    <t>N29RB</t>
  </si>
  <si>
    <t>N29RE</t>
  </si>
  <si>
    <t>N23</t>
  </si>
  <si>
    <t>N236JH</t>
  </si>
  <si>
    <t>N3</t>
  </si>
  <si>
    <t>N41AA</t>
  </si>
  <si>
    <t>N41AB</t>
  </si>
  <si>
    <t>N41AD</t>
  </si>
  <si>
    <t>N41AR</t>
  </si>
  <si>
    <t>N41AT</t>
  </si>
  <si>
    <t>N41AU</t>
  </si>
  <si>
    <t>N41AX</t>
  </si>
  <si>
    <t>N41AZ</t>
  </si>
  <si>
    <t>N41B</t>
  </si>
  <si>
    <t>N41D</t>
  </si>
  <si>
    <t>N41E</t>
  </si>
  <si>
    <t>1HH</t>
  </si>
  <si>
    <t>N41HH</t>
  </si>
  <si>
    <t>1HJ</t>
  </si>
  <si>
    <t>N41HJ</t>
  </si>
  <si>
    <t>N41HL</t>
  </si>
  <si>
    <t>1HN</t>
  </si>
  <si>
    <t>N41HN</t>
  </si>
  <si>
    <t>1HP</t>
  </si>
  <si>
    <t>N41HP</t>
  </si>
  <si>
    <t>1HW</t>
  </si>
  <si>
    <t>N41HW</t>
  </si>
  <si>
    <t>N41OT</t>
  </si>
  <si>
    <t>N41Q</t>
  </si>
  <si>
    <t>N41R</t>
  </si>
  <si>
    <t>N41S</t>
  </si>
  <si>
    <t>1TR</t>
  </si>
  <si>
    <t>N41TR</t>
  </si>
  <si>
    <t>N5</t>
  </si>
  <si>
    <t>N6</t>
  </si>
  <si>
    <t>N7</t>
  </si>
  <si>
    <t>N80AA</t>
  </si>
  <si>
    <t>N80AB</t>
  </si>
  <si>
    <t>N80AJ</t>
  </si>
  <si>
    <t>N80AL</t>
  </si>
  <si>
    <t>N80AN</t>
  </si>
  <si>
    <t>0AT</t>
  </si>
  <si>
    <t>N80AT</t>
  </si>
  <si>
    <t>RM</t>
  </si>
  <si>
    <t>1SJ</t>
  </si>
  <si>
    <t>RM41SJ</t>
  </si>
  <si>
    <t>SE13GE</t>
  </si>
  <si>
    <t>SE17JU</t>
  </si>
  <si>
    <t>SE11</t>
  </si>
  <si>
    <t>SE115BX</t>
  </si>
  <si>
    <t>SE115EY</t>
  </si>
  <si>
    <t>SE115NS</t>
  </si>
  <si>
    <t>5NW</t>
  </si>
  <si>
    <t>SE115NW</t>
  </si>
  <si>
    <t>SE115RB</t>
  </si>
  <si>
    <t>SE115RU</t>
  </si>
  <si>
    <t>SE115RW</t>
  </si>
  <si>
    <t>SE115TX</t>
  </si>
  <si>
    <t>6DT</t>
  </si>
  <si>
    <t>SE116DT</t>
  </si>
  <si>
    <t>SE116EW</t>
  </si>
  <si>
    <t>SE116LJ</t>
  </si>
  <si>
    <t>SE116LN</t>
  </si>
  <si>
    <t>6TW</t>
  </si>
  <si>
    <t>SE116TW</t>
  </si>
  <si>
    <t>6UF</t>
  </si>
  <si>
    <t>SE116UF</t>
  </si>
  <si>
    <t>6UH</t>
  </si>
  <si>
    <t>SE116UH</t>
  </si>
  <si>
    <t>SS</t>
  </si>
  <si>
    <t>W10</t>
  </si>
  <si>
    <t>W11</t>
  </si>
  <si>
    <t>W12</t>
  </si>
  <si>
    <t>W1D</t>
  </si>
  <si>
    <t>W1D2DB</t>
  </si>
  <si>
    <t>W1D2DE</t>
  </si>
  <si>
    <t>2DF</t>
  </si>
  <si>
    <t>W1D2DF</t>
  </si>
  <si>
    <t>4TA</t>
  </si>
  <si>
    <t>W1D4TA</t>
  </si>
  <si>
    <t>W1D4TB</t>
  </si>
  <si>
    <t>6BU</t>
  </si>
  <si>
    <t>W1D6BU</t>
  </si>
  <si>
    <t>6BY</t>
  </si>
  <si>
    <t>W1D6BY</t>
  </si>
  <si>
    <t>6BZ</t>
  </si>
  <si>
    <t>W1D6BZ</t>
  </si>
  <si>
    <t>W1D6PB</t>
  </si>
  <si>
    <t>W1D6PD</t>
  </si>
  <si>
    <t>6PE</t>
  </si>
  <si>
    <t>W1D6PE</t>
  </si>
  <si>
    <t>6PF</t>
  </si>
  <si>
    <t>W1D6PF</t>
  </si>
  <si>
    <t>W1D6QF</t>
  </si>
  <si>
    <t>W1F</t>
  </si>
  <si>
    <t>W1F8RE</t>
  </si>
  <si>
    <t>W1H</t>
  </si>
  <si>
    <t>1EF</t>
  </si>
  <si>
    <t>W1H1EF</t>
  </si>
  <si>
    <t>W1H4PT</t>
  </si>
  <si>
    <t>W1T</t>
  </si>
  <si>
    <t>W1T1BE</t>
  </si>
  <si>
    <t>W1T7</t>
  </si>
  <si>
    <t>7NR</t>
  </si>
  <si>
    <t>W1T7NR</t>
  </si>
  <si>
    <t>7NS</t>
  </si>
  <si>
    <t>W1T7NS</t>
  </si>
  <si>
    <t>W1T7NT</t>
  </si>
  <si>
    <t>W1T7NU</t>
  </si>
  <si>
    <t>W1T7NY</t>
  </si>
  <si>
    <t>W1T7NZ</t>
  </si>
  <si>
    <t>7RH</t>
  </si>
  <si>
    <t>W1T7RH</t>
  </si>
  <si>
    <t>W2</t>
  </si>
  <si>
    <t>W25C</t>
  </si>
  <si>
    <t>W25DA</t>
  </si>
  <si>
    <t>W25DL</t>
  </si>
  <si>
    <t>W3</t>
  </si>
  <si>
    <t>7DT</t>
  </si>
  <si>
    <t>W37DT</t>
  </si>
  <si>
    <t>W6</t>
  </si>
  <si>
    <t>W8</t>
  </si>
  <si>
    <t>W86C</t>
  </si>
  <si>
    <t>W9</t>
  </si>
  <si>
    <t>WC</t>
  </si>
  <si>
    <t>WD6</t>
  </si>
  <si>
    <t>2RW</t>
  </si>
  <si>
    <t>WD62RW</t>
  </si>
  <si>
    <t>GU21</t>
  </si>
  <si>
    <t>5NJ</t>
  </si>
  <si>
    <t>GU215NJ</t>
  </si>
  <si>
    <t>GU215S</t>
  </si>
  <si>
    <t>GU215T</t>
  </si>
  <si>
    <t>HA</t>
  </si>
  <si>
    <t>HA35</t>
  </si>
  <si>
    <t>HA36</t>
  </si>
  <si>
    <t>HA37</t>
  </si>
  <si>
    <t>8NT</t>
  </si>
  <si>
    <t>HA38NT</t>
  </si>
  <si>
    <t>HA62JS</t>
  </si>
  <si>
    <t>2JW</t>
  </si>
  <si>
    <t>HA62JW</t>
  </si>
  <si>
    <t>HA62JX</t>
  </si>
  <si>
    <t>3AA</t>
  </si>
  <si>
    <t>HA63AA</t>
  </si>
  <si>
    <t>3AB</t>
  </si>
  <si>
    <t>HA63AB</t>
  </si>
  <si>
    <t>3AD</t>
  </si>
  <si>
    <t>HA63AD</t>
  </si>
  <si>
    <t>3AE</t>
  </si>
  <si>
    <t>HA63AE</t>
  </si>
  <si>
    <t>3AJ</t>
  </si>
  <si>
    <t>HA63AJ</t>
  </si>
  <si>
    <t>3AL</t>
  </si>
  <si>
    <t>HA63AL</t>
  </si>
  <si>
    <t>3AN</t>
  </si>
  <si>
    <t>HA63AN</t>
  </si>
  <si>
    <t>3AS</t>
  </si>
  <si>
    <t>HA63AS</t>
  </si>
  <si>
    <t>3BA</t>
  </si>
  <si>
    <t>HA63BA</t>
  </si>
  <si>
    <t>3BB</t>
  </si>
  <si>
    <t>HA63BB</t>
  </si>
  <si>
    <t>3BD</t>
  </si>
  <si>
    <t>HA63BD</t>
  </si>
  <si>
    <t>3BE</t>
  </si>
  <si>
    <t>HA63BE</t>
  </si>
  <si>
    <t>3BG</t>
  </si>
  <si>
    <t>HA63BG</t>
  </si>
  <si>
    <t>3BQ</t>
  </si>
  <si>
    <t>HA63BQ</t>
  </si>
  <si>
    <t>3LG</t>
  </si>
  <si>
    <t>HA63LG</t>
  </si>
  <si>
    <t>HA63LT</t>
  </si>
  <si>
    <t>3LU</t>
  </si>
  <si>
    <t>HA63LU</t>
  </si>
  <si>
    <t>HA63LX</t>
  </si>
  <si>
    <t>3LY</t>
  </si>
  <si>
    <t>HA63LY</t>
  </si>
  <si>
    <t>3LZ</t>
  </si>
  <si>
    <t>HA63LZ</t>
  </si>
  <si>
    <t>3N</t>
  </si>
  <si>
    <t>HA63N</t>
  </si>
  <si>
    <t>3PR</t>
  </si>
  <si>
    <t>HA63PR</t>
  </si>
  <si>
    <t>3PS</t>
  </si>
  <si>
    <t>HA63PS</t>
  </si>
  <si>
    <t>3PU</t>
  </si>
  <si>
    <t>HA63PU</t>
  </si>
  <si>
    <t>3PX</t>
  </si>
  <si>
    <t>HA63PX</t>
  </si>
  <si>
    <t>3Q</t>
  </si>
  <si>
    <t>HA63Q</t>
  </si>
  <si>
    <t>3R</t>
  </si>
  <si>
    <t>HA63R</t>
  </si>
  <si>
    <t>3S</t>
  </si>
  <si>
    <t>HA63S</t>
  </si>
  <si>
    <t>HA97LY</t>
  </si>
  <si>
    <t>HP</t>
  </si>
  <si>
    <t>HP14</t>
  </si>
  <si>
    <t>HP143A</t>
  </si>
  <si>
    <t>HP143B</t>
  </si>
  <si>
    <t>HP143D</t>
  </si>
  <si>
    <t>HP143E</t>
  </si>
  <si>
    <t>3G</t>
  </si>
  <si>
    <t>HP143G</t>
  </si>
  <si>
    <t>HP143H</t>
  </si>
  <si>
    <t>HP143J</t>
  </si>
  <si>
    <t>3L</t>
  </si>
  <si>
    <t>HP143L</t>
  </si>
  <si>
    <t>HP143N</t>
  </si>
  <si>
    <t>HP143PJ</t>
  </si>
  <si>
    <t>3PL</t>
  </si>
  <si>
    <t>HP143PL</t>
  </si>
  <si>
    <t>3PP</t>
  </si>
  <si>
    <t>HP143PP</t>
  </si>
  <si>
    <t>3PT</t>
  </si>
  <si>
    <t>HP143PT</t>
  </si>
  <si>
    <t>HP144</t>
  </si>
  <si>
    <t>HP144BS</t>
  </si>
  <si>
    <t>4BX</t>
  </si>
  <si>
    <t>HP144BX</t>
  </si>
  <si>
    <t>HP144ES</t>
  </si>
  <si>
    <t>HP144EX</t>
  </si>
  <si>
    <t>HP144EY</t>
  </si>
  <si>
    <t>4EZ</t>
  </si>
  <si>
    <t>HP144EZ</t>
  </si>
  <si>
    <t>HP144HD</t>
  </si>
  <si>
    <t>HP144HE</t>
  </si>
  <si>
    <t>HP144HF</t>
  </si>
  <si>
    <t>HP169NA</t>
  </si>
  <si>
    <t>0PN</t>
  </si>
  <si>
    <t>HP270PN</t>
  </si>
  <si>
    <t>0PP</t>
  </si>
  <si>
    <t>HP270PP</t>
  </si>
  <si>
    <t>HP270PY</t>
  </si>
  <si>
    <t>HP270PZ</t>
  </si>
  <si>
    <t>HP270RF</t>
  </si>
  <si>
    <t>HP270RQ</t>
  </si>
  <si>
    <t>HP270RX</t>
  </si>
  <si>
    <t>HP270RY</t>
  </si>
  <si>
    <t>0RZ</t>
  </si>
  <si>
    <t>HP270RZ</t>
  </si>
  <si>
    <t>HP270S</t>
  </si>
  <si>
    <t>HP270TB</t>
  </si>
  <si>
    <t>HP270TD</t>
  </si>
  <si>
    <t>0UT</t>
  </si>
  <si>
    <t>HP270UT</t>
  </si>
  <si>
    <t>HP271OT</t>
  </si>
  <si>
    <t>9BB</t>
  </si>
  <si>
    <t>HP279BB</t>
  </si>
  <si>
    <t>HP30PL</t>
  </si>
  <si>
    <t>HP30PP</t>
  </si>
  <si>
    <t>1TS</t>
  </si>
  <si>
    <t>HP51TS</t>
  </si>
  <si>
    <t>1TU</t>
  </si>
  <si>
    <t>HP51TU</t>
  </si>
  <si>
    <t>1TY</t>
  </si>
  <si>
    <t>HP51TY</t>
  </si>
  <si>
    <t>1TZ</t>
  </si>
  <si>
    <t>HP51TZ</t>
  </si>
  <si>
    <t>HP51XB</t>
  </si>
  <si>
    <t>HP65LU</t>
  </si>
  <si>
    <t>HP65LX</t>
  </si>
  <si>
    <t>HP65PX</t>
  </si>
  <si>
    <t>HP65PY</t>
  </si>
  <si>
    <t>6BA</t>
  </si>
  <si>
    <t>HP66BA</t>
  </si>
  <si>
    <t>6BB</t>
  </si>
  <si>
    <t>HP66BB</t>
  </si>
  <si>
    <t>HP66BD</t>
  </si>
  <si>
    <t>HP66BE</t>
  </si>
  <si>
    <t>6BW</t>
  </si>
  <si>
    <t>HP66BW</t>
  </si>
  <si>
    <t>6XT</t>
  </si>
  <si>
    <t>HP66XT</t>
  </si>
  <si>
    <t>KT13</t>
  </si>
  <si>
    <t>8XX</t>
  </si>
  <si>
    <t>KT138XX</t>
  </si>
  <si>
    <t>8XY</t>
  </si>
  <si>
    <t>KT138XY</t>
  </si>
  <si>
    <t>8XZ</t>
  </si>
  <si>
    <t>KT138XZ</t>
  </si>
  <si>
    <t>KT138Y</t>
  </si>
  <si>
    <t>KT14</t>
  </si>
  <si>
    <t>6AU</t>
  </si>
  <si>
    <t>KT146AU</t>
  </si>
  <si>
    <t>KT15</t>
  </si>
  <si>
    <t>KT2</t>
  </si>
  <si>
    <t>KT25BD</t>
  </si>
  <si>
    <t>KT25BE</t>
  </si>
  <si>
    <t>KT25BH</t>
  </si>
  <si>
    <t>KT25BQ</t>
  </si>
  <si>
    <t>KT25D</t>
  </si>
  <si>
    <t>5G</t>
  </si>
  <si>
    <t>KT25G</t>
  </si>
  <si>
    <t>5HG</t>
  </si>
  <si>
    <t>KT25HG</t>
  </si>
  <si>
    <t>KT25JN</t>
  </si>
  <si>
    <t>5LH</t>
  </si>
  <si>
    <t>KT25LH</t>
  </si>
  <si>
    <t>5LL</t>
  </si>
  <si>
    <t>KT25LL</t>
  </si>
  <si>
    <t>KT25LS</t>
  </si>
  <si>
    <t>KT25LT</t>
  </si>
  <si>
    <t>KT25LU</t>
  </si>
  <si>
    <t>KT25LX</t>
  </si>
  <si>
    <t>KT25LZ</t>
  </si>
  <si>
    <t>KT25N</t>
  </si>
  <si>
    <t>KT25P</t>
  </si>
  <si>
    <t>KT25Q</t>
  </si>
  <si>
    <t>KT25R</t>
  </si>
  <si>
    <t>KT25SA</t>
  </si>
  <si>
    <t>KT25SB</t>
  </si>
  <si>
    <t>5SD</t>
  </si>
  <si>
    <t>KT25SD</t>
  </si>
  <si>
    <t>5SE</t>
  </si>
  <si>
    <t>KT25SE</t>
  </si>
  <si>
    <t>5SF</t>
  </si>
  <si>
    <t>KT25SF</t>
  </si>
  <si>
    <t>5SG</t>
  </si>
  <si>
    <t>KT25SG</t>
  </si>
  <si>
    <t>KT25SL</t>
  </si>
  <si>
    <t>5SQ</t>
  </si>
  <si>
    <t>KT25SQ</t>
  </si>
  <si>
    <t>7LR</t>
  </si>
  <si>
    <t>KT27LR</t>
  </si>
  <si>
    <t>5JD</t>
  </si>
  <si>
    <t>RG105JD</t>
  </si>
  <si>
    <t>RG108NA</t>
  </si>
  <si>
    <t>8QZ</t>
  </si>
  <si>
    <t>RG108QZ</t>
  </si>
  <si>
    <t>RG109EZ</t>
  </si>
  <si>
    <t>RG109VV</t>
  </si>
  <si>
    <t>RG9</t>
  </si>
  <si>
    <t>RG91DX</t>
  </si>
  <si>
    <t>1VP</t>
  </si>
  <si>
    <t>RG91VP</t>
  </si>
  <si>
    <t>RG92BE</t>
  </si>
  <si>
    <t>RG93BD</t>
  </si>
  <si>
    <t>RG93BE</t>
  </si>
  <si>
    <t>RG93BG</t>
  </si>
  <si>
    <t>3BH</t>
  </si>
  <si>
    <t>RG93BH</t>
  </si>
  <si>
    <t>3BJ</t>
  </si>
  <si>
    <t>RG93BJ</t>
  </si>
  <si>
    <t>RG93BL</t>
  </si>
  <si>
    <t>3BN</t>
  </si>
  <si>
    <t>RG93BN</t>
  </si>
  <si>
    <t>RG93ED</t>
  </si>
  <si>
    <t>3LV</t>
  </si>
  <si>
    <t>RG93LV</t>
  </si>
  <si>
    <t>RG96LT</t>
  </si>
  <si>
    <t>RG96LU</t>
  </si>
  <si>
    <t>RG96LX</t>
  </si>
  <si>
    <t>RG96LY</t>
  </si>
  <si>
    <t>RG96LZ</t>
  </si>
  <si>
    <t>RG96N</t>
  </si>
  <si>
    <t>RG96P</t>
  </si>
  <si>
    <t>6QA</t>
  </si>
  <si>
    <t>RG96QA</t>
  </si>
  <si>
    <t>RG96QB</t>
  </si>
  <si>
    <t>6QD</t>
  </si>
  <si>
    <t>RG96QD</t>
  </si>
  <si>
    <t>RG96QE</t>
  </si>
  <si>
    <t>RG96QF</t>
  </si>
  <si>
    <t>RG96QG</t>
  </si>
  <si>
    <t>RG96QH</t>
  </si>
  <si>
    <t>RG96QJ</t>
  </si>
  <si>
    <t>RG96R</t>
  </si>
  <si>
    <t>RG96S</t>
  </si>
  <si>
    <t>RG96T</t>
  </si>
  <si>
    <t>SE16E</t>
  </si>
  <si>
    <t>SE16H</t>
  </si>
  <si>
    <t>SE16J</t>
  </si>
  <si>
    <t>SE16LW</t>
  </si>
  <si>
    <t>SE16SB</t>
  </si>
  <si>
    <t>SE17</t>
  </si>
  <si>
    <t>SE17QA</t>
  </si>
  <si>
    <t>SE17QD</t>
  </si>
  <si>
    <t>SE17QP</t>
  </si>
  <si>
    <t>7QW</t>
  </si>
  <si>
    <t>SE17QW</t>
  </si>
  <si>
    <t>7RU</t>
  </si>
  <si>
    <t>SE17RU</t>
  </si>
  <si>
    <t>4BT</t>
  </si>
  <si>
    <t>SE114BT</t>
  </si>
  <si>
    <t>SE114JN</t>
  </si>
  <si>
    <t>SE114JP</t>
  </si>
  <si>
    <t>SE114QE</t>
  </si>
  <si>
    <t>SE114QH</t>
  </si>
  <si>
    <t>SE115AW</t>
  </si>
  <si>
    <t>SE115RA</t>
  </si>
  <si>
    <t>SE115RD</t>
  </si>
  <si>
    <t>SE115RG</t>
  </si>
  <si>
    <t>SL0</t>
  </si>
  <si>
    <t>SL13AA</t>
  </si>
  <si>
    <t>SL13AB</t>
  </si>
  <si>
    <t>3AF</t>
  </si>
  <si>
    <t>SL13AF</t>
  </si>
  <si>
    <t>3NL</t>
  </si>
  <si>
    <t>SL13NL</t>
  </si>
  <si>
    <t>8NY</t>
  </si>
  <si>
    <t>SL18NY</t>
  </si>
  <si>
    <t>SL18NZ</t>
  </si>
  <si>
    <t>SL18P</t>
  </si>
  <si>
    <t>SL18QE</t>
  </si>
  <si>
    <t>SL3</t>
  </si>
  <si>
    <t>SL41</t>
  </si>
  <si>
    <t>SL42</t>
  </si>
  <si>
    <t>SL43</t>
  </si>
  <si>
    <t>SL44BL</t>
  </si>
  <si>
    <t>4EF</t>
  </si>
  <si>
    <t>SL44EF</t>
  </si>
  <si>
    <t>SL45AD</t>
  </si>
  <si>
    <t>SL45AE</t>
  </si>
  <si>
    <t>SL45AF</t>
  </si>
  <si>
    <t>SL45AG</t>
  </si>
  <si>
    <t>5AH</t>
  </si>
  <si>
    <t>SL45AH</t>
  </si>
  <si>
    <t>SL45AQ</t>
  </si>
  <si>
    <t>SL45BJ</t>
  </si>
  <si>
    <t>SL45BY</t>
  </si>
  <si>
    <t>SL45DS</t>
  </si>
  <si>
    <t>SL45DT</t>
  </si>
  <si>
    <t>SL60HX</t>
  </si>
  <si>
    <t>SL61OT</t>
  </si>
  <si>
    <t>SL65</t>
  </si>
  <si>
    <t>SL66</t>
  </si>
  <si>
    <t>SL67</t>
  </si>
  <si>
    <t>SL69</t>
  </si>
  <si>
    <t>SL7</t>
  </si>
  <si>
    <t>SL8</t>
  </si>
  <si>
    <t>SW10</t>
  </si>
  <si>
    <t>SW11</t>
  </si>
  <si>
    <t>2C</t>
  </si>
  <si>
    <t>SW112C</t>
  </si>
  <si>
    <t>SW112DN</t>
  </si>
  <si>
    <t>SW112DR</t>
  </si>
  <si>
    <t>2DS</t>
  </si>
  <si>
    <t>SW112DS</t>
  </si>
  <si>
    <t>SW112DT</t>
  </si>
  <si>
    <t>2DU</t>
  </si>
  <si>
    <t>SW112DU</t>
  </si>
  <si>
    <t>2DX</t>
  </si>
  <si>
    <t>SW112DX</t>
  </si>
  <si>
    <t>SW112EG</t>
  </si>
  <si>
    <t>SW112EP</t>
  </si>
  <si>
    <t>SW112EQ</t>
  </si>
  <si>
    <t>SW112J</t>
  </si>
  <si>
    <t>SW112L</t>
  </si>
  <si>
    <t>SW112NA</t>
  </si>
  <si>
    <t>SW112NB</t>
  </si>
  <si>
    <t>SW112ND</t>
  </si>
  <si>
    <t>SW112NE</t>
  </si>
  <si>
    <t>2NN</t>
  </si>
  <si>
    <t>SW112NN</t>
  </si>
  <si>
    <t>2NW</t>
  </si>
  <si>
    <t>SW112NW</t>
  </si>
  <si>
    <t>2P</t>
  </si>
  <si>
    <t>SW112P</t>
  </si>
  <si>
    <t>SW112Q</t>
  </si>
  <si>
    <t>2S</t>
  </si>
  <si>
    <t>SW112S</t>
  </si>
  <si>
    <t>SW112T</t>
  </si>
  <si>
    <t>2UD</t>
  </si>
  <si>
    <t>SW112UD</t>
  </si>
  <si>
    <t>SW112UG</t>
  </si>
  <si>
    <t>SW112UT</t>
  </si>
  <si>
    <t>3QA</t>
  </si>
  <si>
    <t>SW113QA</t>
  </si>
  <si>
    <t>SW113QD</t>
  </si>
  <si>
    <t>SW113QG</t>
  </si>
  <si>
    <t>SW113QH</t>
  </si>
  <si>
    <t>3QJ</t>
  </si>
  <si>
    <t>SW113QJ</t>
  </si>
  <si>
    <t>SW113UA</t>
  </si>
  <si>
    <t>SW113UN</t>
  </si>
  <si>
    <t>3UW</t>
  </si>
  <si>
    <t>SW113UW</t>
  </si>
  <si>
    <t>SW115EU</t>
  </si>
  <si>
    <t>SW115EZ</t>
  </si>
  <si>
    <t>SW115QR</t>
  </si>
  <si>
    <t>SW115QS</t>
  </si>
  <si>
    <t>SW115QU</t>
  </si>
  <si>
    <t>SW115QX</t>
  </si>
  <si>
    <t>SW115TD</t>
  </si>
  <si>
    <t>SW115TS</t>
  </si>
  <si>
    <t>SW115TT</t>
  </si>
  <si>
    <t>SW13</t>
  </si>
  <si>
    <t>SW14</t>
  </si>
  <si>
    <t>SW15</t>
  </si>
  <si>
    <t>SW153A</t>
  </si>
  <si>
    <t>SW153B</t>
  </si>
  <si>
    <t>SW153D</t>
  </si>
  <si>
    <t>3NJ</t>
  </si>
  <si>
    <t>SW153NJ</t>
  </si>
  <si>
    <t>3RS</t>
  </si>
  <si>
    <t>SW153RS</t>
  </si>
  <si>
    <t>3RT</t>
  </si>
  <si>
    <t>SW153RT</t>
  </si>
  <si>
    <t>3SX</t>
  </si>
  <si>
    <t>SW153SX</t>
  </si>
  <si>
    <t>SW153TQ</t>
  </si>
  <si>
    <t>SW154</t>
  </si>
  <si>
    <t>SW155</t>
  </si>
  <si>
    <t>SW156HH</t>
  </si>
  <si>
    <t>SW156HJ</t>
  </si>
  <si>
    <t>SW156HL</t>
  </si>
  <si>
    <t>SW156HN</t>
  </si>
  <si>
    <t>6JS</t>
  </si>
  <si>
    <t>SW156JS</t>
  </si>
  <si>
    <t>6JT</t>
  </si>
  <si>
    <t>SW156JT</t>
  </si>
  <si>
    <t>SW156JU</t>
  </si>
  <si>
    <t>SW156LB</t>
  </si>
  <si>
    <t>6LD</t>
  </si>
  <si>
    <t>SW156LD</t>
  </si>
  <si>
    <t>6LE</t>
  </si>
  <si>
    <t>SW156LE</t>
  </si>
  <si>
    <t>6LF</t>
  </si>
  <si>
    <t>SW156LF</t>
  </si>
  <si>
    <t>SW156LG</t>
  </si>
  <si>
    <t>SW156PE</t>
  </si>
  <si>
    <t>SW156PF</t>
  </si>
  <si>
    <t>SW156PH</t>
  </si>
  <si>
    <t>SW156PJ</t>
  </si>
  <si>
    <t>6PQ</t>
  </si>
  <si>
    <t>SW156PQ</t>
  </si>
  <si>
    <t>6UY</t>
  </si>
  <si>
    <t>SW156UY</t>
  </si>
  <si>
    <t>6UZ</t>
  </si>
  <si>
    <t>SW156UZ</t>
  </si>
  <si>
    <t>SW156X</t>
  </si>
  <si>
    <t>SW1A</t>
  </si>
  <si>
    <t>SW1E</t>
  </si>
  <si>
    <t>SW1H</t>
  </si>
  <si>
    <t>SW1P</t>
  </si>
  <si>
    <t>SW1V</t>
  </si>
  <si>
    <t>SW1W</t>
  </si>
  <si>
    <t>SW1X</t>
  </si>
  <si>
    <t>SW1Y</t>
  </si>
  <si>
    <t>SW5</t>
  </si>
  <si>
    <t>SW6</t>
  </si>
  <si>
    <t>SW7</t>
  </si>
  <si>
    <t>SW8</t>
  </si>
  <si>
    <t>1RG</t>
  </si>
  <si>
    <t>SW81RG</t>
  </si>
  <si>
    <t>SW81VV</t>
  </si>
  <si>
    <t>SW82HG</t>
  </si>
  <si>
    <t>SW82LG</t>
  </si>
  <si>
    <t>SW82LJ</t>
  </si>
  <si>
    <t>SW82LN</t>
  </si>
  <si>
    <t>SW82LR</t>
  </si>
  <si>
    <t>SW82LS</t>
  </si>
  <si>
    <t>SW82LU</t>
  </si>
  <si>
    <t>SW83</t>
  </si>
  <si>
    <t>SW83AX</t>
  </si>
  <si>
    <t>SW83DH</t>
  </si>
  <si>
    <t>SW83DJ</t>
  </si>
  <si>
    <t>SW83NP</t>
  </si>
  <si>
    <t>SW83NR</t>
  </si>
  <si>
    <t>3NS</t>
  </si>
  <si>
    <t>SW83NS</t>
  </si>
  <si>
    <t>SW84</t>
  </si>
  <si>
    <t>SW84HB</t>
  </si>
  <si>
    <t>SW84HD</t>
  </si>
  <si>
    <t>SW84HH</t>
  </si>
  <si>
    <t>SW84HS</t>
  </si>
  <si>
    <t>SW84HU</t>
  </si>
  <si>
    <t>SW84HX</t>
  </si>
  <si>
    <t>4TP</t>
  </si>
  <si>
    <t>SW84TP</t>
  </si>
  <si>
    <t>4XH</t>
  </si>
  <si>
    <t>SW84XH</t>
  </si>
  <si>
    <t>4XJ</t>
  </si>
  <si>
    <t>SW84XJ</t>
  </si>
  <si>
    <t>4XP</t>
  </si>
  <si>
    <t>SW84XP</t>
  </si>
  <si>
    <t>4XR</t>
  </si>
  <si>
    <t>SW84XR</t>
  </si>
  <si>
    <t>4XS</t>
  </si>
  <si>
    <t>SW84XS</t>
  </si>
  <si>
    <t>4XW</t>
  </si>
  <si>
    <t>SW84XW</t>
  </si>
  <si>
    <t>4XX</t>
  </si>
  <si>
    <t>SW84XX</t>
  </si>
  <si>
    <t>SW85</t>
  </si>
  <si>
    <t>TW</t>
  </si>
  <si>
    <t>TW11</t>
  </si>
  <si>
    <t>TW110NJ</t>
  </si>
  <si>
    <t>TW118LD</t>
  </si>
  <si>
    <t>TW119NG</t>
  </si>
  <si>
    <t>TW119VV</t>
  </si>
  <si>
    <t>TW12</t>
  </si>
  <si>
    <t>3PN</t>
  </si>
  <si>
    <t>TW123PN</t>
  </si>
  <si>
    <t>TW123QD</t>
  </si>
  <si>
    <t>TW17</t>
  </si>
  <si>
    <t>TW170EW</t>
  </si>
  <si>
    <t>TW170G</t>
  </si>
  <si>
    <t>TW170J</t>
  </si>
  <si>
    <t>TW170LY</t>
  </si>
  <si>
    <t>TW170N</t>
  </si>
  <si>
    <t>TW170P</t>
  </si>
  <si>
    <t>TW170Q</t>
  </si>
  <si>
    <t>TW170R</t>
  </si>
  <si>
    <t>TW170S</t>
  </si>
  <si>
    <t>TW178BS</t>
  </si>
  <si>
    <t>TW178HB</t>
  </si>
  <si>
    <t>TW178HD</t>
  </si>
  <si>
    <t>TW178Q</t>
  </si>
  <si>
    <t>TW178R</t>
  </si>
  <si>
    <t>TW178S</t>
  </si>
  <si>
    <t>TW178T</t>
  </si>
  <si>
    <t>TW179NU</t>
  </si>
  <si>
    <t>9NY</t>
  </si>
  <si>
    <t>TW179NY</t>
  </si>
  <si>
    <t>TW179P</t>
  </si>
  <si>
    <t>TW2</t>
  </si>
  <si>
    <t>5UJ</t>
  </si>
  <si>
    <t>TW25UJ</t>
  </si>
  <si>
    <t>U</t>
  </si>
  <si>
    <t>W1</t>
  </si>
  <si>
    <t>3EN</t>
  </si>
  <si>
    <t>W113EN</t>
  </si>
  <si>
    <t>W114XX</t>
  </si>
  <si>
    <t>W1T2BU</t>
  </si>
  <si>
    <t>W1T7J</t>
  </si>
  <si>
    <t>7NE</t>
  </si>
  <si>
    <t>W1T7NE</t>
  </si>
  <si>
    <t>7NG</t>
  </si>
  <si>
    <t>W1T7NG</t>
  </si>
  <si>
    <t>W1T7NH</t>
  </si>
  <si>
    <t>W1T7NL</t>
  </si>
  <si>
    <t>7NN</t>
  </si>
  <si>
    <t>W1T7NN</t>
  </si>
  <si>
    <t>7NQ</t>
  </si>
  <si>
    <t>W1T7NQ</t>
  </si>
  <si>
    <t>7NW</t>
  </si>
  <si>
    <t>W1T7NW</t>
  </si>
  <si>
    <t>W1T7PL</t>
  </si>
  <si>
    <t>W1T7PN</t>
  </si>
  <si>
    <t>W1T7PP</t>
  </si>
  <si>
    <t>7QU</t>
  </si>
  <si>
    <t>W1T7QU</t>
  </si>
  <si>
    <t>W1T7R</t>
  </si>
  <si>
    <t>W4</t>
  </si>
  <si>
    <t>W5</t>
  </si>
  <si>
    <t>W69C</t>
  </si>
  <si>
    <t>W7</t>
  </si>
  <si>
    <t>W93NY</t>
  </si>
  <si>
    <t>3PD</t>
  </si>
  <si>
    <t>W93PD</t>
  </si>
  <si>
    <t>WC1E</t>
  </si>
  <si>
    <t>WC1E7EU</t>
  </si>
  <si>
    <t>WC1E7EY</t>
  </si>
  <si>
    <t>WC2H</t>
  </si>
  <si>
    <t>WC2H0EW</t>
  </si>
  <si>
    <t>WC2H0QY</t>
  </si>
  <si>
    <t>WD2</t>
  </si>
  <si>
    <t>WD22ER</t>
  </si>
  <si>
    <t>WD26NB</t>
  </si>
  <si>
    <t>6NE</t>
  </si>
  <si>
    <t>WD26NE</t>
  </si>
  <si>
    <t>6NN</t>
  </si>
  <si>
    <t>WD26NN</t>
  </si>
  <si>
    <t>WD231</t>
  </si>
  <si>
    <t>WD231BW</t>
  </si>
  <si>
    <t>1BX</t>
  </si>
  <si>
    <t>WD231BX</t>
  </si>
  <si>
    <t>1BY</t>
  </si>
  <si>
    <t>WD231BY</t>
  </si>
  <si>
    <t>WD231DE</t>
  </si>
  <si>
    <t>1DF</t>
  </si>
  <si>
    <t>WD231DF</t>
  </si>
  <si>
    <t>1DG</t>
  </si>
  <si>
    <t>WD231DG</t>
  </si>
  <si>
    <t>1DH</t>
  </si>
  <si>
    <t>WD231DH</t>
  </si>
  <si>
    <t>WD231DQ</t>
  </si>
  <si>
    <t>1QP</t>
  </si>
  <si>
    <t>WD231QP</t>
  </si>
  <si>
    <t>1QW</t>
  </si>
  <si>
    <t>WD231QW</t>
  </si>
  <si>
    <t>WD234</t>
  </si>
  <si>
    <t>WD234QE</t>
  </si>
  <si>
    <t>WD234QF</t>
  </si>
  <si>
    <t>4QR</t>
  </si>
  <si>
    <t>WD234QR</t>
  </si>
  <si>
    <t>4QS</t>
  </si>
  <si>
    <t>WD234QS</t>
  </si>
  <si>
    <t>4QT</t>
  </si>
  <si>
    <t>WD234QT</t>
  </si>
  <si>
    <t>4XF</t>
  </si>
  <si>
    <t>WD234XF</t>
  </si>
  <si>
    <t>WD25</t>
  </si>
  <si>
    <t>WD250AA</t>
  </si>
  <si>
    <t>0JD</t>
  </si>
  <si>
    <t>WD250JD</t>
  </si>
  <si>
    <t>WD251ZZ</t>
  </si>
  <si>
    <t>WD259EJ</t>
  </si>
  <si>
    <t>1PZ</t>
  </si>
  <si>
    <t>WD31PZ</t>
  </si>
  <si>
    <t>3GG</t>
  </si>
  <si>
    <t>WD33GG</t>
  </si>
  <si>
    <t>3NB</t>
  </si>
  <si>
    <t>WD33NB</t>
  </si>
  <si>
    <t>WD34LH</t>
  </si>
  <si>
    <t>WD34NT</t>
  </si>
  <si>
    <t>WD34NU</t>
  </si>
  <si>
    <t>WD34NX</t>
  </si>
  <si>
    <t>WD34NY</t>
  </si>
  <si>
    <t>WD34P</t>
  </si>
  <si>
    <t>WD35NJ</t>
  </si>
  <si>
    <t>5NL</t>
  </si>
  <si>
    <t>WD35NL</t>
  </si>
  <si>
    <t>5NN</t>
  </si>
  <si>
    <t>WD35NN</t>
  </si>
  <si>
    <t>WD35NP</t>
  </si>
  <si>
    <t>5NQ</t>
  </si>
  <si>
    <t>WD35NQ</t>
  </si>
  <si>
    <t>5NU</t>
  </si>
  <si>
    <t>WD35NU</t>
  </si>
  <si>
    <t>WD35NW</t>
  </si>
  <si>
    <t>WD35PJ</t>
  </si>
  <si>
    <t>5PP</t>
  </si>
  <si>
    <t>WD35PP</t>
  </si>
  <si>
    <t>5PR</t>
  </si>
  <si>
    <t>WD35PR</t>
  </si>
  <si>
    <t>WD35PS</t>
  </si>
  <si>
    <t>WD35PT</t>
  </si>
  <si>
    <t>WD35PU</t>
  </si>
  <si>
    <t>WD35PX</t>
  </si>
  <si>
    <t>WD35PY</t>
  </si>
  <si>
    <t>WD35PZ</t>
  </si>
  <si>
    <t>WD35Q</t>
  </si>
  <si>
    <t>WD35R</t>
  </si>
  <si>
    <t>WD36</t>
  </si>
  <si>
    <t>WD38U</t>
  </si>
  <si>
    <t>AA20</t>
  </si>
  <si>
    <t>AA201AA</t>
  </si>
  <si>
    <t xml:space="preserve">NW </t>
  </si>
  <si>
    <t>AA26</t>
  </si>
  <si>
    <t>AA261AA</t>
  </si>
  <si>
    <t>BB</t>
  </si>
  <si>
    <t>BD233J</t>
  </si>
  <si>
    <t>3LP</t>
  </si>
  <si>
    <t>BD233LP</t>
  </si>
  <si>
    <t>3LR</t>
  </si>
  <si>
    <t>BD233LR</t>
  </si>
  <si>
    <t>3LS</t>
  </si>
  <si>
    <t>BD233LS</t>
  </si>
  <si>
    <t>BD233ST</t>
  </si>
  <si>
    <t>3SU</t>
  </si>
  <si>
    <t>BD233SU</t>
  </si>
  <si>
    <t>BD233SX</t>
  </si>
  <si>
    <t>3SY</t>
  </si>
  <si>
    <t>BD233SY</t>
  </si>
  <si>
    <t>3T</t>
  </si>
  <si>
    <t>BD233T</t>
  </si>
  <si>
    <t>3U</t>
  </si>
  <si>
    <t>BD233U</t>
  </si>
  <si>
    <t>BD234LN</t>
  </si>
  <si>
    <t>4SJ</t>
  </si>
  <si>
    <t>BD234SJ</t>
  </si>
  <si>
    <t>BD234SL</t>
  </si>
  <si>
    <t>4SN</t>
  </si>
  <si>
    <t>BD234SN</t>
  </si>
  <si>
    <t>4SQ</t>
  </si>
  <si>
    <t>BD234SQ</t>
  </si>
  <si>
    <t>4SU</t>
  </si>
  <si>
    <t>BD234SU</t>
  </si>
  <si>
    <t>4SX</t>
  </si>
  <si>
    <t>BD234SX</t>
  </si>
  <si>
    <t>4SY</t>
  </si>
  <si>
    <t>BD234SY</t>
  </si>
  <si>
    <t>BD234T</t>
  </si>
  <si>
    <t>BD24</t>
  </si>
  <si>
    <t>BD240AT</t>
  </si>
  <si>
    <t>BL</t>
  </si>
  <si>
    <t>CA17</t>
  </si>
  <si>
    <t>CA174LN</t>
  </si>
  <si>
    <t>CA18</t>
  </si>
  <si>
    <t>1RR</t>
  </si>
  <si>
    <t>CA181RR</t>
  </si>
  <si>
    <t>CA181RS</t>
  </si>
  <si>
    <t>CW5</t>
  </si>
  <si>
    <t>CW55EA</t>
  </si>
  <si>
    <t>F</t>
  </si>
  <si>
    <t>L</t>
  </si>
  <si>
    <t>LA18</t>
  </si>
  <si>
    <t>5AX</t>
  </si>
  <si>
    <t>LA185AX</t>
  </si>
  <si>
    <t>8AD</t>
  </si>
  <si>
    <t>LA28AD</t>
  </si>
  <si>
    <t>8AE</t>
  </si>
  <si>
    <t>LA28AE</t>
  </si>
  <si>
    <t>LA28AZ</t>
  </si>
  <si>
    <t>LS25</t>
  </si>
  <si>
    <t>2RF</t>
  </si>
  <si>
    <t>LS252RF</t>
  </si>
  <si>
    <t>LS29</t>
  </si>
  <si>
    <t>LS299HY</t>
  </si>
  <si>
    <t>M</t>
  </si>
  <si>
    <t>M1</t>
  </si>
  <si>
    <t>M11</t>
  </si>
  <si>
    <t>M12</t>
  </si>
  <si>
    <t>M13</t>
  </si>
  <si>
    <t>M14</t>
  </si>
  <si>
    <t>M15</t>
  </si>
  <si>
    <t>M16</t>
  </si>
  <si>
    <t>M17</t>
  </si>
  <si>
    <t>M10</t>
  </si>
  <si>
    <t>M100LN</t>
  </si>
  <si>
    <t>2JG</t>
  </si>
  <si>
    <t>M102JG</t>
  </si>
  <si>
    <t>6XG</t>
  </si>
  <si>
    <t>M106XG</t>
  </si>
  <si>
    <t>7DB</t>
  </si>
  <si>
    <t>M107DB</t>
  </si>
  <si>
    <t>M108PA</t>
  </si>
  <si>
    <t>M109ND</t>
  </si>
  <si>
    <t>5ED</t>
  </si>
  <si>
    <t>M125ED</t>
  </si>
  <si>
    <t>M154PR</t>
  </si>
  <si>
    <t>M154S</t>
  </si>
  <si>
    <t>M156C</t>
  </si>
  <si>
    <t>M178</t>
  </si>
  <si>
    <t>M23</t>
  </si>
  <si>
    <t>9LG</t>
  </si>
  <si>
    <t>M239LG</t>
  </si>
  <si>
    <t>M32</t>
  </si>
  <si>
    <t>9GJ</t>
  </si>
  <si>
    <t>M329GJ</t>
  </si>
  <si>
    <t>M90</t>
  </si>
  <si>
    <t>M901OT</t>
  </si>
  <si>
    <t>1QX</t>
  </si>
  <si>
    <t>M901QX</t>
  </si>
  <si>
    <t>OL</t>
  </si>
  <si>
    <t>6UR</t>
  </si>
  <si>
    <t>OL146UR</t>
  </si>
  <si>
    <t>OL146UY</t>
  </si>
  <si>
    <t>7EZ</t>
  </si>
  <si>
    <t>OL147EZ</t>
  </si>
  <si>
    <t>8NU</t>
  </si>
  <si>
    <t>OL148NU</t>
  </si>
  <si>
    <t>OL148PP</t>
  </si>
  <si>
    <t>OL148QE</t>
  </si>
  <si>
    <t>OL148QL</t>
  </si>
  <si>
    <t>OL148QT</t>
  </si>
  <si>
    <t>PR</t>
  </si>
  <si>
    <t>3BF</t>
  </si>
  <si>
    <t>S703BF</t>
  </si>
  <si>
    <t>WA11</t>
  </si>
  <si>
    <t>WA13</t>
  </si>
  <si>
    <t>WA14</t>
  </si>
  <si>
    <t>WA10</t>
  </si>
  <si>
    <t>WA3</t>
  </si>
  <si>
    <t>WA4</t>
  </si>
  <si>
    <t>6HG</t>
  </si>
  <si>
    <t>WA46HG</t>
  </si>
  <si>
    <t>WA46UY</t>
  </si>
  <si>
    <t>6XA</t>
  </si>
  <si>
    <t>WA46XA</t>
  </si>
  <si>
    <t>6XB</t>
  </si>
  <si>
    <t>WA46XB</t>
  </si>
  <si>
    <t>WA46XJ</t>
  </si>
  <si>
    <t>WA46Y</t>
  </si>
  <si>
    <t>WA5</t>
  </si>
  <si>
    <t>WA8</t>
  </si>
  <si>
    <t>WN</t>
  </si>
  <si>
    <t>B99</t>
  </si>
  <si>
    <t>1DD</t>
  </si>
  <si>
    <t>B991DD</t>
  </si>
  <si>
    <t>BB3</t>
  </si>
  <si>
    <t>3GY</t>
  </si>
  <si>
    <t>BB33GY</t>
  </si>
  <si>
    <t>CH</t>
  </si>
  <si>
    <t>CH3</t>
  </si>
  <si>
    <t>6NA</t>
  </si>
  <si>
    <t>CH36NA</t>
  </si>
  <si>
    <t>CH36NB</t>
  </si>
  <si>
    <t>CH36ND</t>
  </si>
  <si>
    <t>CH36NE</t>
  </si>
  <si>
    <t>6NF</t>
  </si>
  <si>
    <t>CH36NF</t>
  </si>
  <si>
    <t>CH36NG</t>
  </si>
  <si>
    <t>CH36NN</t>
  </si>
  <si>
    <t>6NW</t>
  </si>
  <si>
    <t>CH36NW</t>
  </si>
  <si>
    <t>6NX</t>
  </si>
  <si>
    <t>CH36NX</t>
  </si>
  <si>
    <t>6NY</t>
  </si>
  <si>
    <t>CH36NY</t>
  </si>
  <si>
    <t>6PA</t>
  </si>
  <si>
    <t>CH36PA</t>
  </si>
  <si>
    <t>CH36PE</t>
  </si>
  <si>
    <t>CH36PF</t>
  </si>
  <si>
    <t>6RP</t>
  </si>
  <si>
    <t>CH36RP</t>
  </si>
  <si>
    <t>CH36RR</t>
  </si>
  <si>
    <t>6RS</t>
  </si>
  <si>
    <t>CH36RS</t>
  </si>
  <si>
    <t>6RT</t>
  </si>
  <si>
    <t>CH36RT</t>
  </si>
  <si>
    <t>CH4</t>
  </si>
  <si>
    <t>CH40ED</t>
  </si>
  <si>
    <t>CH40EE</t>
  </si>
  <si>
    <t>CH40EF</t>
  </si>
  <si>
    <t>CH40EG</t>
  </si>
  <si>
    <t>CH40EH</t>
  </si>
  <si>
    <t>CH40EQ</t>
  </si>
  <si>
    <t>0ES</t>
  </si>
  <si>
    <t>CH40ES</t>
  </si>
  <si>
    <t>CH40EW</t>
  </si>
  <si>
    <t>0GZ</t>
  </si>
  <si>
    <t>CH40GZ</t>
  </si>
  <si>
    <t>CH5</t>
  </si>
  <si>
    <t>3NE</t>
  </si>
  <si>
    <t>CH53NE</t>
  </si>
  <si>
    <t>CH53NF</t>
  </si>
  <si>
    <t>3NU</t>
  </si>
  <si>
    <t>CH53NU</t>
  </si>
  <si>
    <t>CH53NZ</t>
  </si>
  <si>
    <t>CH53PJ</t>
  </si>
  <si>
    <t>CH53PL</t>
  </si>
  <si>
    <t>CH53PN</t>
  </si>
  <si>
    <t>CH53PP</t>
  </si>
  <si>
    <t>CH53PR</t>
  </si>
  <si>
    <t>CH53PS</t>
  </si>
  <si>
    <t>CH53PT</t>
  </si>
  <si>
    <t>CH53PU</t>
  </si>
  <si>
    <t>3PZ</t>
  </si>
  <si>
    <t>CH53PZ</t>
  </si>
  <si>
    <t>3QB</t>
  </si>
  <si>
    <t>CH53QB</t>
  </si>
  <si>
    <t>3QP</t>
  </si>
  <si>
    <t>CH53QP</t>
  </si>
  <si>
    <t>3QW</t>
  </si>
  <si>
    <t>CH53QW</t>
  </si>
  <si>
    <t>3QX</t>
  </si>
  <si>
    <t>CH53QX</t>
  </si>
  <si>
    <t>3QY</t>
  </si>
  <si>
    <t>CH53QY</t>
  </si>
  <si>
    <t>3QZ</t>
  </si>
  <si>
    <t>CH53QZ</t>
  </si>
  <si>
    <t>CH88</t>
  </si>
  <si>
    <t>CW</t>
  </si>
  <si>
    <t>CW11</t>
  </si>
  <si>
    <t>CW112GA</t>
  </si>
  <si>
    <t>CW12</t>
  </si>
  <si>
    <t>CW122JR</t>
  </si>
  <si>
    <t>CW122JS</t>
  </si>
  <si>
    <t>CW122JT</t>
  </si>
  <si>
    <t>2JU</t>
  </si>
  <si>
    <t>CW122JU</t>
  </si>
  <si>
    <t>CW122JX</t>
  </si>
  <si>
    <t>CW122JY</t>
  </si>
  <si>
    <t>CW122JZ</t>
  </si>
  <si>
    <t>CW122L</t>
  </si>
  <si>
    <t>2NS</t>
  </si>
  <si>
    <t>CW122NS</t>
  </si>
  <si>
    <t>2NU</t>
  </si>
  <si>
    <t>CW122NU</t>
  </si>
  <si>
    <t>CW122NX</t>
  </si>
  <si>
    <t>CW122NY</t>
  </si>
  <si>
    <t>CW122P</t>
  </si>
  <si>
    <t>CW124RA</t>
  </si>
  <si>
    <t>CW124RB</t>
  </si>
  <si>
    <t>CW124S</t>
  </si>
  <si>
    <t>CW124TA</t>
  </si>
  <si>
    <t>CW124TP</t>
  </si>
  <si>
    <t>CW3</t>
  </si>
  <si>
    <t>CW30</t>
  </si>
  <si>
    <t>CW39BU</t>
  </si>
  <si>
    <t>CW39BX</t>
  </si>
  <si>
    <t>CW39DB</t>
  </si>
  <si>
    <t>9DD</t>
  </si>
  <si>
    <t>CW39DD</t>
  </si>
  <si>
    <t>CW7</t>
  </si>
  <si>
    <t>CW72RZ</t>
  </si>
  <si>
    <t>L20</t>
  </si>
  <si>
    <t>8DQ</t>
  </si>
  <si>
    <t>L208DQ</t>
  </si>
  <si>
    <t>L36</t>
  </si>
  <si>
    <t>6AW</t>
  </si>
  <si>
    <t>L366AW</t>
  </si>
  <si>
    <t>LS11</t>
  </si>
  <si>
    <t>LS118LZ</t>
  </si>
  <si>
    <t>M13BB</t>
  </si>
  <si>
    <t>M113L</t>
  </si>
  <si>
    <t>M20</t>
  </si>
  <si>
    <t>M21</t>
  </si>
  <si>
    <t>M22</t>
  </si>
  <si>
    <t>M3</t>
  </si>
  <si>
    <t>M34LG</t>
  </si>
  <si>
    <t>M34PP</t>
  </si>
  <si>
    <t>M31</t>
  </si>
  <si>
    <t>M33</t>
  </si>
  <si>
    <t>OL3</t>
  </si>
  <si>
    <t>OL37NE</t>
  </si>
  <si>
    <t>OL37NN</t>
  </si>
  <si>
    <t>OL37NW</t>
  </si>
  <si>
    <t>SK</t>
  </si>
  <si>
    <t>SK170EL</t>
  </si>
  <si>
    <t>0EP</t>
  </si>
  <si>
    <t>SK170EP</t>
  </si>
  <si>
    <t>0RP</t>
  </si>
  <si>
    <t>SK170RP</t>
  </si>
  <si>
    <t>0RR</t>
  </si>
  <si>
    <t>SK170RR</t>
  </si>
  <si>
    <t>SK170SD</t>
  </si>
  <si>
    <t>SK170SE</t>
  </si>
  <si>
    <t>SK170SF</t>
  </si>
  <si>
    <t>0SG</t>
  </si>
  <si>
    <t>SK170SG</t>
  </si>
  <si>
    <t>SK170TG</t>
  </si>
  <si>
    <t>SK170TJ</t>
  </si>
  <si>
    <t>0TL</t>
  </si>
  <si>
    <t>SK170TL</t>
  </si>
  <si>
    <t>SK178A</t>
  </si>
  <si>
    <t>SK178B</t>
  </si>
  <si>
    <t>SK178D</t>
  </si>
  <si>
    <t>SK178EA</t>
  </si>
  <si>
    <t>SK178EB</t>
  </si>
  <si>
    <t>SK178ES</t>
  </si>
  <si>
    <t>8ET</t>
  </si>
  <si>
    <t>SK178ET</t>
  </si>
  <si>
    <t>SK178EU</t>
  </si>
  <si>
    <t>SK178EX</t>
  </si>
  <si>
    <t>8EZ</t>
  </si>
  <si>
    <t>SK178EZ</t>
  </si>
  <si>
    <t>SK178JB</t>
  </si>
  <si>
    <t>8SH</t>
  </si>
  <si>
    <t>SK178SH</t>
  </si>
  <si>
    <t>SK178SJ</t>
  </si>
  <si>
    <t>SK178SL</t>
  </si>
  <si>
    <t>SK178T</t>
  </si>
  <si>
    <t>SK179QA</t>
  </si>
  <si>
    <t>SK179QB</t>
  </si>
  <si>
    <t>9QE</t>
  </si>
  <si>
    <t>SK179QE</t>
  </si>
  <si>
    <t>SK179SA</t>
  </si>
  <si>
    <t>SK179SB</t>
  </si>
  <si>
    <t>SK179SD</t>
  </si>
  <si>
    <t>SK179SE</t>
  </si>
  <si>
    <t>9SF</t>
  </si>
  <si>
    <t>SK179SF</t>
  </si>
  <si>
    <t>SK179SS</t>
  </si>
  <si>
    <t>9SZ</t>
  </si>
  <si>
    <t>SK179SZ</t>
  </si>
  <si>
    <t>SK179TA</t>
  </si>
  <si>
    <t>SK179TB</t>
  </si>
  <si>
    <t>SK179TD</t>
  </si>
  <si>
    <t>SK179TF</t>
  </si>
  <si>
    <t>SK179TG</t>
  </si>
  <si>
    <t>9TQ</t>
  </si>
  <si>
    <t>SK179TQ</t>
  </si>
  <si>
    <t>ST7</t>
  </si>
  <si>
    <t>2TP</t>
  </si>
  <si>
    <t>ST72TP</t>
  </si>
  <si>
    <t>2TS</t>
  </si>
  <si>
    <t>ST72TS</t>
  </si>
  <si>
    <t>2TT</t>
  </si>
  <si>
    <t>ST72TT</t>
  </si>
  <si>
    <t>3RH</t>
  </si>
  <si>
    <t>ST73RH</t>
  </si>
  <si>
    <t>ST73RL</t>
  </si>
  <si>
    <t>SY13</t>
  </si>
  <si>
    <t>SY132AA</t>
  </si>
  <si>
    <t>SY132AB</t>
  </si>
  <si>
    <t>SY132AD</t>
  </si>
  <si>
    <t>SY132AE</t>
  </si>
  <si>
    <t>SY132AF</t>
  </si>
  <si>
    <t>SY132AG</t>
  </si>
  <si>
    <t>SY132BY</t>
  </si>
  <si>
    <t>SY132EX</t>
  </si>
  <si>
    <t>2EZ</t>
  </si>
  <si>
    <t>SY132EZ</t>
  </si>
  <si>
    <t>SY132H</t>
  </si>
  <si>
    <t>SY132JA</t>
  </si>
  <si>
    <t>SY132JB</t>
  </si>
  <si>
    <t>SY132JD</t>
  </si>
  <si>
    <t>SY132JE</t>
  </si>
  <si>
    <t>SY132JF</t>
  </si>
  <si>
    <t>SY132JL</t>
  </si>
  <si>
    <t>SY132T</t>
  </si>
  <si>
    <t>SY133AA</t>
  </si>
  <si>
    <t>SY133AB</t>
  </si>
  <si>
    <t>SY133J</t>
  </si>
  <si>
    <t>SY133LA</t>
  </si>
  <si>
    <t>SY133LB</t>
  </si>
  <si>
    <t>SY133LD</t>
  </si>
  <si>
    <t>SY133LE</t>
  </si>
  <si>
    <t>SY133LF</t>
  </si>
  <si>
    <t>SY133LG</t>
  </si>
  <si>
    <t>SY133N</t>
  </si>
  <si>
    <t>SY133PF</t>
  </si>
  <si>
    <t>SY133PG</t>
  </si>
  <si>
    <t>SY134PP</t>
  </si>
  <si>
    <t>SY14</t>
  </si>
  <si>
    <t>WA11RR</t>
  </si>
  <si>
    <t>WA36DU</t>
  </si>
  <si>
    <t>WA36EW</t>
  </si>
  <si>
    <t>WA36HA</t>
  </si>
  <si>
    <t>WA46XE</t>
  </si>
  <si>
    <t>6XH</t>
  </si>
  <si>
    <t>WA46XH</t>
  </si>
  <si>
    <t>6XQ</t>
  </si>
  <si>
    <t>WA46XQ</t>
  </si>
  <si>
    <t>A</t>
  </si>
  <si>
    <t xml:space="preserve">SC </t>
  </si>
  <si>
    <t>DD</t>
  </si>
  <si>
    <t>DD8</t>
  </si>
  <si>
    <t>DD85JB</t>
  </si>
  <si>
    <t>DD85JD</t>
  </si>
  <si>
    <t>DD85JE</t>
  </si>
  <si>
    <t>5JF</t>
  </si>
  <si>
    <t>DD85JF</t>
  </si>
  <si>
    <t>5JR</t>
  </si>
  <si>
    <t>DD85JR</t>
  </si>
  <si>
    <t>5JS</t>
  </si>
  <si>
    <t>DD85JS</t>
  </si>
  <si>
    <t>5JT</t>
  </si>
  <si>
    <t>DD85JT</t>
  </si>
  <si>
    <t>DG7</t>
  </si>
  <si>
    <t>DG72FB</t>
  </si>
  <si>
    <t>EH32</t>
  </si>
  <si>
    <t>EH320JW</t>
  </si>
  <si>
    <t>EH33</t>
  </si>
  <si>
    <t>1EN</t>
  </si>
  <si>
    <t>EH331EN</t>
  </si>
  <si>
    <t>G71</t>
  </si>
  <si>
    <t>G717ZZ</t>
  </si>
  <si>
    <t>IV</t>
  </si>
  <si>
    <t>IV2</t>
  </si>
  <si>
    <t>6UA</t>
  </si>
  <si>
    <t>IV26UA</t>
  </si>
  <si>
    <t>6UB</t>
  </si>
  <si>
    <t>IV26UB</t>
  </si>
  <si>
    <t>6UE</t>
  </si>
  <si>
    <t>IV26UE</t>
  </si>
  <si>
    <t>6UQ</t>
  </si>
  <si>
    <t>IV26UQ</t>
  </si>
  <si>
    <t>6US</t>
  </si>
  <si>
    <t>IV26US</t>
  </si>
  <si>
    <t>6UT</t>
  </si>
  <si>
    <t>IV26UT</t>
  </si>
  <si>
    <t>IV26UZ</t>
  </si>
  <si>
    <t>IV23</t>
  </si>
  <si>
    <t>IV232PT</t>
  </si>
  <si>
    <t>IV24</t>
  </si>
  <si>
    <t>IV243AB</t>
  </si>
  <si>
    <t>IV243AD</t>
  </si>
  <si>
    <t>IV243AE</t>
  </si>
  <si>
    <t>IV243AF</t>
  </si>
  <si>
    <t>IV243DL</t>
  </si>
  <si>
    <t>IV4</t>
  </si>
  <si>
    <t>IV47</t>
  </si>
  <si>
    <t>IV5</t>
  </si>
  <si>
    <t>IV57</t>
  </si>
  <si>
    <t>KW10</t>
  </si>
  <si>
    <t>KW106TD</t>
  </si>
  <si>
    <t>KY14</t>
  </si>
  <si>
    <t>KY146BY</t>
  </si>
  <si>
    <t>KY16</t>
  </si>
  <si>
    <t>KY160BY</t>
  </si>
  <si>
    <t>PH12</t>
  </si>
  <si>
    <t>8UR</t>
  </si>
  <si>
    <t>PH128UR</t>
  </si>
  <si>
    <t>8UT</t>
  </si>
  <si>
    <t>PH128UT</t>
  </si>
  <si>
    <t>PH21</t>
  </si>
  <si>
    <t>1LR</t>
  </si>
  <si>
    <t>PH211LR</t>
  </si>
  <si>
    <t>PH211ND</t>
  </si>
  <si>
    <t>1NE</t>
  </si>
  <si>
    <t>PH211NE</t>
  </si>
  <si>
    <t>PH22</t>
  </si>
  <si>
    <t>PH23</t>
  </si>
  <si>
    <t>PH24</t>
  </si>
  <si>
    <t>PH25</t>
  </si>
  <si>
    <t>PH26</t>
  </si>
  <si>
    <t>SN8</t>
  </si>
  <si>
    <t>2NP</t>
  </si>
  <si>
    <t>SN82NP</t>
  </si>
  <si>
    <t>DG13</t>
  </si>
  <si>
    <t>DG130QS</t>
  </si>
  <si>
    <t>E</t>
  </si>
  <si>
    <t>FK1</t>
  </si>
  <si>
    <t>FK12JZ</t>
  </si>
  <si>
    <t>FK12LA</t>
  </si>
  <si>
    <t>FK12LB</t>
  </si>
  <si>
    <t>FK12LE</t>
  </si>
  <si>
    <t>FK2</t>
  </si>
  <si>
    <t>0BS</t>
  </si>
  <si>
    <t>FK20BS</t>
  </si>
  <si>
    <t>FK20BT</t>
  </si>
  <si>
    <t>FK20BU</t>
  </si>
  <si>
    <t>FK20BX</t>
  </si>
  <si>
    <t>FK3</t>
  </si>
  <si>
    <t>ML11</t>
  </si>
  <si>
    <t>8BF</t>
  </si>
  <si>
    <t>ML118BF</t>
  </si>
  <si>
    <t>8EP</t>
  </si>
  <si>
    <t>ML118EP</t>
  </si>
  <si>
    <t>ML118ES</t>
  </si>
  <si>
    <t>8EW</t>
  </si>
  <si>
    <t>ML118EW</t>
  </si>
  <si>
    <t>8NF</t>
  </si>
  <si>
    <t>ML118NF</t>
  </si>
  <si>
    <t>8NG</t>
  </si>
  <si>
    <t>ML118NG</t>
  </si>
  <si>
    <t>8NJ</t>
  </si>
  <si>
    <t>ML118NJ</t>
  </si>
  <si>
    <t>8NQ</t>
  </si>
  <si>
    <t>ML118NQ</t>
  </si>
  <si>
    <t>ML12</t>
  </si>
  <si>
    <t>ML126C</t>
  </si>
  <si>
    <t>ML126QZ</t>
  </si>
  <si>
    <t>ML7</t>
  </si>
  <si>
    <t>ML74LB</t>
  </si>
  <si>
    <t>ML74LE</t>
  </si>
  <si>
    <t>ML74LG</t>
  </si>
  <si>
    <t>4LQ</t>
  </si>
  <si>
    <t>ML74LQ</t>
  </si>
  <si>
    <t>ML74NS</t>
  </si>
  <si>
    <t>ML74NU</t>
  </si>
  <si>
    <t>TD</t>
  </si>
  <si>
    <t>TD151SU</t>
  </si>
  <si>
    <t>1SZ</t>
  </si>
  <si>
    <t>TD151SZ</t>
  </si>
  <si>
    <t>TD151T</t>
  </si>
  <si>
    <t>TD151UF</t>
  </si>
  <si>
    <t>TD151UG</t>
  </si>
  <si>
    <t>TD151UH</t>
  </si>
  <si>
    <t>1UJ</t>
  </si>
  <si>
    <t>TD151UJ</t>
  </si>
  <si>
    <t>1UL</t>
  </si>
  <si>
    <t>TD151UL</t>
  </si>
  <si>
    <t>1X</t>
  </si>
  <si>
    <t>TD151X</t>
  </si>
  <si>
    <t>TD90TD</t>
  </si>
  <si>
    <t>0TN</t>
  </si>
  <si>
    <t>TD90TN</t>
  </si>
  <si>
    <t>0TU</t>
  </si>
  <si>
    <t>TD90TU</t>
  </si>
  <si>
    <t>DD6</t>
  </si>
  <si>
    <t>DD68SE</t>
  </si>
  <si>
    <t>DD85JA</t>
  </si>
  <si>
    <t>DD85JG</t>
  </si>
  <si>
    <t>DD85JH</t>
  </si>
  <si>
    <t>DD85JJ</t>
  </si>
  <si>
    <t>DD85JL</t>
  </si>
  <si>
    <t>5JP</t>
  </si>
  <si>
    <t>DD85JP</t>
  </si>
  <si>
    <t>DD85JQ</t>
  </si>
  <si>
    <t>DD85NH</t>
  </si>
  <si>
    <t>DG</t>
  </si>
  <si>
    <t>DG90AB</t>
  </si>
  <si>
    <t>DG90AL</t>
  </si>
  <si>
    <t>0AS</t>
  </si>
  <si>
    <t>DG90AS</t>
  </si>
  <si>
    <t>0AZ</t>
  </si>
  <si>
    <t>DG90AZ</t>
  </si>
  <si>
    <t>DG90BA</t>
  </si>
  <si>
    <t>DG90BQ</t>
  </si>
  <si>
    <t>0DL</t>
  </si>
  <si>
    <t>DG90DL</t>
  </si>
  <si>
    <t>0DN</t>
  </si>
  <si>
    <t>DG90DN</t>
  </si>
  <si>
    <t>DG90DX</t>
  </si>
  <si>
    <t>0HE</t>
  </si>
  <si>
    <t>DG90HE</t>
  </si>
  <si>
    <t>DG90JH</t>
  </si>
  <si>
    <t>DG90JJ</t>
  </si>
  <si>
    <t>DG90JP</t>
  </si>
  <si>
    <t>0JT</t>
  </si>
  <si>
    <t>DG90JT</t>
  </si>
  <si>
    <t>0JZ</t>
  </si>
  <si>
    <t>DG90JZ</t>
  </si>
  <si>
    <t>DG90L</t>
  </si>
  <si>
    <t>DG90N</t>
  </si>
  <si>
    <t>DG90P</t>
  </si>
  <si>
    <t>DG90Q</t>
  </si>
  <si>
    <t>DG90R</t>
  </si>
  <si>
    <t>7AD</t>
  </si>
  <si>
    <t>DG97AD</t>
  </si>
  <si>
    <t>DG97BD</t>
  </si>
  <si>
    <t>7BE</t>
  </si>
  <si>
    <t>DG97BE</t>
  </si>
  <si>
    <t>7BQ</t>
  </si>
  <si>
    <t>DG97BQ</t>
  </si>
  <si>
    <t>7BZ</t>
  </si>
  <si>
    <t>DG97BZ</t>
  </si>
  <si>
    <t>DG97DB</t>
  </si>
  <si>
    <t>7DG</t>
  </si>
  <si>
    <t>DG97DG</t>
  </si>
  <si>
    <t>7DU</t>
  </si>
  <si>
    <t>DG97DU</t>
  </si>
  <si>
    <t>7DW</t>
  </si>
  <si>
    <t>DG97DW</t>
  </si>
  <si>
    <t>DG97DZ</t>
  </si>
  <si>
    <t>DG97ED</t>
  </si>
  <si>
    <t>DG97EG</t>
  </si>
  <si>
    <t>DG97EH</t>
  </si>
  <si>
    <t>7FB</t>
  </si>
  <si>
    <t>DG97FB</t>
  </si>
  <si>
    <t>7HQ</t>
  </si>
  <si>
    <t>DG97HQ</t>
  </si>
  <si>
    <t>DG97HZ</t>
  </si>
  <si>
    <t>DG97JB</t>
  </si>
  <si>
    <t>7JE</t>
  </si>
  <si>
    <t>DG97JE</t>
  </si>
  <si>
    <t>DG97JJ</t>
  </si>
  <si>
    <t>DG97LB</t>
  </si>
  <si>
    <t>DG97LG</t>
  </si>
  <si>
    <t>DG97LX</t>
  </si>
  <si>
    <t>DG97NS</t>
  </si>
  <si>
    <t>7PF</t>
  </si>
  <si>
    <t>DG97PF</t>
  </si>
  <si>
    <t>DG97PP</t>
  </si>
  <si>
    <t>DG97QT</t>
  </si>
  <si>
    <t>7QX</t>
  </si>
  <si>
    <t>DG97QX</t>
  </si>
  <si>
    <t>7QY</t>
  </si>
  <si>
    <t>DG97QY</t>
  </si>
  <si>
    <t>7QZ</t>
  </si>
  <si>
    <t>DG97QZ</t>
  </si>
  <si>
    <t>7RB</t>
  </si>
  <si>
    <t>DG97RB</t>
  </si>
  <si>
    <t>7RN</t>
  </si>
  <si>
    <t>DG97RN</t>
  </si>
  <si>
    <t>DG97S</t>
  </si>
  <si>
    <t>DG97T</t>
  </si>
  <si>
    <t>DG97U</t>
  </si>
  <si>
    <t>8BY</t>
  </si>
  <si>
    <t>DG98BY</t>
  </si>
  <si>
    <t>DG98DA</t>
  </si>
  <si>
    <t>DG98DE</t>
  </si>
  <si>
    <t>DG98DF</t>
  </si>
  <si>
    <t>DG98DL</t>
  </si>
  <si>
    <t>DG98DQ</t>
  </si>
  <si>
    <t>DG98EF</t>
  </si>
  <si>
    <t>8EJ</t>
  </si>
  <si>
    <t>DG98EJ</t>
  </si>
  <si>
    <t>DG98EL</t>
  </si>
  <si>
    <t>DG98HJ</t>
  </si>
  <si>
    <t>DG98HL</t>
  </si>
  <si>
    <t>DG98HN</t>
  </si>
  <si>
    <t>DG98HU</t>
  </si>
  <si>
    <t>DG98HW</t>
  </si>
  <si>
    <t>DG98HX</t>
  </si>
  <si>
    <t>FK</t>
  </si>
  <si>
    <t>0ZZ</t>
  </si>
  <si>
    <t>FK20ZZ</t>
  </si>
  <si>
    <t>8XU</t>
  </si>
  <si>
    <t>FK38XU</t>
  </si>
  <si>
    <t>FK38XX</t>
  </si>
  <si>
    <t>FK38XY</t>
  </si>
  <si>
    <t>G</t>
  </si>
  <si>
    <t>HS</t>
  </si>
  <si>
    <t>IV26C</t>
  </si>
  <si>
    <t>IV26TY</t>
  </si>
  <si>
    <t>IV26TZ</t>
  </si>
  <si>
    <t>6U</t>
  </si>
  <si>
    <t>IV26U</t>
  </si>
  <si>
    <t>6XR</t>
  </si>
  <si>
    <t>IV26XR</t>
  </si>
  <si>
    <t>6XS</t>
  </si>
  <si>
    <t>IV26XS</t>
  </si>
  <si>
    <t>IV26XT</t>
  </si>
  <si>
    <t>6XU</t>
  </si>
  <si>
    <t>IV26XU</t>
  </si>
  <si>
    <t>6XW</t>
  </si>
  <si>
    <t>IV26XW</t>
  </si>
  <si>
    <t>6XX</t>
  </si>
  <si>
    <t>IV26XX</t>
  </si>
  <si>
    <t>IV26XY</t>
  </si>
  <si>
    <t>6XZ</t>
  </si>
  <si>
    <t>IV26XZ</t>
  </si>
  <si>
    <t>IV26Y</t>
  </si>
  <si>
    <t>IV21</t>
  </si>
  <si>
    <t>IV22</t>
  </si>
  <si>
    <t>IV25</t>
  </si>
  <si>
    <t>3JE</t>
  </si>
  <si>
    <t>IV253JE</t>
  </si>
  <si>
    <t>IV253JF</t>
  </si>
  <si>
    <t>IV26</t>
  </si>
  <si>
    <t>IV27</t>
  </si>
  <si>
    <t>IV28</t>
  </si>
  <si>
    <t>IV47JS</t>
  </si>
  <si>
    <t>IV47JT</t>
  </si>
  <si>
    <t>IV47L</t>
  </si>
  <si>
    <t>7N</t>
  </si>
  <si>
    <t>IV47N</t>
  </si>
  <si>
    <t>IV63</t>
  </si>
  <si>
    <t>K</t>
  </si>
  <si>
    <t>KW14AF</t>
  </si>
  <si>
    <t>KW14AG</t>
  </si>
  <si>
    <t>KW14DB</t>
  </si>
  <si>
    <t>KW14HD</t>
  </si>
  <si>
    <t>KW14HS</t>
  </si>
  <si>
    <t>4HT</t>
  </si>
  <si>
    <t>KW14HT</t>
  </si>
  <si>
    <t>4JB</t>
  </si>
  <si>
    <t>KW14JB</t>
  </si>
  <si>
    <t>KW14JS</t>
  </si>
  <si>
    <t>KW14JT</t>
  </si>
  <si>
    <t>KW14JW</t>
  </si>
  <si>
    <t>KW14JX</t>
  </si>
  <si>
    <t>KW14NB</t>
  </si>
  <si>
    <t>KW14NX</t>
  </si>
  <si>
    <t>5AP</t>
  </si>
  <si>
    <t>KW15AP</t>
  </si>
  <si>
    <t>KW15BA</t>
  </si>
  <si>
    <t>5BG</t>
  </si>
  <si>
    <t>KW15BG</t>
  </si>
  <si>
    <t>5EB</t>
  </si>
  <si>
    <t>KW15EB</t>
  </si>
  <si>
    <t>KW15ER</t>
  </si>
  <si>
    <t>KW15EU</t>
  </si>
  <si>
    <t>KW15HA</t>
  </si>
  <si>
    <t>5HN</t>
  </si>
  <si>
    <t>KW15HN</t>
  </si>
  <si>
    <t>5HP</t>
  </si>
  <si>
    <t>KW15HP</t>
  </si>
  <si>
    <t>5HS</t>
  </si>
  <si>
    <t>KW15HS</t>
  </si>
  <si>
    <t>KW15HU</t>
  </si>
  <si>
    <t>5HX</t>
  </si>
  <si>
    <t>KW15HX</t>
  </si>
  <si>
    <t>KW15HY</t>
  </si>
  <si>
    <t>5HZ</t>
  </si>
  <si>
    <t>KW15HZ</t>
  </si>
  <si>
    <t>KW15J</t>
  </si>
  <si>
    <t>5LR</t>
  </si>
  <si>
    <t>KW15LR</t>
  </si>
  <si>
    <t>KW15LW</t>
  </si>
  <si>
    <t>KW15NE</t>
  </si>
  <si>
    <t>KW15NF</t>
  </si>
  <si>
    <t>5NG</t>
  </si>
  <si>
    <t>KW15NG</t>
  </si>
  <si>
    <t>KW15NW</t>
  </si>
  <si>
    <t>KW15QS</t>
  </si>
  <si>
    <t>KW15S</t>
  </si>
  <si>
    <t>KW15T</t>
  </si>
  <si>
    <t>KW15U</t>
  </si>
  <si>
    <t>5X</t>
  </si>
  <si>
    <t>KW15X</t>
  </si>
  <si>
    <t>5Y</t>
  </si>
  <si>
    <t>KW15Y</t>
  </si>
  <si>
    <t>KW147AS</t>
  </si>
  <si>
    <t>KW147BJ</t>
  </si>
  <si>
    <t>7DJ</t>
  </si>
  <si>
    <t>KW147DJ</t>
  </si>
  <si>
    <t>7DL</t>
  </si>
  <si>
    <t>KW147DL</t>
  </si>
  <si>
    <t>7DP</t>
  </si>
  <si>
    <t>KW147DP</t>
  </si>
  <si>
    <t>KW147DZ</t>
  </si>
  <si>
    <t>KW147E</t>
  </si>
  <si>
    <t>7HP</t>
  </si>
  <si>
    <t>KW147HP</t>
  </si>
  <si>
    <t>KW147JS</t>
  </si>
  <si>
    <t>KW147LB</t>
  </si>
  <si>
    <t>KW147LD</t>
  </si>
  <si>
    <t>KW147LF</t>
  </si>
  <si>
    <t>KW147LG</t>
  </si>
  <si>
    <t>7LH</t>
  </si>
  <si>
    <t>KW147LH</t>
  </si>
  <si>
    <t>7LQ</t>
  </si>
  <si>
    <t>KW147LQ</t>
  </si>
  <si>
    <t>KW147NR</t>
  </si>
  <si>
    <t>KW147NT</t>
  </si>
  <si>
    <t>KW147PJ</t>
  </si>
  <si>
    <t>7QN</t>
  </si>
  <si>
    <t>KW147QN</t>
  </si>
  <si>
    <t>KW147QP</t>
  </si>
  <si>
    <t>KW147QR</t>
  </si>
  <si>
    <t>KW147QW</t>
  </si>
  <si>
    <t>KW147QX</t>
  </si>
  <si>
    <t>KW147QY</t>
  </si>
  <si>
    <t>KW147QZ</t>
  </si>
  <si>
    <t>KW147R</t>
  </si>
  <si>
    <t>KW147S</t>
  </si>
  <si>
    <t>KW147T</t>
  </si>
  <si>
    <t>KW147U</t>
  </si>
  <si>
    <t>KW147X</t>
  </si>
  <si>
    <t>KW147Y</t>
  </si>
  <si>
    <t>KW148BT</t>
  </si>
  <si>
    <t>KW148D</t>
  </si>
  <si>
    <t>KW148HL</t>
  </si>
  <si>
    <t>KW148HN</t>
  </si>
  <si>
    <t>8JF</t>
  </si>
  <si>
    <t>KW148JF</t>
  </si>
  <si>
    <t>KW148JZ</t>
  </si>
  <si>
    <t>KW148NE</t>
  </si>
  <si>
    <t>KW148NJ</t>
  </si>
  <si>
    <t>8NL</t>
  </si>
  <si>
    <t>KW148NL</t>
  </si>
  <si>
    <t>8NS</t>
  </si>
  <si>
    <t>KW148NS</t>
  </si>
  <si>
    <t>KW148NT</t>
  </si>
  <si>
    <t>KW148PY</t>
  </si>
  <si>
    <t>8PZ</t>
  </si>
  <si>
    <t>KW148PZ</t>
  </si>
  <si>
    <t>KW148QA</t>
  </si>
  <si>
    <t>KW148QD</t>
  </si>
  <si>
    <t>KW148QE</t>
  </si>
  <si>
    <t>KW148QF</t>
  </si>
  <si>
    <t>KW148QG</t>
  </si>
  <si>
    <t>KW148QH</t>
  </si>
  <si>
    <t>KW148QJ</t>
  </si>
  <si>
    <t>KW148QL</t>
  </si>
  <si>
    <t>KW148QQ</t>
  </si>
  <si>
    <t>KW148S</t>
  </si>
  <si>
    <t>KW148T</t>
  </si>
  <si>
    <t>KW148U</t>
  </si>
  <si>
    <t>KW148X</t>
  </si>
  <si>
    <t>KW148Y</t>
  </si>
  <si>
    <t>ML</t>
  </si>
  <si>
    <t>ML5</t>
  </si>
  <si>
    <t>ML52BL</t>
  </si>
  <si>
    <t>ML74L</t>
  </si>
  <si>
    <t>ML74N</t>
  </si>
  <si>
    <t>ML74PA</t>
  </si>
  <si>
    <t>ML75DF</t>
  </si>
  <si>
    <t>PA</t>
  </si>
  <si>
    <t>PA286AA</t>
  </si>
  <si>
    <t>PA286AF</t>
  </si>
  <si>
    <t>PA286AQ</t>
  </si>
  <si>
    <t>6AS</t>
  </si>
  <si>
    <t>PA286AS</t>
  </si>
  <si>
    <t>PA286BE</t>
  </si>
  <si>
    <t>6BF</t>
  </si>
  <si>
    <t>PA286BF</t>
  </si>
  <si>
    <t>6BH</t>
  </si>
  <si>
    <t>PA286BH</t>
  </si>
  <si>
    <t>6BJ</t>
  </si>
  <si>
    <t>PA286BJ</t>
  </si>
  <si>
    <t>PA286BW</t>
  </si>
  <si>
    <t>PA286BZ</t>
  </si>
  <si>
    <t>6DB</t>
  </si>
  <si>
    <t>PA286DB</t>
  </si>
  <si>
    <t>PA286DT</t>
  </si>
  <si>
    <t>6ED</t>
  </si>
  <si>
    <t>PA286ED</t>
  </si>
  <si>
    <t>6EF</t>
  </si>
  <si>
    <t>PA286EF</t>
  </si>
  <si>
    <t>PA286EZ</t>
  </si>
  <si>
    <t>6F</t>
  </si>
  <si>
    <t>PA286F</t>
  </si>
  <si>
    <t>6GA</t>
  </si>
  <si>
    <t>PA286GA</t>
  </si>
  <si>
    <t>PA286JA</t>
  </si>
  <si>
    <t>PA286JR</t>
  </si>
  <si>
    <t>PA286JT</t>
  </si>
  <si>
    <t>6LS</t>
  </si>
  <si>
    <t>PA286LS</t>
  </si>
  <si>
    <t>PA286NL</t>
  </si>
  <si>
    <t>PA286NP</t>
  </si>
  <si>
    <t>6NR</t>
  </si>
  <si>
    <t>PA286NR</t>
  </si>
  <si>
    <t>6NS</t>
  </si>
  <si>
    <t>PA286NS</t>
  </si>
  <si>
    <t>6NT</t>
  </si>
  <si>
    <t>PA286NT</t>
  </si>
  <si>
    <t>PA286NU</t>
  </si>
  <si>
    <t>PA286NX</t>
  </si>
  <si>
    <t>PA286NY</t>
  </si>
  <si>
    <t>6NZ</t>
  </si>
  <si>
    <t>PA286NZ</t>
  </si>
  <si>
    <t>PA286P</t>
  </si>
  <si>
    <t>PA286Q</t>
  </si>
  <si>
    <t>PA286R</t>
  </si>
  <si>
    <t>PA286S</t>
  </si>
  <si>
    <t>PA286T</t>
  </si>
  <si>
    <t>PA286U</t>
  </si>
  <si>
    <t>PA344AA</t>
  </si>
  <si>
    <t>PA344AE</t>
  </si>
  <si>
    <t>PA344AG</t>
  </si>
  <si>
    <t>PA344AX</t>
  </si>
  <si>
    <t>PA344AY</t>
  </si>
  <si>
    <t>PA344BA</t>
  </si>
  <si>
    <t>4BF</t>
  </si>
  <si>
    <t>PA344BF</t>
  </si>
  <si>
    <t>PA344BX</t>
  </si>
  <si>
    <t>4BY</t>
  </si>
  <si>
    <t>PA344BY</t>
  </si>
  <si>
    <t>4EE</t>
  </si>
  <si>
    <t>PA344EE</t>
  </si>
  <si>
    <t>PA344EF</t>
  </si>
  <si>
    <t>PA344HB</t>
  </si>
  <si>
    <t>PA344HG</t>
  </si>
  <si>
    <t>PA344HH</t>
  </si>
  <si>
    <t>PA344HL</t>
  </si>
  <si>
    <t>PA344HR</t>
  </si>
  <si>
    <t>PA344HT</t>
  </si>
  <si>
    <t>PA344HX</t>
  </si>
  <si>
    <t>4LA</t>
  </si>
  <si>
    <t>PA344LA</t>
  </si>
  <si>
    <t>PA344LB</t>
  </si>
  <si>
    <t>PA344LD</t>
  </si>
  <si>
    <t>PA344LT</t>
  </si>
  <si>
    <t>PA344LZ</t>
  </si>
  <si>
    <t>PA344PA</t>
  </si>
  <si>
    <t>PA344PF</t>
  </si>
  <si>
    <t>PA344PH</t>
  </si>
  <si>
    <t>PA345A</t>
  </si>
  <si>
    <t>PA345B</t>
  </si>
  <si>
    <t>PA345DG</t>
  </si>
  <si>
    <t>PA345DS</t>
  </si>
  <si>
    <t>5EH</t>
  </si>
  <si>
    <t>PA345EH</t>
  </si>
  <si>
    <t>PA345H</t>
  </si>
  <si>
    <t>PA345JP</t>
  </si>
  <si>
    <t>PA345JS</t>
  </si>
  <si>
    <t>PA345JT</t>
  </si>
  <si>
    <t>PA345JX</t>
  </si>
  <si>
    <t>5NB</t>
  </si>
  <si>
    <t>PA345NB</t>
  </si>
  <si>
    <t>PA345NU</t>
  </si>
  <si>
    <t>5PL</t>
  </si>
  <si>
    <t>PA345PL</t>
  </si>
  <si>
    <t>PA345QB</t>
  </si>
  <si>
    <t>PA345R</t>
  </si>
  <si>
    <t>5SP</t>
  </si>
  <si>
    <t>PA345SP</t>
  </si>
  <si>
    <t>PA345T</t>
  </si>
  <si>
    <t>PA345U</t>
  </si>
  <si>
    <t>PA345X</t>
  </si>
  <si>
    <t>PH</t>
  </si>
  <si>
    <t>PH1</t>
  </si>
  <si>
    <t>2TL</t>
  </si>
  <si>
    <t>PH12TL</t>
  </si>
  <si>
    <t>TD6</t>
  </si>
  <si>
    <t>TD69RE</t>
  </si>
  <si>
    <t>TD7</t>
  </si>
  <si>
    <t>TD75JD</t>
  </si>
  <si>
    <t>TD90LS</t>
  </si>
  <si>
    <t>TD90Q</t>
  </si>
  <si>
    <t>TD90R</t>
  </si>
  <si>
    <t>TD90SA</t>
  </si>
  <si>
    <t>TD90T</t>
  </si>
  <si>
    <t>Z</t>
  </si>
  <si>
    <t>AA19</t>
  </si>
  <si>
    <t>AA193AA</t>
  </si>
  <si>
    <t xml:space="preserve">SE </t>
  </si>
  <si>
    <t>AA40</t>
  </si>
  <si>
    <t>AA402AA</t>
  </si>
  <si>
    <t>AA5</t>
  </si>
  <si>
    <t>AA55AA</t>
  </si>
  <si>
    <t>AA6</t>
  </si>
  <si>
    <t>AA66AA</t>
  </si>
  <si>
    <t>AA7</t>
  </si>
  <si>
    <t>7AA</t>
  </si>
  <si>
    <t>AA77AA</t>
  </si>
  <si>
    <t>BN</t>
  </si>
  <si>
    <t>BN17</t>
  </si>
  <si>
    <t>5GE</t>
  </si>
  <si>
    <t>BN175GE</t>
  </si>
  <si>
    <t>BN175RA</t>
  </si>
  <si>
    <t>BN175RB</t>
  </si>
  <si>
    <t>BN175TA</t>
  </si>
  <si>
    <t>5TE</t>
  </si>
  <si>
    <t>BN175TE</t>
  </si>
  <si>
    <t>BN18</t>
  </si>
  <si>
    <t>0DB</t>
  </si>
  <si>
    <t>BN180DB</t>
  </si>
  <si>
    <t>0DD</t>
  </si>
  <si>
    <t>BN180DD</t>
  </si>
  <si>
    <t>0DE</t>
  </si>
  <si>
    <t>BN180DE</t>
  </si>
  <si>
    <t>0DF</t>
  </si>
  <si>
    <t>BN180DF</t>
  </si>
  <si>
    <t>BN180EF</t>
  </si>
  <si>
    <t>BN180TA</t>
  </si>
  <si>
    <t>BN180TR</t>
  </si>
  <si>
    <t>BR</t>
  </si>
  <si>
    <t>CR</t>
  </si>
  <si>
    <t>CT</t>
  </si>
  <si>
    <t>DA</t>
  </si>
  <si>
    <t>6HE</t>
  </si>
  <si>
    <t>E96HE</t>
  </si>
  <si>
    <t>EC3R</t>
  </si>
  <si>
    <t>EC3R6DX</t>
  </si>
  <si>
    <t>GU1</t>
  </si>
  <si>
    <t>GU11</t>
  </si>
  <si>
    <t>GU12</t>
  </si>
  <si>
    <t>GU13</t>
  </si>
  <si>
    <t>GU14</t>
  </si>
  <si>
    <t>GU15AW</t>
  </si>
  <si>
    <t>GU2</t>
  </si>
  <si>
    <t>5ES</t>
  </si>
  <si>
    <t>GU25ES</t>
  </si>
  <si>
    <t>GU25HZ</t>
  </si>
  <si>
    <t>GU25NY</t>
  </si>
  <si>
    <t>GU25RZ</t>
  </si>
  <si>
    <t>5XG</t>
  </si>
  <si>
    <t>GU25XG</t>
  </si>
  <si>
    <t>5XU</t>
  </si>
  <si>
    <t>GU25XU</t>
  </si>
  <si>
    <t>GU25XY</t>
  </si>
  <si>
    <t>GU26AT</t>
  </si>
  <si>
    <t>GU27</t>
  </si>
  <si>
    <t>GU28</t>
  </si>
  <si>
    <t>GU29</t>
  </si>
  <si>
    <t>GU23</t>
  </si>
  <si>
    <t>GU236VV</t>
  </si>
  <si>
    <t>GU237VV</t>
  </si>
  <si>
    <t>GU240</t>
  </si>
  <si>
    <t>2EW</t>
  </si>
  <si>
    <t>GU272EW</t>
  </si>
  <si>
    <t>0PD</t>
  </si>
  <si>
    <t>GU280PD</t>
  </si>
  <si>
    <t>0QL</t>
  </si>
  <si>
    <t>GU280QL</t>
  </si>
  <si>
    <t>GU280QP</t>
  </si>
  <si>
    <t>GU280QR</t>
  </si>
  <si>
    <t>GU280QS</t>
  </si>
  <si>
    <t>GU280QU</t>
  </si>
  <si>
    <t>0QW</t>
  </si>
  <si>
    <t>GU280QW</t>
  </si>
  <si>
    <t>9ED</t>
  </si>
  <si>
    <t>GU289ED</t>
  </si>
  <si>
    <t>GU289EH</t>
  </si>
  <si>
    <t>GU289EJ</t>
  </si>
  <si>
    <t>GU289EQ</t>
  </si>
  <si>
    <t>GU289HH</t>
  </si>
  <si>
    <t>GU289HN</t>
  </si>
  <si>
    <t>GU289HT</t>
  </si>
  <si>
    <t>GU289HU</t>
  </si>
  <si>
    <t>GU289HX</t>
  </si>
  <si>
    <t>GU289HZ</t>
  </si>
  <si>
    <t>GU289J</t>
  </si>
  <si>
    <t>GU289L</t>
  </si>
  <si>
    <t>GU289N</t>
  </si>
  <si>
    <t>GU289P</t>
  </si>
  <si>
    <t>GU3</t>
  </si>
  <si>
    <t>GU31</t>
  </si>
  <si>
    <t>GU31AA</t>
  </si>
  <si>
    <t>GU32BE</t>
  </si>
  <si>
    <t>GU33</t>
  </si>
  <si>
    <t>GU4</t>
  </si>
  <si>
    <t>GU47HP</t>
  </si>
  <si>
    <t>GU47JL</t>
  </si>
  <si>
    <t>GU47JS</t>
  </si>
  <si>
    <t>GU47JT</t>
  </si>
  <si>
    <t>7RP</t>
  </si>
  <si>
    <t>GU47RP</t>
  </si>
  <si>
    <t>GU48</t>
  </si>
  <si>
    <t>GU5</t>
  </si>
  <si>
    <t>GU50</t>
  </si>
  <si>
    <t>GU51OT</t>
  </si>
  <si>
    <t>GU59</t>
  </si>
  <si>
    <t>GU6</t>
  </si>
  <si>
    <t>GU7</t>
  </si>
  <si>
    <t>GU8</t>
  </si>
  <si>
    <t>6A</t>
  </si>
  <si>
    <t>GU86A</t>
  </si>
  <si>
    <t>GU86BB</t>
  </si>
  <si>
    <t>6BS</t>
  </si>
  <si>
    <t>GU86BS</t>
  </si>
  <si>
    <t>GU86BU</t>
  </si>
  <si>
    <t>KT17</t>
  </si>
  <si>
    <t>KT172LP</t>
  </si>
  <si>
    <t>KT20</t>
  </si>
  <si>
    <t>KT23</t>
  </si>
  <si>
    <t>4QD</t>
  </si>
  <si>
    <t>KT234QD</t>
  </si>
  <si>
    <t>KT234QG</t>
  </si>
  <si>
    <t>4QJ</t>
  </si>
  <si>
    <t>KT234QJ</t>
  </si>
  <si>
    <t>KT24</t>
  </si>
  <si>
    <t>KT246ES</t>
  </si>
  <si>
    <t>KT246ET</t>
  </si>
  <si>
    <t>KT3</t>
  </si>
  <si>
    <t>KT33NB</t>
  </si>
  <si>
    <t>KT33PU</t>
  </si>
  <si>
    <t>3PW</t>
  </si>
  <si>
    <t>KT33PW</t>
  </si>
  <si>
    <t>KT33PX</t>
  </si>
  <si>
    <t>KT4</t>
  </si>
  <si>
    <t>ME</t>
  </si>
  <si>
    <t>NP18</t>
  </si>
  <si>
    <t>NP185PE</t>
  </si>
  <si>
    <t>PO20</t>
  </si>
  <si>
    <t>PO206QJ</t>
  </si>
  <si>
    <t>6WA</t>
  </si>
  <si>
    <t>PO206WA</t>
  </si>
  <si>
    <t>R</t>
  </si>
  <si>
    <t>S</t>
  </si>
  <si>
    <t>SE16ED</t>
  </si>
  <si>
    <t>SE16EF</t>
  </si>
  <si>
    <t>SE17A</t>
  </si>
  <si>
    <t>SE17BA</t>
  </si>
  <si>
    <t>SE17BB</t>
  </si>
  <si>
    <t>SE17BD</t>
  </si>
  <si>
    <t>SE17BE</t>
  </si>
  <si>
    <t>SE17BG</t>
  </si>
  <si>
    <t>SE17G</t>
  </si>
  <si>
    <t>7JW</t>
  </si>
  <si>
    <t>SE17JW</t>
  </si>
  <si>
    <t>7LZ</t>
  </si>
  <si>
    <t>SE17LZ</t>
  </si>
  <si>
    <t>SE17N</t>
  </si>
  <si>
    <t>7PB</t>
  </si>
  <si>
    <t>SE17PB</t>
  </si>
  <si>
    <t>7PD</t>
  </si>
  <si>
    <t>SE17PD</t>
  </si>
  <si>
    <t>7PG</t>
  </si>
  <si>
    <t>SE17PG</t>
  </si>
  <si>
    <t>SE17PJ</t>
  </si>
  <si>
    <t>SE17PY</t>
  </si>
  <si>
    <t>SE17Q</t>
  </si>
  <si>
    <t>SE17R</t>
  </si>
  <si>
    <t>SE17TE</t>
  </si>
  <si>
    <t>SE17UP</t>
  </si>
  <si>
    <t>SE17UR</t>
  </si>
  <si>
    <t>SE17UW</t>
  </si>
  <si>
    <t>4AS</t>
  </si>
  <si>
    <t>SE114AS</t>
  </si>
  <si>
    <t>SE114AU</t>
  </si>
  <si>
    <t>SE114AX</t>
  </si>
  <si>
    <t>SE114AY</t>
  </si>
  <si>
    <t>4AZ</t>
  </si>
  <si>
    <t>SE114AZ</t>
  </si>
  <si>
    <t>SE114B</t>
  </si>
  <si>
    <t>SE114C</t>
  </si>
  <si>
    <t>4DA</t>
  </si>
  <si>
    <t>SE114DA</t>
  </si>
  <si>
    <t>SE114DB</t>
  </si>
  <si>
    <t>SE114DJ</t>
  </si>
  <si>
    <t>SE114J</t>
  </si>
  <si>
    <t>SE114PP</t>
  </si>
  <si>
    <t>SE114PW</t>
  </si>
  <si>
    <t>SE114PZ</t>
  </si>
  <si>
    <t>SE114QA</t>
  </si>
  <si>
    <t>4QU</t>
  </si>
  <si>
    <t>SE114QU</t>
  </si>
  <si>
    <t>SE114RB</t>
  </si>
  <si>
    <t>SE114RD</t>
  </si>
  <si>
    <t>SE114RN</t>
  </si>
  <si>
    <t>SE114RS</t>
  </si>
  <si>
    <t>SE114RU</t>
  </si>
  <si>
    <t>SE114RX</t>
  </si>
  <si>
    <t>4TE</t>
  </si>
  <si>
    <t>SE114TE</t>
  </si>
  <si>
    <t>4TW</t>
  </si>
  <si>
    <t>SE114TW</t>
  </si>
  <si>
    <t>SE115A</t>
  </si>
  <si>
    <t>SE115B</t>
  </si>
  <si>
    <t>SE115DB</t>
  </si>
  <si>
    <t>SE115DD</t>
  </si>
  <si>
    <t>SE115DE</t>
  </si>
  <si>
    <t>SE115JA</t>
  </si>
  <si>
    <t>SE115JH</t>
  </si>
  <si>
    <t>SE115QU</t>
  </si>
  <si>
    <t>SE115QY</t>
  </si>
  <si>
    <t>SE115R</t>
  </si>
  <si>
    <t>SE115S</t>
  </si>
  <si>
    <t>SE115T</t>
  </si>
  <si>
    <t>SN10</t>
  </si>
  <si>
    <t>SN103EY</t>
  </si>
  <si>
    <t>SW111</t>
  </si>
  <si>
    <t>SW112</t>
  </si>
  <si>
    <t>2DA</t>
  </si>
  <si>
    <t>SW112DA</t>
  </si>
  <si>
    <t>SW112DB</t>
  </si>
  <si>
    <t>SW112DE</t>
  </si>
  <si>
    <t>SW112DF</t>
  </si>
  <si>
    <t>2DG</t>
  </si>
  <si>
    <t>SW112DG</t>
  </si>
  <si>
    <t>2DQ</t>
  </si>
  <si>
    <t>SW112DQ</t>
  </si>
  <si>
    <t>SW112JJ</t>
  </si>
  <si>
    <t>SW112JP</t>
  </si>
  <si>
    <t>SW112JR</t>
  </si>
  <si>
    <t>SW112JS</t>
  </si>
  <si>
    <t>SW112JT</t>
  </si>
  <si>
    <t>SW112JW</t>
  </si>
  <si>
    <t>SW112JZ</t>
  </si>
  <si>
    <t>SW112LA</t>
  </si>
  <si>
    <t>SW112LG</t>
  </si>
  <si>
    <t>SW112LJ</t>
  </si>
  <si>
    <t>SW112LN</t>
  </si>
  <si>
    <t>SW112LW</t>
  </si>
  <si>
    <t>SW112PA</t>
  </si>
  <si>
    <t>2PB</t>
  </si>
  <si>
    <t>SW112PB</t>
  </si>
  <si>
    <t>2PD</t>
  </si>
  <si>
    <t>SW112PD</t>
  </si>
  <si>
    <t>SW112PE</t>
  </si>
  <si>
    <t>2QP</t>
  </si>
  <si>
    <t>SW112QP</t>
  </si>
  <si>
    <t>2TU</t>
  </si>
  <si>
    <t>SW112TU</t>
  </si>
  <si>
    <t>2TZ</t>
  </si>
  <si>
    <t>SW112TZ</t>
  </si>
  <si>
    <t>3JN</t>
  </si>
  <si>
    <t>SW113JN</t>
  </si>
  <si>
    <t>SW113LF</t>
  </si>
  <si>
    <t>SW113PR</t>
  </si>
  <si>
    <t>SW113Q</t>
  </si>
  <si>
    <t>SW113RN</t>
  </si>
  <si>
    <t>3SD</t>
  </si>
  <si>
    <t>SW113SD</t>
  </si>
  <si>
    <t>3SE</t>
  </si>
  <si>
    <t>SW113SE</t>
  </si>
  <si>
    <t>SW113SF</t>
  </si>
  <si>
    <t>SW113SJ</t>
  </si>
  <si>
    <t>SW113SX</t>
  </si>
  <si>
    <t>SW113TE</t>
  </si>
  <si>
    <t>3TJ</t>
  </si>
  <si>
    <t>SW113TJ</t>
  </si>
  <si>
    <t>3TN</t>
  </si>
  <si>
    <t>SW113TN</t>
  </si>
  <si>
    <t>3TU</t>
  </si>
  <si>
    <t>SW113TU</t>
  </si>
  <si>
    <t>3TW</t>
  </si>
  <si>
    <t>SW113TW</t>
  </si>
  <si>
    <t>3TX</t>
  </si>
  <si>
    <t>SW113TX</t>
  </si>
  <si>
    <t>SW113TY</t>
  </si>
  <si>
    <t>3TZ</t>
  </si>
  <si>
    <t>SW113TZ</t>
  </si>
  <si>
    <t>SW113U</t>
  </si>
  <si>
    <t>SW113VV</t>
  </si>
  <si>
    <t>SW113YH</t>
  </si>
  <si>
    <t>3YL</t>
  </si>
  <si>
    <t>SW113YL</t>
  </si>
  <si>
    <t>SW114PJ</t>
  </si>
  <si>
    <t>SW114XW</t>
  </si>
  <si>
    <t>SW115E</t>
  </si>
  <si>
    <t>5GZ</t>
  </si>
  <si>
    <t>SW115GZ</t>
  </si>
  <si>
    <t>SW115JX</t>
  </si>
  <si>
    <t>SW115JY</t>
  </si>
  <si>
    <t>SW115LJ</t>
  </si>
  <si>
    <t>SW115N</t>
  </si>
  <si>
    <t>SW115P</t>
  </si>
  <si>
    <t>SW115Q</t>
  </si>
  <si>
    <t>SW115R</t>
  </si>
  <si>
    <t>SW115S</t>
  </si>
  <si>
    <t>SW115T</t>
  </si>
  <si>
    <t>5UA</t>
  </si>
  <si>
    <t>SW115UA</t>
  </si>
  <si>
    <t>5UR</t>
  </si>
  <si>
    <t>SW115UR</t>
  </si>
  <si>
    <t>5UT</t>
  </si>
  <si>
    <t>SW115UT</t>
  </si>
  <si>
    <t>5UU</t>
  </si>
  <si>
    <t>SW115UU</t>
  </si>
  <si>
    <t>5XJ</t>
  </si>
  <si>
    <t>SW115XJ</t>
  </si>
  <si>
    <t>5XL</t>
  </si>
  <si>
    <t>SW115XL</t>
  </si>
  <si>
    <t>5XN</t>
  </si>
  <si>
    <t>SW115XN</t>
  </si>
  <si>
    <t>5XW</t>
  </si>
  <si>
    <t>SW115XW</t>
  </si>
  <si>
    <t>SW116</t>
  </si>
  <si>
    <t>SW130HR</t>
  </si>
  <si>
    <t>SW153DT</t>
  </si>
  <si>
    <t>SW153DU</t>
  </si>
  <si>
    <t>SW153DW</t>
  </si>
  <si>
    <t>SW153DX</t>
  </si>
  <si>
    <t>SW153DZ</t>
  </si>
  <si>
    <t>SW154A</t>
  </si>
  <si>
    <t>SW154B</t>
  </si>
  <si>
    <t>SW154LF</t>
  </si>
  <si>
    <t>SW154LH</t>
  </si>
  <si>
    <t>SW154LJ</t>
  </si>
  <si>
    <t>4LL</t>
  </si>
  <si>
    <t>SW154LL</t>
  </si>
  <si>
    <t>SW154LN</t>
  </si>
  <si>
    <t>SW154LP</t>
  </si>
  <si>
    <t>4LR</t>
  </si>
  <si>
    <t>SW154LR</t>
  </si>
  <si>
    <t>4LS</t>
  </si>
  <si>
    <t>SW154LS</t>
  </si>
  <si>
    <t>4LW</t>
  </si>
  <si>
    <t>SW154LW</t>
  </si>
  <si>
    <t>SW154NJ</t>
  </si>
  <si>
    <t>4NL</t>
  </si>
  <si>
    <t>SW154NL</t>
  </si>
  <si>
    <t>4NN</t>
  </si>
  <si>
    <t>SW154NN</t>
  </si>
  <si>
    <t>SW154NP</t>
  </si>
  <si>
    <t>SW154NS</t>
  </si>
  <si>
    <t>4NW</t>
  </si>
  <si>
    <t>SW154NW</t>
  </si>
  <si>
    <t>SW155RT</t>
  </si>
  <si>
    <t>6XP</t>
  </si>
  <si>
    <t>SW156XP</t>
  </si>
  <si>
    <t>SW156XR</t>
  </si>
  <si>
    <t>3JH</t>
  </si>
  <si>
    <t>SW1P3JH</t>
  </si>
  <si>
    <t>SW83A</t>
  </si>
  <si>
    <t>SW83B</t>
  </si>
  <si>
    <t>SW83D</t>
  </si>
  <si>
    <t>3EH</t>
  </si>
  <si>
    <t>SW83EH</t>
  </si>
  <si>
    <t>3HT</t>
  </si>
  <si>
    <t>SW83HT</t>
  </si>
  <si>
    <t>SW83J</t>
  </si>
  <si>
    <t>SW83L</t>
  </si>
  <si>
    <t>SW83NA</t>
  </si>
  <si>
    <t>SW83NB</t>
  </si>
  <si>
    <t>3ND</t>
  </si>
  <si>
    <t>SW83ND</t>
  </si>
  <si>
    <t>SW83RX</t>
  </si>
  <si>
    <t>SW83TY</t>
  </si>
  <si>
    <t>SW83TZ</t>
  </si>
  <si>
    <t>SW84C</t>
  </si>
  <si>
    <t>SW84EP</t>
  </si>
  <si>
    <t>4ER</t>
  </si>
  <si>
    <t>SW84ER</t>
  </si>
  <si>
    <t>SW84ES</t>
  </si>
  <si>
    <t>SW84HJ</t>
  </si>
  <si>
    <t>SW84HL</t>
  </si>
  <si>
    <t>SW84HN</t>
  </si>
  <si>
    <t>SW84HP</t>
  </si>
  <si>
    <t>SW84HR</t>
  </si>
  <si>
    <t>SW84HW</t>
  </si>
  <si>
    <t>SW84NX</t>
  </si>
  <si>
    <t>SW84NY</t>
  </si>
  <si>
    <t>SW84P</t>
  </si>
  <si>
    <t>SW84R</t>
  </si>
  <si>
    <t>SW84S</t>
  </si>
  <si>
    <t>SW84T</t>
  </si>
  <si>
    <t>SW84UA</t>
  </si>
  <si>
    <t>4UQ</t>
  </si>
  <si>
    <t>SW84UQ</t>
  </si>
  <si>
    <t>4UU</t>
  </si>
  <si>
    <t>SW84UU</t>
  </si>
  <si>
    <t>SW84X</t>
  </si>
  <si>
    <t>SW85N</t>
  </si>
  <si>
    <t>TN</t>
  </si>
  <si>
    <t>BN15</t>
  </si>
  <si>
    <t>BN150RL</t>
  </si>
  <si>
    <t>EX6</t>
  </si>
  <si>
    <t>EX68NT</t>
  </si>
  <si>
    <t>GU147SE</t>
  </si>
  <si>
    <t>GU215SA</t>
  </si>
  <si>
    <t>GU215SB</t>
  </si>
  <si>
    <t>GU215SE</t>
  </si>
  <si>
    <t>GU215SF</t>
  </si>
  <si>
    <t>GU215TU</t>
  </si>
  <si>
    <t>GU215TX</t>
  </si>
  <si>
    <t>GU215TY</t>
  </si>
  <si>
    <t>GU215TZ</t>
  </si>
  <si>
    <t>GU240C</t>
  </si>
  <si>
    <t>8AT</t>
  </si>
  <si>
    <t>GU248AT</t>
  </si>
  <si>
    <t>GU248EB</t>
  </si>
  <si>
    <t>GU248ED</t>
  </si>
  <si>
    <t>GU248EH</t>
  </si>
  <si>
    <t>GU249A</t>
  </si>
  <si>
    <t>GU249B</t>
  </si>
  <si>
    <t>GU249D</t>
  </si>
  <si>
    <t>9E</t>
  </si>
  <si>
    <t>GU249E</t>
  </si>
  <si>
    <t>9HA</t>
  </si>
  <si>
    <t>GU249HA</t>
  </si>
  <si>
    <t>9HB</t>
  </si>
  <si>
    <t>GU249HB</t>
  </si>
  <si>
    <t>GU249HD</t>
  </si>
  <si>
    <t>GU249HE</t>
  </si>
  <si>
    <t>9HF</t>
  </si>
  <si>
    <t>GU249HF</t>
  </si>
  <si>
    <t>GU249HG</t>
  </si>
  <si>
    <t>GU249HH</t>
  </si>
  <si>
    <t>9HQ</t>
  </si>
  <si>
    <t>GU249HQ</t>
  </si>
  <si>
    <t>9PT</t>
  </si>
  <si>
    <t>GU249PT</t>
  </si>
  <si>
    <t>GU249R</t>
  </si>
  <si>
    <t>GU249S</t>
  </si>
  <si>
    <t>GU47</t>
  </si>
  <si>
    <t>KT</t>
  </si>
  <si>
    <t>KT138YD</t>
  </si>
  <si>
    <t>KT153C</t>
  </si>
  <si>
    <t>KT25DA</t>
  </si>
  <si>
    <t>KT25DD</t>
  </si>
  <si>
    <t>KT25DE</t>
  </si>
  <si>
    <t>KT25DF</t>
  </si>
  <si>
    <t>KT25DG</t>
  </si>
  <si>
    <t>5DP</t>
  </si>
  <si>
    <t>KT25DP</t>
  </si>
  <si>
    <t>KT25DT</t>
  </si>
  <si>
    <t>KT25NE</t>
  </si>
  <si>
    <t>KT25NF</t>
  </si>
  <si>
    <t>KT25RR</t>
  </si>
  <si>
    <t>KT25RS</t>
  </si>
  <si>
    <t>KT25RT</t>
  </si>
  <si>
    <t>KT25RU</t>
  </si>
  <si>
    <t>KT201OT</t>
  </si>
  <si>
    <t>5LN</t>
  </si>
  <si>
    <t>KT205LN</t>
  </si>
  <si>
    <t>7NF</t>
  </si>
  <si>
    <t>KT207NF</t>
  </si>
  <si>
    <t>KT207NQ</t>
  </si>
  <si>
    <t>2SY</t>
  </si>
  <si>
    <t>KT32SY</t>
  </si>
  <si>
    <t>KT33</t>
  </si>
  <si>
    <t>KT34RR</t>
  </si>
  <si>
    <t>KT34RT</t>
  </si>
  <si>
    <t>PA17</t>
  </si>
  <si>
    <t>PA175DP</t>
  </si>
  <si>
    <t>SE23</t>
  </si>
  <si>
    <t>3HH</t>
  </si>
  <si>
    <t>SE233HH</t>
  </si>
  <si>
    <t>TW1</t>
  </si>
  <si>
    <t>TW14SJ</t>
  </si>
  <si>
    <t>TW13</t>
  </si>
  <si>
    <t>TW136JA</t>
  </si>
  <si>
    <t>TW16</t>
  </si>
  <si>
    <t>TW166AS</t>
  </si>
  <si>
    <t>TW166AT</t>
  </si>
  <si>
    <t>TW166AU</t>
  </si>
  <si>
    <t>TW166BU</t>
  </si>
  <si>
    <t>6DA</t>
  </si>
  <si>
    <t>TW166DA</t>
  </si>
  <si>
    <t>0JB</t>
  </si>
  <si>
    <t>TW170JB</t>
  </si>
  <si>
    <t>TW170JD</t>
  </si>
  <si>
    <t>TW170QA</t>
  </si>
  <si>
    <t>TW25J</t>
  </si>
  <si>
    <t>TW25NT</t>
  </si>
  <si>
    <t>TW25NX</t>
  </si>
  <si>
    <t>TW25NY</t>
  </si>
  <si>
    <t>TW25PA</t>
  </si>
  <si>
    <t>TW25PG</t>
  </si>
  <si>
    <t>TW25UL</t>
  </si>
  <si>
    <t>AA21</t>
  </si>
  <si>
    <t>AA211AA</t>
  </si>
  <si>
    <t xml:space="preserve">SO </t>
  </si>
  <si>
    <t>AA9</t>
  </si>
  <si>
    <t>AA92AA</t>
  </si>
  <si>
    <t>GL56</t>
  </si>
  <si>
    <t>GL560PG</t>
  </si>
  <si>
    <t>GL560RP</t>
  </si>
  <si>
    <t>0SL</t>
  </si>
  <si>
    <t>GL560SL</t>
  </si>
  <si>
    <t>GL560SS</t>
  </si>
  <si>
    <t>GL560ST</t>
  </si>
  <si>
    <t>GL560SU</t>
  </si>
  <si>
    <t>0SW</t>
  </si>
  <si>
    <t>GL560SW</t>
  </si>
  <si>
    <t>GL560SX</t>
  </si>
  <si>
    <t>GL560SY</t>
  </si>
  <si>
    <t>GL560SZ</t>
  </si>
  <si>
    <t>GL560TA</t>
  </si>
  <si>
    <t>GU22</t>
  </si>
  <si>
    <t>GU227SA</t>
  </si>
  <si>
    <t>GU478JF</t>
  </si>
  <si>
    <t>HP143AD</t>
  </si>
  <si>
    <t>HP143AF</t>
  </si>
  <si>
    <t>HP143AN</t>
  </si>
  <si>
    <t>HP143AU</t>
  </si>
  <si>
    <t>HP143AW</t>
  </si>
  <si>
    <t>HP143AX</t>
  </si>
  <si>
    <t>HP143BL</t>
  </si>
  <si>
    <t>HP143DA</t>
  </si>
  <si>
    <t>3NT</t>
  </si>
  <si>
    <t>HP143NT</t>
  </si>
  <si>
    <t>HP144A</t>
  </si>
  <si>
    <t>HP144B</t>
  </si>
  <si>
    <t>HP144D</t>
  </si>
  <si>
    <t>HP144E</t>
  </si>
  <si>
    <t>HP144H</t>
  </si>
  <si>
    <t>HP144J</t>
  </si>
  <si>
    <t>HP144LJ</t>
  </si>
  <si>
    <t>9PP</t>
  </si>
  <si>
    <t>HP169PP</t>
  </si>
  <si>
    <t>9PR</t>
  </si>
  <si>
    <t>HP169PR</t>
  </si>
  <si>
    <t>9PS</t>
  </si>
  <si>
    <t>HP169PS</t>
  </si>
  <si>
    <t>HP169PT</t>
  </si>
  <si>
    <t>9PW</t>
  </si>
  <si>
    <t>HP169PW</t>
  </si>
  <si>
    <t>HP169QZ</t>
  </si>
  <si>
    <t>HP169R</t>
  </si>
  <si>
    <t>HP17</t>
  </si>
  <si>
    <t>HP18</t>
  </si>
  <si>
    <t>HP19</t>
  </si>
  <si>
    <t>HP235QA</t>
  </si>
  <si>
    <t>HP235QB</t>
  </si>
  <si>
    <t>HP235QE</t>
  </si>
  <si>
    <t>HP235QF</t>
  </si>
  <si>
    <t>HP235QG</t>
  </si>
  <si>
    <t>HP235QN</t>
  </si>
  <si>
    <t>HP235QU</t>
  </si>
  <si>
    <t>HP235QY</t>
  </si>
  <si>
    <t>HP235RA</t>
  </si>
  <si>
    <t>HP235RZ</t>
  </si>
  <si>
    <t>5SH</t>
  </si>
  <si>
    <t>HP235SH</t>
  </si>
  <si>
    <t>HP236HA</t>
  </si>
  <si>
    <t>HP236PU</t>
  </si>
  <si>
    <t>HP270SE</t>
  </si>
  <si>
    <t>HP270SU</t>
  </si>
  <si>
    <t>HP270TS</t>
  </si>
  <si>
    <t>HP270TT</t>
  </si>
  <si>
    <t>HP270UU</t>
  </si>
  <si>
    <t>1LX</t>
  </si>
  <si>
    <t>HP41LX</t>
  </si>
  <si>
    <t>HP41ND</t>
  </si>
  <si>
    <t>HP41NE</t>
  </si>
  <si>
    <t>HP41NF</t>
  </si>
  <si>
    <t>HP41RD</t>
  </si>
  <si>
    <t>1RE</t>
  </si>
  <si>
    <t>HP41RE</t>
  </si>
  <si>
    <t>LU6</t>
  </si>
  <si>
    <t>LU62EG</t>
  </si>
  <si>
    <t>LU79JH</t>
  </si>
  <si>
    <t>LU79LA</t>
  </si>
  <si>
    <t>LU79LD</t>
  </si>
  <si>
    <t>LU79LE</t>
  </si>
  <si>
    <t>9LF</t>
  </si>
  <si>
    <t>LU79LF</t>
  </si>
  <si>
    <t>LU79LG</t>
  </si>
  <si>
    <t>LU79NE</t>
  </si>
  <si>
    <t>LU79NU</t>
  </si>
  <si>
    <t>9NX</t>
  </si>
  <si>
    <t>LU79NX</t>
  </si>
  <si>
    <t>LU79NY</t>
  </si>
  <si>
    <t>9NZ</t>
  </si>
  <si>
    <t>LU79NZ</t>
  </si>
  <si>
    <t>LU79PA</t>
  </si>
  <si>
    <t>LU79PB</t>
  </si>
  <si>
    <t>LU79PD</t>
  </si>
  <si>
    <t>LU79PE</t>
  </si>
  <si>
    <t>LU79PF</t>
  </si>
  <si>
    <t>LU79PG</t>
  </si>
  <si>
    <t>9PH</t>
  </si>
  <si>
    <t>LU79PH</t>
  </si>
  <si>
    <t>LU79PQ</t>
  </si>
  <si>
    <t>LU79QL</t>
  </si>
  <si>
    <t>9QS</t>
  </si>
  <si>
    <t>LU79QS</t>
  </si>
  <si>
    <t>9QU</t>
  </si>
  <si>
    <t>LU79QU</t>
  </si>
  <si>
    <t>9QX</t>
  </si>
  <si>
    <t>LU79QX</t>
  </si>
  <si>
    <t>LU9</t>
  </si>
  <si>
    <t>MK</t>
  </si>
  <si>
    <t>MK160AA</t>
  </si>
  <si>
    <t>MK160C</t>
  </si>
  <si>
    <t>MK160HF</t>
  </si>
  <si>
    <t>0HU</t>
  </si>
  <si>
    <t>MK160HU</t>
  </si>
  <si>
    <t>MK160JT</t>
  </si>
  <si>
    <t>8DU</t>
  </si>
  <si>
    <t>MK168DU</t>
  </si>
  <si>
    <t>MK196DE</t>
  </si>
  <si>
    <t>6DS</t>
  </si>
  <si>
    <t>MK196DS</t>
  </si>
  <si>
    <t>MK196DT</t>
  </si>
  <si>
    <t>MK196DU</t>
  </si>
  <si>
    <t>MK196DX</t>
  </si>
  <si>
    <t>MK196DY</t>
  </si>
  <si>
    <t>MK196DZ</t>
  </si>
  <si>
    <t>MK196E</t>
  </si>
  <si>
    <t>MK197A</t>
  </si>
  <si>
    <t>MK197DT</t>
  </si>
  <si>
    <t>7DY</t>
  </si>
  <si>
    <t>MK197DY</t>
  </si>
  <si>
    <t>MK197DZ</t>
  </si>
  <si>
    <t>MK197EB</t>
  </si>
  <si>
    <t>MK41</t>
  </si>
  <si>
    <t>MK42</t>
  </si>
  <si>
    <t>MK430C</t>
  </si>
  <si>
    <t>MK430SW</t>
  </si>
  <si>
    <t>MK430TS</t>
  </si>
  <si>
    <t>MK430TT</t>
  </si>
  <si>
    <t>MK430TU</t>
  </si>
  <si>
    <t>0TX</t>
  </si>
  <si>
    <t>MK430TX</t>
  </si>
  <si>
    <t>0TZ</t>
  </si>
  <si>
    <t>MK430TZ</t>
  </si>
  <si>
    <t>MK430U</t>
  </si>
  <si>
    <t>0X</t>
  </si>
  <si>
    <t>MK430X</t>
  </si>
  <si>
    <t>NN113</t>
  </si>
  <si>
    <t>NN113BA</t>
  </si>
  <si>
    <t>3BU</t>
  </si>
  <si>
    <t>NN113BU</t>
  </si>
  <si>
    <t>NN113BZ</t>
  </si>
  <si>
    <t>NN113EA</t>
  </si>
  <si>
    <t>NN113EB</t>
  </si>
  <si>
    <t>3EJ</t>
  </si>
  <si>
    <t>NN113EJ</t>
  </si>
  <si>
    <t>3EL</t>
  </si>
  <si>
    <t>NN113EL</t>
  </si>
  <si>
    <t>NN113EN</t>
  </si>
  <si>
    <t>3EQ</t>
  </si>
  <si>
    <t>NN113EQ</t>
  </si>
  <si>
    <t>3EW</t>
  </si>
  <si>
    <t>NN113EW</t>
  </si>
  <si>
    <t>3HP</t>
  </si>
  <si>
    <t>NN113HP</t>
  </si>
  <si>
    <t>3HR</t>
  </si>
  <si>
    <t>NN113HR</t>
  </si>
  <si>
    <t>3HS</t>
  </si>
  <si>
    <t>NN113HS</t>
  </si>
  <si>
    <t>NN113HT</t>
  </si>
  <si>
    <t>3HX</t>
  </si>
  <si>
    <t>NN113HX</t>
  </si>
  <si>
    <t>3HY</t>
  </si>
  <si>
    <t>NN113HY</t>
  </si>
  <si>
    <t>NN116</t>
  </si>
  <si>
    <t>6JY</t>
  </si>
  <si>
    <t>NN116JY</t>
  </si>
  <si>
    <t>6JZ</t>
  </si>
  <si>
    <t>NN116JZ</t>
  </si>
  <si>
    <t>NN12</t>
  </si>
  <si>
    <t>8G</t>
  </si>
  <si>
    <t>NN128G</t>
  </si>
  <si>
    <t>O</t>
  </si>
  <si>
    <t>OX12</t>
  </si>
  <si>
    <t>OX129PA</t>
  </si>
  <si>
    <t>OX129PB</t>
  </si>
  <si>
    <t>OX129PD</t>
  </si>
  <si>
    <t>OX129PG</t>
  </si>
  <si>
    <t>OX129PH</t>
  </si>
  <si>
    <t>OX129PQ</t>
  </si>
  <si>
    <t>9PY</t>
  </si>
  <si>
    <t>OX129PY</t>
  </si>
  <si>
    <t>OX15</t>
  </si>
  <si>
    <t>OX155AA</t>
  </si>
  <si>
    <t>OX155AB</t>
  </si>
  <si>
    <t>OX155AD</t>
  </si>
  <si>
    <t>OX155AE</t>
  </si>
  <si>
    <t>OX155BS</t>
  </si>
  <si>
    <t>OX155BU</t>
  </si>
  <si>
    <t>OX155BX</t>
  </si>
  <si>
    <t>OX155BY</t>
  </si>
  <si>
    <t>OX155BZ</t>
  </si>
  <si>
    <t>OX155HA</t>
  </si>
  <si>
    <t>OX155HB</t>
  </si>
  <si>
    <t>OX155HD</t>
  </si>
  <si>
    <t>OX155HE</t>
  </si>
  <si>
    <t>5HH</t>
  </si>
  <si>
    <t>OX155HH</t>
  </si>
  <si>
    <t>OX155HJ</t>
  </si>
  <si>
    <t>5HL</t>
  </si>
  <si>
    <t>OX155HL</t>
  </si>
  <si>
    <t>OX155JP</t>
  </si>
  <si>
    <t>OX155JS</t>
  </si>
  <si>
    <t>OX155JT</t>
  </si>
  <si>
    <t>OX155JU</t>
  </si>
  <si>
    <t>OX155JX</t>
  </si>
  <si>
    <t>OX155JY</t>
  </si>
  <si>
    <t>OX155JZ</t>
  </si>
  <si>
    <t>OX156DA</t>
  </si>
  <si>
    <t>OX156DB</t>
  </si>
  <si>
    <t>OX156DD</t>
  </si>
  <si>
    <t>OX156DE</t>
  </si>
  <si>
    <t>OX156DF</t>
  </si>
  <si>
    <t>OX156DY</t>
  </si>
  <si>
    <t>OX156DZ</t>
  </si>
  <si>
    <t>1DN</t>
  </si>
  <si>
    <t>OX171DN</t>
  </si>
  <si>
    <t>1DP</t>
  </si>
  <si>
    <t>OX171DP</t>
  </si>
  <si>
    <t>OX171DR</t>
  </si>
  <si>
    <t>OX171DS</t>
  </si>
  <si>
    <t>1DW</t>
  </si>
  <si>
    <t>OX171DW</t>
  </si>
  <si>
    <t>OX171JP</t>
  </si>
  <si>
    <t>OX171JR</t>
  </si>
  <si>
    <t>OX171JT</t>
  </si>
  <si>
    <t>OX171JU</t>
  </si>
  <si>
    <t>OX171JW</t>
  </si>
  <si>
    <t>OX171JX</t>
  </si>
  <si>
    <t>OX171JY</t>
  </si>
  <si>
    <t>OX171JZ</t>
  </si>
  <si>
    <t>OX18</t>
  </si>
  <si>
    <t>OX182BS</t>
  </si>
  <si>
    <t>OX183NG</t>
  </si>
  <si>
    <t>OX184DA</t>
  </si>
  <si>
    <t>OX184DB</t>
  </si>
  <si>
    <t>OX184E</t>
  </si>
  <si>
    <t>OX184HL</t>
  </si>
  <si>
    <t>OX7</t>
  </si>
  <si>
    <t>6FF</t>
  </si>
  <si>
    <t>OX76FF</t>
  </si>
  <si>
    <t>OX76SA</t>
  </si>
  <si>
    <t>OX76SB</t>
  </si>
  <si>
    <t>OX76SJ</t>
  </si>
  <si>
    <t>6SX</t>
  </si>
  <si>
    <t>OX76SX</t>
  </si>
  <si>
    <t>OX76UH</t>
  </si>
  <si>
    <t>6UJ</t>
  </si>
  <si>
    <t>OX76UJ</t>
  </si>
  <si>
    <t>6UL</t>
  </si>
  <si>
    <t>OX76UL</t>
  </si>
  <si>
    <t>OX76UN</t>
  </si>
  <si>
    <t>6UP</t>
  </si>
  <si>
    <t>OX76UP</t>
  </si>
  <si>
    <t>6UW</t>
  </si>
  <si>
    <t>OX76UW</t>
  </si>
  <si>
    <t>OX76XU</t>
  </si>
  <si>
    <t>OX76XX</t>
  </si>
  <si>
    <t>OX76XY</t>
  </si>
  <si>
    <t>OX76XZ</t>
  </si>
  <si>
    <t>RG</t>
  </si>
  <si>
    <t>RG100LL</t>
  </si>
  <si>
    <t>RG100LN</t>
  </si>
  <si>
    <t>RG100LP</t>
  </si>
  <si>
    <t>RG100LQ</t>
  </si>
  <si>
    <t>RG100LT</t>
  </si>
  <si>
    <t>RG100LU</t>
  </si>
  <si>
    <t>RG100LW</t>
  </si>
  <si>
    <t>RG100LX</t>
  </si>
  <si>
    <t>RG100ND</t>
  </si>
  <si>
    <t>0NG</t>
  </si>
  <si>
    <t>RG100NG</t>
  </si>
  <si>
    <t>RG100NH</t>
  </si>
  <si>
    <t>RG100NJ</t>
  </si>
  <si>
    <t>RG17</t>
  </si>
  <si>
    <t>RG170NL</t>
  </si>
  <si>
    <t>7DH</t>
  </si>
  <si>
    <t>RG177DH</t>
  </si>
  <si>
    <t>RG178NS</t>
  </si>
  <si>
    <t>RG19</t>
  </si>
  <si>
    <t>RG198ED</t>
  </si>
  <si>
    <t>RG2</t>
  </si>
  <si>
    <t>RG20</t>
  </si>
  <si>
    <t>RG26</t>
  </si>
  <si>
    <t>RG27</t>
  </si>
  <si>
    <t>RG28</t>
  </si>
  <si>
    <t>RG29</t>
  </si>
  <si>
    <t>RG200C</t>
  </si>
  <si>
    <t>RG200E</t>
  </si>
  <si>
    <t>0HA</t>
  </si>
  <si>
    <t>RG200HA</t>
  </si>
  <si>
    <t>RG200HB</t>
  </si>
  <si>
    <t>RG200HD</t>
  </si>
  <si>
    <t>RG200HE</t>
  </si>
  <si>
    <t>RG200JD</t>
  </si>
  <si>
    <t>RG200JG</t>
  </si>
  <si>
    <t>RG200LD</t>
  </si>
  <si>
    <t>RG206</t>
  </si>
  <si>
    <t>RG207</t>
  </si>
  <si>
    <t>RG208</t>
  </si>
  <si>
    <t>RG270RP</t>
  </si>
  <si>
    <t>RG270RR</t>
  </si>
  <si>
    <t>RG297EX</t>
  </si>
  <si>
    <t>RG403DA</t>
  </si>
  <si>
    <t>RG403DU</t>
  </si>
  <si>
    <t>RG403DZ</t>
  </si>
  <si>
    <t>RG424EB</t>
  </si>
  <si>
    <t>4ED</t>
  </si>
  <si>
    <t>RG424ED</t>
  </si>
  <si>
    <t>RG424LX</t>
  </si>
  <si>
    <t>RG425PB</t>
  </si>
  <si>
    <t>RG7</t>
  </si>
  <si>
    <t>RG71QA</t>
  </si>
  <si>
    <t>RG71QW</t>
  </si>
  <si>
    <t>RG71QX</t>
  </si>
  <si>
    <t>1QY</t>
  </si>
  <si>
    <t>RG71QY</t>
  </si>
  <si>
    <t>1QZ</t>
  </si>
  <si>
    <t>RG71QZ</t>
  </si>
  <si>
    <t>RG71SR</t>
  </si>
  <si>
    <t>RG71SU</t>
  </si>
  <si>
    <t>RG71XA</t>
  </si>
  <si>
    <t>RG71XD</t>
  </si>
  <si>
    <t>RG71XE</t>
  </si>
  <si>
    <t>RG71XG</t>
  </si>
  <si>
    <t>RG71XH</t>
  </si>
  <si>
    <t>RG71XJ</t>
  </si>
  <si>
    <t>RG71XL</t>
  </si>
  <si>
    <t>RG72AA</t>
  </si>
  <si>
    <t>RG72AB</t>
  </si>
  <si>
    <t>RG72AJ</t>
  </si>
  <si>
    <t>RG72AT</t>
  </si>
  <si>
    <t>RG72BA</t>
  </si>
  <si>
    <t>RG72BB</t>
  </si>
  <si>
    <t>RG72BE</t>
  </si>
  <si>
    <t>RG72BL</t>
  </si>
  <si>
    <t>RG72EX</t>
  </si>
  <si>
    <t>RG72EZ</t>
  </si>
  <si>
    <t>RG74RA</t>
  </si>
  <si>
    <t>RG74RD</t>
  </si>
  <si>
    <t>4TG</t>
  </si>
  <si>
    <t>RG74TG</t>
  </si>
  <si>
    <t>RG74TN</t>
  </si>
  <si>
    <t>RG74TX</t>
  </si>
  <si>
    <t>6RA</t>
  </si>
  <si>
    <t>RG96RA</t>
  </si>
  <si>
    <t>RG96RJ</t>
  </si>
  <si>
    <t>RG96RL</t>
  </si>
  <si>
    <t>6RN</t>
  </si>
  <si>
    <t>RG96RN</t>
  </si>
  <si>
    <t>RG96RY</t>
  </si>
  <si>
    <t>RG96SA</t>
  </si>
  <si>
    <t>RG96SB</t>
  </si>
  <si>
    <t>RG96SF</t>
  </si>
  <si>
    <t>6SR</t>
  </si>
  <si>
    <t>RG96SR</t>
  </si>
  <si>
    <t>RG96SS</t>
  </si>
  <si>
    <t>RG96ST</t>
  </si>
  <si>
    <t>RG96TG</t>
  </si>
  <si>
    <t>RG96TH</t>
  </si>
  <si>
    <t>6TJ</t>
  </si>
  <si>
    <t>RG96TJ</t>
  </si>
  <si>
    <t>RG96TL</t>
  </si>
  <si>
    <t>SN7</t>
  </si>
  <si>
    <t>SN78PZ</t>
  </si>
  <si>
    <t>SN78QD</t>
  </si>
  <si>
    <t>SN78R</t>
  </si>
  <si>
    <t>SN78SE</t>
  </si>
  <si>
    <t>SN78SF</t>
  </si>
  <si>
    <t>8SG</t>
  </si>
  <si>
    <t>SN78SG</t>
  </si>
  <si>
    <t>BA11</t>
  </si>
  <si>
    <t>BA115EY</t>
  </si>
  <si>
    <t>BA12</t>
  </si>
  <si>
    <t>0PT</t>
  </si>
  <si>
    <t>BA120PT</t>
  </si>
  <si>
    <t>0PU</t>
  </si>
  <si>
    <t>BA120PU</t>
  </si>
  <si>
    <t>BA120PZ</t>
  </si>
  <si>
    <t>BA120Q</t>
  </si>
  <si>
    <t>BA120R</t>
  </si>
  <si>
    <t>BA126</t>
  </si>
  <si>
    <t>BA127H</t>
  </si>
  <si>
    <t>BA127JA</t>
  </si>
  <si>
    <t>BA127JB</t>
  </si>
  <si>
    <t>BA127JD</t>
  </si>
  <si>
    <t>BA127JE</t>
  </si>
  <si>
    <t>7JF</t>
  </si>
  <si>
    <t>BA127JF</t>
  </si>
  <si>
    <t>7JG</t>
  </si>
  <si>
    <t>BA127JG</t>
  </si>
  <si>
    <t>7JQ</t>
  </si>
  <si>
    <t>BA127JQ</t>
  </si>
  <si>
    <t>BA127JR</t>
  </si>
  <si>
    <t>BA22</t>
  </si>
  <si>
    <t>BA228AR</t>
  </si>
  <si>
    <t>BA229QU</t>
  </si>
  <si>
    <t>BA229QX</t>
  </si>
  <si>
    <t>9QY</t>
  </si>
  <si>
    <t>BA229QY</t>
  </si>
  <si>
    <t>BA229QZ</t>
  </si>
  <si>
    <t>BA229R</t>
  </si>
  <si>
    <t>BA229S</t>
  </si>
  <si>
    <t>BA229UD</t>
  </si>
  <si>
    <t>BA229UY</t>
  </si>
  <si>
    <t>BA229UZ</t>
  </si>
  <si>
    <t>BA8</t>
  </si>
  <si>
    <t>BA80SB</t>
  </si>
  <si>
    <t>BA80SD</t>
  </si>
  <si>
    <t>BA80TE</t>
  </si>
  <si>
    <t>BH</t>
  </si>
  <si>
    <t>5GG</t>
  </si>
  <si>
    <t>BN175GG</t>
  </si>
  <si>
    <t>BN175PQ</t>
  </si>
  <si>
    <t>BN175QN</t>
  </si>
  <si>
    <t>BN175QT</t>
  </si>
  <si>
    <t>BN175QU</t>
  </si>
  <si>
    <t>BN175QX</t>
  </si>
  <si>
    <t>BN175QY</t>
  </si>
  <si>
    <t>BN175QZ</t>
  </si>
  <si>
    <t>BN175R</t>
  </si>
  <si>
    <t>BN175T</t>
  </si>
  <si>
    <t>0AF</t>
  </si>
  <si>
    <t>BN180AF</t>
  </si>
  <si>
    <t>0BF</t>
  </si>
  <si>
    <t>BN180BF</t>
  </si>
  <si>
    <t>BN180D</t>
  </si>
  <si>
    <t>BN180E</t>
  </si>
  <si>
    <t>BN180H</t>
  </si>
  <si>
    <t>BN180J</t>
  </si>
  <si>
    <t>BN180LA</t>
  </si>
  <si>
    <t>BN180LB</t>
  </si>
  <si>
    <t>BN180LD</t>
  </si>
  <si>
    <t>BN180LE</t>
  </si>
  <si>
    <t>BN180LF</t>
  </si>
  <si>
    <t>BN180LG</t>
  </si>
  <si>
    <t>BN180LW</t>
  </si>
  <si>
    <t>BN180NQ</t>
  </si>
  <si>
    <t>BN180NW</t>
  </si>
  <si>
    <t>BN180NX</t>
  </si>
  <si>
    <t>BN180NY</t>
  </si>
  <si>
    <t>0NZ</t>
  </si>
  <si>
    <t>BN180NZ</t>
  </si>
  <si>
    <t>BN180SL</t>
  </si>
  <si>
    <t>0SN</t>
  </si>
  <si>
    <t>BN180SN</t>
  </si>
  <si>
    <t>BN180SP</t>
  </si>
  <si>
    <t>BN180SR</t>
  </si>
  <si>
    <t>BN180SS</t>
  </si>
  <si>
    <t>BN180ST</t>
  </si>
  <si>
    <t>BN180SU</t>
  </si>
  <si>
    <t>BN180SX</t>
  </si>
  <si>
    <t>BN180T</t>
  </si>
  <si>
    <t>DT</t>
  </si>
  <si>
    <t>DT9</t>
  </si>
  <si>
    <t>DT94LA</t>
  </si>
  <si>
    <t>DT94LB</t>
  </si>
  <si>
    <t>DT94LD</t>
  </si>
  <si>
    <t>DT94LE</t>
  </si>
  <si>
    <t>DT94LF</t>
  </si>
  <si>
    <t>DT94LG</t>
  </si>
  <si>
    <t>DT94LQ</t>
  </si>
  <si>
    <t>DT94NA</t>
  </si>
  <si>
    <t>DT94PS</t>
  </si>
  <si>
    <t>DT94PX</t>
  </si>
  <si>
    <t>DT94PY</t>
  </si>
  <si>
    <t>DT94PZ</t>
  </si>
  <si>
    <t>EX13</t>
  </si>
  <si>
    <t>EX135SL</t>
  </si>
  <si>
    <t>5SU</t>
  </si>
  <si>
    <t>EX135SU</t>
  </si>
  <si>
    <t>EX135TB</t>
  </si>
  <si>
    <t>5TF</t>
  </si>
  <si>
    <t>EX135TF</t>
  </si>
  <si>
    <t>EX135UN</t>
  </si>
  <si>
    <t>EX135UW</t>
  </si>
  <si>
    <t>EX137AX</t>
  </si>
  <si>
    <t>EX137AY</t>
  </si>
  <si>
    <t>GU</t>
  </si>
  <si>
    <t>GU240BD</t>
  </si>
  <si>
    <t>0BW</t>
  </si>
  <si>
    <t>GU240BW</t>
  </si>
  <si>
    <t>GU240BZ</t>
  </si>
  <si>
    <t>0DH</t>
  </si>
  <si>
    <t>GU240DH</t>
  </si>
  <si>
    <t>GU26</t>
  </si>
  <si>
    <t>GU280LE</t>
  </si>
  <si>
    <t>GU280LL</t>
  </si>
  <si>
    <t>GU280LR</t>
  </si>
  <si>
    <t>GU280LU</t>
  </si>
  <si>
    <t>GU280LX</t>
  </si>
  <si>
    <t>GU280LY</t>
  </si>
  <si>
    <t>GU280LZ</t>
  </si>
  <si>
    <t>GU280N</t>
  </si>
  <si>
    <t>GU280P</t>
  </si>
  <si>
    <t>GU280Q</t>
  </si>
  <si>
    <t>GU280R</t>
  </si>
  <si>
    <t>GU289</t>
  </si>
  <si>
    <t>9LR</t>
  </si>
  <si>
    <t>GU289LR</t>
  </si>
  <si>
    <t>9LT</t>
  </si>
  <si>
    <t>GU289LT</t>
  </si>
  <si>
    <t>GU289LZ</t>
  </si>
  <si>
    <t>GU289NE</t>
  </si>
  <si>
    <t>GU31A</t>
  </si>
  <si>
    <t>GU31B</t>
  </si>
  <si>
    <t>GU31DU</t>
  </si>
  <si>
    <t>GU31DX</t>
  </si>
  <si>
    <t>GU31DZ</t>
  </si>
  <si>
    <t>1EA</t>
  </si>
  <si>
    <t>GU31EA</t>
  </si>
  <si>
    <t>GU32</t>
  </si>
  <si>
    <t>GU85JY</t>
  </si>
  <si>
    <t>GU85LA</t>
  </si>
  <si>
    <t>GU85LD</t>
  </si>
  <si>
    <t>GU85LE</t>
  </si>
  <si>
    <t>5LF</t>
  </si>
  <si>
    <t>GU85LF</t>
  </si>
  <si>
    <t>GU85PX</t>
  </si>
  <si>
    <t>5UH</t>
  </si>
  <si>
    <t>GU85UH</t>
  </si>
  <si>
    <t>GU85UL</t>
  </si>
  <si>
    <t>GU85UW</t>
  </si>
  <si>
    <t>GU86</t>
  </si>
  <si>
    <t>GU86AN</t>
  </si>
  <si>
    <t>6AP</t>
  </si>
  <si>
    <t>GU86AP</t>
  </si>
  <si>
    <t>GU86AR</t>
  </si>
  <si>
    <t>GU86AS</t>
  </si>
  <si>
    <t>GU86AT</t>
  </si>
  <si>
    <t>6AY</t>
  </si>
  <si>
    <t>GU86AY</t>
  </si>
  <si>
    <t>P</t>
  </si>
  <si>
    <t>RG14</t>
  </si>
  <si>
    <t>RG145TH</t>
  </si>
  <si>
    <t>5UG</t>
  </si>
  <si>
    <t>RG145UG</t>
  </si>
  <si>
    <t>7C</t>
  </si>
  <si>
    <t>RG147C</t>
  </si>
  <si>
    <t>RG147HQ</t>
  </si>
  <si>
    <t>RG147PN</t>
  </si>
  <si>
    <t>7ST</t>
  </si>
  <si>
    <t>RG147ST</t>
  </si>
  <si>
    <t>RG15</t>
  </si>
  <si>
    <t>RG158NT</t>
  </si>
  <si>
    <t>RG200BA</t>
  </si>
  <si>
    <t>RG200BD</t>
  </si>
  <si>
    <t>0BE</t>
  </si>
  <si>
    <t>RG200BE</t>
  </si>
  <si>
    <t>RG200BG</t>
  </si>
  <si>
    <t>RG71NW</t>
  </si>
  <si>
    <t>RG71Q</t>
  </si>
  <si>
    <t>1RN</t>
  </si>
  <si>
    <t>RG71RN</t>
  </si>
  <si>
    <t>RG71RS</t>
  </si>
  <si>
    <t>1RU</t>
  </si>
  <si>
    <t>RG71RU</t>
  </si>
  <si>
    <t>1RX</t>
  </si>
  <si>
    <t>RG71RX</t>
  </si>
  <si>
    <t>1RY</t>
  </si>
  <si>
    <t>RG71RY</t>
  </si>
  <si>
    <t>RG71S</t>
  </si>
  <si>
    <t>1TA</t>
  </si>
  <si>
    <t>RG71TA</t>
  </si>
  <si>
    <t>1TB</t>
  </si>
  <si>
    <t>RG71TB</t>
  </si>
  <si>
    <t>RG71XN</t>
  </si>
  <si>
    <t>RG71XP</t>
  </si>
  <si>
    <t>RG71XR</t>
  </si>
  <si>
    <t>RG71XS</t>
  </si>
  <si>
    <t>1XU</t>
  </si>
  <si>
    <t>RG71XU</t>
  </si>
  <si>
    <t>RG71XX</t>
  </si>
  <si>
    <t>RG71XY</t>
  </si>
  <si>
    <t>1Y</t>
  </si>
  <si>
    <t>RG71Y</t>
  </si>
  <si>
    <t>RG72A</t>
  </si>
  <si>
    <t>RG72B</t>
  </si>
  <si>
    <t>RG72D</t>
  </si>
  <si>
    <t>RG72E</t>
  </si>
  <si>
    <t>RG72HA</t>
  </si>
  <si>
    <t>RG72LE</t>
  </si>
  <si>
    <t>RG72LG</t>
  </si>
  <si>
    <t>RG72LH</t>
  </si>
  <si>
    <t>RG72LJ</t>
  </si>
  <si>
    <t>RG72LN</t>
  </si>
  <si>
    <t>2NL</t>
  </si>
  <si>
    <t>RG72NL</t>
  </si>
  <si>
    <t>RG74PP</t>
  </si>
  <si>
    <t>RG74PS</t>
  </si>
  <si>
    <t>RG74PU</t>
  </si>
  <si>
    <t>RG74PX</t>
  </si>
  <si>
    <t>RG74PY</t>
  </si>
  <si>
    <t>RG74R</t>
  </si>
  <si>
    <t>4SH</t>
  </si>
  <si>
    <t>RG74SH</t>
  </si>
  <si>
    <t>RG74SJ</t>
  </si>
  <si>
    <t>RG74SL</t>
  </si>
  <si>
    <t>RG74ST</t>
  </si>
  <si>
    <t>RG74SX</t>
  </si>
  <si>
    <t>RG74SY</t>
  </si>
  <si>
    <t>RG74T</t>
  </si>
  <si>
    <t>SP</t>
  </si>
  <si>
    <t>SP11</t>
  </si>
  <si>
    <t>SP119DA</t>
  </si>
  <si>
    <t>9DL</t>
  </si>
  <si>
    <t>SP119DL</t>
  </si>
  <si>
    <t>9DW</t>
  </si>
  <si>
    <t>SP119DW</t>
  </si>
  <si>
    <t>SP3</t>
  </si>
  <si>
    <t>6TB</t>
  </si>
  <si>
    <t>SP36TB</t>
  </si>
  <si>
    <t>TA18</t>
  </si>
  <si>
    <t>TA188PY</t>
  </si>
  <si>
    <t>TA188PZ</t>
  </si>
  <si>
    <t>TA188QA</t>
  </si>
  <si>
    <t>TA188QB</t>
  </si>
  <si>
    <t>TA188QD</t>
  </si>
  <si>
    <t>TA188QE</t>
  </si>
  <si>
    <t>TA20</t>
  </si>
  <si>
    <t>TA204JQ</t>
  </si>
  <si>
    <t>TA204JY</t>
  </si>
  <si>
    <t>TA204L</t>
  </si>
  <si>
    <t>TA204N</t>
  </si>
  <si>
    <t>TA204P</t>
  </si>
  <si>
    <t>TA204QA</t>
  </si>
  <si>
    <t>TA204QB</t>
  </si>
  <si>
    <t>TA204QR</t>
  </si>
  <si>
    <t>TA204QS</t>
  </si>
  <si>
    <t>TA204QU</t>
  </si>
  <si>
    <t>4QW</t>
  </si>
  <si>
    <t>TA204QW</t>
  </si>
  <si>
    <t>TD90BG</t>
  </si>
  <si>
    <t>B49</t>
  </si>
  <si>
    <t>B495LX</t>
  </si>
  <si>
    <t xml:space="preserve">SW </t>
  </si>
  <si>
    <t>B495ND</t>
  </si>
  <si>
    <t>B495NT</t>
  </si>
  <si>
    <t>B495NU</t>
  </si>
  <si>
    <t>B495NW</t>
  </si>
  <si>
    <t>B495NX</t>
  </si>
  <si>
    <t>B495NY</t>
  </si>
  <si>
    <t>B495NZ</t>
  </si>
  <si>
    <t>B495PA</t>
  </si>
  <si>
    <t>B495PD</t>
  </si>
  <si>
    <t>B496DL</t>
  </si>
  <si>
    <t>B496DN</t>
  </si>
  <si>
    <t>B496DP</t>
  </si>
  <si>
    <t>6DQ</t>
  </si>
  <si>
    <t>B496DQ</t>
  </si>
  <si>
    <t>B496DS</t>
  </si>
  <si>
    <t>B496DT</t>
  </si>
  <si>
    <t>B50</t>
  </si>
  <si>
    <t>BS8</t>
  </si>
  <si>
    <t>BS81EB</t>
  </si>
  <si>
    <t>CV36</t>
  </si>
  <si>
    <t>CV365AF</t>
  </si>
  <si>
    <t>CV37</t>
  </si>
  <si>
    <t>8AG</t>
  </si>
  <si>
    <t>CV378AG</t>
  </si>
  <si>
    <t>CV378AJ</t>
  </si>
  <si>
    <t>8AL</t>
  </si>
  <si>
    <t>CV378AL</t>
  </si>
  <si>
    <t>8AN</t>
  </si>
  <si>
    <t>CV378AN</t>
  </si>
  <si>
    <t>CV378AP</t>
  </si>
  <si>
    <t>8AQ</t>
  </si>
  <si>
    <t>CV378AQ</t>
  </si>
  <si>
    <t>8AW</t>
  </si>
  <si>
    <t>CV378AW</t>
  </si>
  <si>
    <t>8UX</t>
  </si>
  <si>
    <t>CV378UX</t>
  </si>
  <si>
    <t>CV378X</t>
  </si>
  <si>
    <t>8YA</t>
  </si>
  <si>
    <t>CV378YA</t>
  </si>
  <si>
    <t>GL</t>
  </si>
  <si>
    <t>GL12</t>
  </si>
  <si>
    <t>GL127PT</t>
  </si>
  <si>
    <t>7PU</t>
  </si>
  <si>
    <t>GL127PU</t>
  </si>
  <si>
    <t>GL15</t>
  </si>
  <si>
    <t>GL156SA</t>
  </si>
  <si>
    <t>GL156SB</t>
  </si>
  <si>
    <t>GL156SD</t>
  </si>
  <si>
    <t>GL156SE</t>
  </si>
  <si>
    <t>GL156SF</t>
  </si>
  <si>
    <t>GL156SR</t>
  </si>
  <si>
    <t>GL19</t>
  </si>
  <si>
    <t>3PA</t>
  </si>
  <si>
    <t>GL193PA</t>
  </si>
  <si>
    <t>GL193PJ</t>
  </si>
  <si>
    <t>GL193PZ</t>
  </si>
  <si>
    <t>GL194NF</t>
  </si>
  <si>
    <t>GL194NS</t>
  </si>
  <si>
    <t>GL194NT</t>
  </si>
  <si>
    <t>GL194NU</t>
  </si>
  <si>
    <t>GL194NX</t>
  </si>
  <si>
    <t>GL194QA</t>
  </si>
  <si>
    <t>GL194QB</t>
  </si>
  <si>
    <t>GL194QD</t>
  </si>
  <si>
    <t>GL194QE</t>
  </si>
  <si>
    <t>GL194QW</t>
  </si>
  <si>
    <t>GL20</t>
  </si>
  <si>
    <t>GL206AA</t>
  </si>
  <si>
    <t>GL206BZ</t>
  </si>
  <si>
    <t>GL206HA</t>
  </si>
  <si>
    <t>GL206HB</t>
  </si>
  <si>
    <t>GL206HE</t>
  </si>
  <si>
    <t>GL206HF</t>
  </si>
  <si>
    <t>GL206HG</t>
  </si>
  <si>
    <t>GL54</t>
  </si>
  <si>
    <t>GL543A</t>
  </si>
  <si>
    <t>GL543B</t>
  </si>
  <si>
    <t>GL543C</t>
  </si>
  <si>
    <t>GL543DL</t>
  </si>
  <si>
    <t>GL543DS</t>
  </si>
  <si>
    <t>3F</t>
  </si>
  <si>
    <t>GL543F</t>
  </si>
  <si>
    <t>GL543JF</t>
  </si>
  <si>
    <t>GL543JH</t>
  </si>
  <si>
    <t>GL543LG</t>
  </si>
  <si>
    <t>GL543LJ</t>
  </si>
  <si>
    <t>GL543LQ</t>
  </si>
  <si>
    <t>GL543N</t>
  </si>
  <si>
    <t>GL543QE</t>
  </si>
  <si>
    <t>GL543QF</t>
  </si>
  <si>
    <t>GL543QG</t>
  </si>
  <si>
    <t>GL543RL</t>
  </si>
  <si>
    <t>GL544NT</t>
  </si>
  <si>
    <t>GL544NU</t>
  </si>
  <si>
    <t>GL544NX</t>
  </si>
  <si>
    <t>0PA</t>
  </si>
  <si>
    <t>GL560PA</t>
  </si>
  <si>
    <t>GL560RA</t>
  </si>
  <si>
    <t>GL560RB</t>
  </si>
  <si>
    <t>GL560RD</t>
  </si>
  <si>
    <t>GL560RE</t>
  </si>
  <si>
    <t>GL560RF</t>
  </si>
  <si>
    <t>GL560RG</t>
  </si>
  <si>
    <t>GL560RH</t>
  </si>
  <si>
    <t>GL7</t>
  </si>
  <si>
    <t>GL76LN</t>
  </si>
  <si>
    <t>6LP</t>
  </si>
  <si>
    <t>GL76LP</t>
  </si>
  <si>
    <t>GL76LW</t>
  </si>
  <si>
    <t>GL77AS</t>
  </si>
  <si>
    <t>GL77DR</t>
  </si>
  <si>
    <t>GL77DS</t>
  </si>
  <si>
    <t>GL77E</t>
  </si>
  <si>
    <t>7HD</t>
  </si>
  <si>
    <t>GL77HD</t>
  </si>
  <si>
    <t>GL77HY</t>
  </si>
  <si>
    <t>GL77J</t>
  </si>
  <si>
    <t>7K</t>
  </si>
  <si>
    <t>GL77K</t>
  </si>
  <si>
    <t>GL77L</t>
  </si>
  <si>
    <t>GL8</t>
  </si>
  <si>
    <t>8C</t>
  </si>
  <si>
    <t>GL88C</t>
  </si>
  <si>
    <t>8NH</t>
  </si>
  <si>
    <t>GL88NH</t>
  </si>
  <si>
    <t>GL88XX</t>
  </si>
  <si>
    <t>GL88YD</t>
  </si>
  <si>
    <t>8YE</t>
  </si>
  <si>
    <t>GL88YE</t>
  </si>
  <si>
    <t>HR1</t>
  </si>
  <si>
    <t>HR14PU</t>
  </si>
  <si>
    <t>HR14RN</t>
  </si>
  <si>
    <t>HR14RR</t>
  </si>
  <si>
    <t>HR14RS</t>
  </si>
  <si>
    <t>HR14RW</t>
  </si>
  <si>
    <t>HR14S</t>
  </si>
  <si>
    <t>HR14T</t>
  </si>
  <si>
    <t>HR14U</t>
  </si>
  <si>
    <t>HR2</t>
  </si>
  <si>
    <t>HR20DE</t>
  </si>
  <si>
    <t>6NH</t>
  </si>
  <si>
    <t>HR26NH</t>
  </si>
  <si>
    <t>HR26NJ</t>
  </si>
  <si>
    <t>HR26NL</t>
  </si>
  <si>
    <t>HR26NN</t>
  </si>
  <si>
    <t>HR26Q</t>
  </si>
  <si>
    <t>HR28</t>
  </si>
  <si>
    <t>HR28DZ</t>
  </si>
  <si>
    <t>HR28EJ</t>
  </si>
  <si>
    <t>HR28EL</t>
  </si>
  <si>
    <t>HR28EN</t>
  </si>
  <si>
    <t>8ER</t>
  </si>
  <si>
    <t>HR28ER</t>
  </si>
  <si>
    <t>HR28EW</t>
  </si>
  <si>
    <t>HR28HA</t>
  </si>
  <si>
    <t>HR28HB</t>
  </si>
  <si>
    <t>HR28HE</t>
  </si>
  <si>
    <t>HR28HY</t>
  </si>
  <si>
    <t>HR28HZ</t>
  </si>
  <si>
    <t>HR8</t>
  </si>
  <si>
    <t>HR81NT</t>
  </si>
  <si>
    <t>HR81NX</t>
  </si>
  <si>
    <t>1NY</t>
  </si>
  <si>
    <t>HR81NY</t>
  </si>
  <si>
    <t>HR81NZ</t>
  </si>
  <si>
    <t>1PB</t>
  </si>
  <si>
    <t>HR81PB</t>
  </si>
  <si>
    <t>1PD</t>
  </si>
  <si>
    <t>HR81PD</t>
  </si>
  <si>
    <t>1PE</t>
  </si>
  <si>
    <t>HR81PE</t>
  </si>
  <si>
    <t>1PF</t>
  </si>
  <si>
    <t>HR81PF</t>
  </si>
  <si>
    <t>1PG</t>
  </si>
  <si>
    <t>HR81PG</t>
  </si>
  <si>
    <t>1PQ</t>
  </si>
  <si>
    <t>HR81PQ</t>
  </si>
  <si>
    <t>HR81RS</t>
  </si>
  <si>
    <t>1RT</t>
  </si>
  <si>
    <t>HR81RT</t>
  </si>
  <si>
    <t>HR81RU</t>
  </si>
  <si>
    <t>HR81RX</t>
  </si>
  <si>
    <t>HR81RY</t>
  </si>
  <si>
    <t>1RZ</t>
  </si>
  <si>
    <t>HR81RZ</t>
  </si>
  <si>
    <t>HR81SA</t>
  </si>
  <si>
    <t>1SB</t>
  </si>
  <si>
    <t>HR81SB</t>
  </si>
  <si>
    <t>1SE</t>
  </si>
  <si>
    <t>HR81SE</t>
  </si>
  <si>
    <t>1SF</t>
  </si>
  <si>
    <t>HR81SF</t>
  </si>
  <si>
    <t>HR82HZ</t>
  </si>
  <si>
    <t>HR82LF</t>
  </si>
  <si>
    <t>HR82LG</t>
  </si>
  <si>
    <t>HR82LH</t>
  </si>
  <si>
    <t>HR82LJ</t>
  </si>
  <si>
    <t>HR82LL</t>
  </si>
  <si>
    <t>HR82ND</t>
  </si>
  <si>
    <t>2PQ</t>
  </si>
  <si>
    <t>HR82PQ</t>
  </si>
  <si>
    <t>HR9</t>
  </si>
  <si>
    <t>NP16</t>
  </si>
  <si>
    <t>NP167C</t>
  </si>
  <si>
    <t>NP167LR</t>
  </si>
  <si>
    <t>NP167LS</t>
  </si>
  <si>
    <t>7LT</t>
  </si>
  <si>
    <t>NP167LT</t>
  </si>
  <si>
    <t>NP25</t>
  </si>
  <si>
    <t>3SS</t>
  </si>
  <si>
    <t>NP253SS</t>
  </si>
  <si>
    <t>NP253ST</t>
  </si>
  <si>
    <t>NP253SU</t>
  </si>
  <si>
    <t>NP253SX</t>
  </si>
  <si>
    <t>NP255QJ</t>
  </si>
  <si>
    <t>NP255QL</t>
  </si>
  <si>
    <t>NP255R</t>
  </si>
  <si>
    <t>OX184TA</t>
  </si>
  <si>
    <t>OX184U</t>
  </si>
  <si>
    <t>6FE</t>
  </si>
  <si>
    <t>OX76FE</t>
  </si>
  <si>
    <t>OX76S</t>
  </si>
  <si>
    <t>OX76U</t>
  </si>
  <si>
    <t>OX76X</t>
  </si>
  <si>
    <t>WR10</t>
  </si>
  <si>
    <t>WR102EP</t>
  </si>
  <si>
    <t>WR102ER</t>
  </si>
  <si>
    <t>WR102ES</t>
  </si>
  <si>
    <t>WR102ET</t>
  </si>
  <si>
    <t>WR102EU</t>
  </si>
  <si>
    <t>WR102EX</t>
  </si>
  <si>
    <t>WR102EY</t>
  </si>
  <si>
    <t>WR11</t>
  </si>
  <si>
    <t>WR12</t>
  </si>
  <si>
    <t>WR13</t>
  </si>
  <si>
    <t>WR136AH</t>
  </si>
  <si>
    <t>WR136AQ</t>
  </si>
  <si>
    <t>WR5</t>
  </si>
  <si>
    <t>WR53PD</t>
  </si>
  <si>
    <t>WR53QJ</t>
  </si>
  <si>
    <t>3QL</t>
  </si>
  <si>
    <t>WR53QL</t>
  </si>
  <si>
    <t>WR7</t>
  </si>
  <si>
    <t>WR74C</t>
  </si>
  <si>
    <t>WR74LU</t>
  </si>
  <si>
    <t>WR74LX</t>
  </si>
  <si>
    <t>WR74LZ</t>
  </si>
  <si>
    <t>WR74NA</t>
  </si>
  <si>
    <t>WR74RD</t>
  </si>
  <si>
    <t>WR74RF</t>
  </si>
  <si>
    <t>WR74RG</t>
  </si>
  <si>
    <t>WR74RH</t>
  </si>
  <si>
    <t>WR74RJ</t>
  </si>
  <si>
    <t>WR74RL</t>
  </si>
  <si>
    <t>WR74RQ</t>
  </si>
  <si>
    <t>WR8</t>
  </si>
  <si>
    <t>WR80QD</t>
  </si>
  <si>
    <t>WR89</t>
  </si>
  <si>
    <t>9DT</t>
  </si>
  <si>
    <t>WR89DT</t>
  </si>
  <si>
    <t>WR89DZ</t>
  </si>
  <si>
    <t>WR89JY</t>
  </si>
  <si>
    <t>9JZ</t>
  </si>
  <si>
    <t>WR89JZ</t>
  </si>
  <si>
    <t>AA3</t>
  </si>
  <si>
    <t>AA33AA</t>
  </si>
  <si>
    <t>B</t>
  </si>
  <si>
    <t>BA127HA</t>
  </si>
  <si>
    <t>BA127HB</t>
  </si>
  <si>
    <t>BA127HD</t>
  </si>
  <si>
    <t>7HE</t>
  </si>
  <si>
    <t>BA127HE</t>
  </si>
  <si>
    <t>7HF</t>
  </si>
  <si>
    <t>BA127HF</t>
  </si>
  <si>
    <t>7HG</t>
  </si>
  <si>
    <t>BA127HG</t>
  </si>
  <si>
    <t>BA127HH</t>
  </si>
  <si>
    <t>BA127HQ</t>
  </si>
  <si>
    <t>BA127JH</t>
  </si>
  <si>
    <t>BA127JJ</t>
  </si>
  <si>
    <t>BA127JL</t>
  </si>
  <si>
    <t>7JN</t>
  </si>
  <si>
    <t>BA127JN</t>
  </si>
  <si>
    <t>BA127JP</t>
  </si>
  <si>
    <t>BA127JS</t>
  </si>
  <si>
    <t>BA127JU</t>
  </si>
  <si>
    <t>BA127JY</t>
  </si>
  <si>
    <t>BA229RA</t>
  </si>
  <si>
    <t>BA229RB</t>
  </si>
  <si>
    <t>BA229RD</t>
  </si>
  <si>
    <t>BA229RE</t>
  </si>
  <si>
    <t>BA229RF</t>
  </si>
  <si>
    <t>BA229RN</t>
  </si>
  <si>
    <t>BA229RW</t>
  </si>
  <si>
    <t>DT10</t>
  </si>
  <si>
    <t>DT102SB</t>
  </si>
  <si>
    <t>DT94L</t>
  </si>
  <si>
    <t>DT94N</t>
  </si>
  <si>
    <t>DT94P</t>
  </si>
  <si>
    <t>DT95HB</t>
  </si>
  <si>
    <t>DT95HD</t>
  </si>
  <si>
    <t>DT95HE</t>
  </si>
  <si>
    <t>DT95HH</t>
  </si>
  <si>
    <t>GL11</t>
  </si>
  <si>
    <t>GL115JD</t>
  </si>
  <si>
    <t>GL116DA</t>
  </si>
  <si>
    <t>GL116DB</t>
  </si>
  <si>
    <t>GL116DD</t>
  </si>
  <si>
    <t>GL116DE</t>
  </si>
  <si>
    <t>6DG</t>
  </si>
  <si>
    <t>GL116DG</t>
  </si>
  <si>
    <t>GL116DQ</t>
  </si>
  <si>
    <t>GL13</t>
  </si>
  <si>
    <t>GL2</t>
  </si>
  <si>
    <t>GL27DJ</t>
  </si>
  <si>
    <t>GL543</t>
  </si>
  <si>
    <t>GL543NA</t>
  </si>
  <si>
    <t>GL543NL</t>
  </si>
  <si>
    <t>GL544A</t>
  </si>
  <si>
    <t>GL544N</t>
  </si>
  <si>
    <t>GL6</t>
  </si>
  <si>
    <t>GL60QE</t>
  </si>
  <si>
    <t>0QF</t>
  </si>
  <si>
    <t>GL60QF</t>
  </si>
  <si>
    <t>9AQ</t>
  </si>
  <si>
    <t>GL69AQ</t>
  </si>
  <si>
    <t>GL77EB</t>
  </si>
  <si>
    <t>GL77ED</t>
  </si>
  <si>
    <t>GL77EE</t>
  </si>
  <si>
    <t>GL77EY</t>
  </si>
  <si>
    <t>GL77EZ</t>
  </si>
  <si>
    <t>GL77JA</t>
  </si>
  <si>
    <t>GL77JB</t>
  </si>
  <si>
    <t>GL77JD</t>
  </si>
  <si>
    <t>GL77JE</t>
  </si>
  <si>
    <t>GL77JF</t>
  </si>
  <si>
    <t>GL77JQ</t>
  </si>
  <si>
    <t>GL9</t>
  </si>
  <si>
    <t>NP167HH</t>
  </si>
  <si>
    <t>NP167LL</t>
  </si>
  <si>
    <t>NP26</t>
  </si>
  <si>
    <t>5SY</t>
  </si>
  <si>
    <t>NP265SY</t>
  </si>
  <si>
    <t>OX129P</t>
  </si>
  <si>
    <t>OX129Q</t>
  </si>
  <si>
    <t>OX129RA</t>
  </si>
  <si>
    <t>OX129XB</t>
  </si>
  <si>
    <t>9XD</t>
  </si>
  <si>
    <t>OX129XD</t>
  </si>
  <si>
    <t>OX184ED</t>
  </si>
  <si>
    <t>OX184ER</t>
  </si>
  <si>
    <t>OX184ES</t>
  </si>
  <si>
    <t>4ET</t>
  </si>
  <si>
    <t>OX184ET</t>
  </si>
  <si>
    <t>OX184EU</t>
  </si>
  <si>
    <t>OX184EX</t>
  </si>
  <si>
    <t>4UB</t>
  </si>
  <si>
    <t>OX184UB</t>
  </si>
  <si>
    <t>4UT</t>
  </si>
  <si>
    <t>OX184UT</t>
  </si>
  <si>
    <t>OX29</t>
  </si>
  <si>
    <t>0SJ</t>
  </si>
  <si>
    <t>OX290SJ</t>
  </si>
  <si>
    <t>OX297QP</t>
  </si>
  <si>
    <t>RG16</t>
  </si>
  <si>
    <t>RG167LJ</t>
  </si>
  <si>
    <t>RG200AW</t>
  </si>
  <si>
    <t>RG200AZ</t>
  </si>
  <si>
    <t>RG200B</t>
  </si>
  <si>
    <t>RG200HU</t>
  </si>
  <si>
    <t>RG200HX</t>
  </si>
  <si>
    <t>RG200HY</t>
  </si>
  <si>
    <t>RG200HZ</t>
  </si>
  <si>
    <t>RG208HB</t>
  </si>
  <si>
    <t>RG208HD</t>
  </si>
  <si>
    <t>RG208NG</t>
  </si>
  <si>
    <t>RG208NH</t>
  </si>
  <si>
    <t>RG208NJ</t>
  </si>
  <si>
    <t>RG208NL</t>
  </si>
  <si>
    <t>8NN</t>
  </si>
  <si>
    <t>RG208NN</t>
  </si>
  <si>
    <t>SN</t>
  </si>
  <si>
    <t>SN78RA</t>
  </si>
  <si>
    <t>SN78RB</t>
  </si>
  <si>
    <t>SN78RD</t>
  </si>
  <si>
    <t>SN78RE</t>
  </si>
  <si>
    <t>SN78RF</t>
  </si>
  <si>
    <t>SN78RG</t>
  </si>
  <si>
    <t>SN78RH</t>
  </si>
  <si>
    <t>SN78RJ</t>
  </si>
  <si>
    <t>SP10</t>
  </si>
  <si>
    <t>2FL</t>
  </si>
  <si>
    <t>SP102FL</t>
  </si>
  <si>
    <t>SP110SL</t>
  </si>
  <si>
    <t>SP119D</t>
  </si>
  <si>
    <t>SP119E</t>
  </si>
  <si>
    <t>SP119HA</t>
  </si>
  <si>
    <t>SP119HD</t>
  </si>
  <si>
    <t>SP119HE</t>
  </si>
  <si>
    <t>SP119HG</t>
  </si>
  <si>
    <t>SP119HZ</t>
  </si>
  <si>
    <t>SP119JB</t>
  </si>
  <si>
    <t>9JE</t>
  </si>
  <si>
    <t>SP119JE</t>
  </si>
  <si>
    <t>9PN</t>
  </si>
  <si>
    <t>SP119PN</t>
  </si>
  <si>
    <t>SP119PR</t>
  </si>
  <si>
    <t>SP34UZ</t>
  </si>
  <si>
    <t>SP35SY</t>
  </si>
  <si>
    <t>SP36TA</t>
  </si>
  <si>
    <t>SP4</t>
  </si>
  <si>
    <t>SP49QA</t>
  </si>
  <si>
    <t>SP49QL</t>
  </si>
  <si>
    <t>SP49RF</t>
  </si>
  <si>
    <t>SP8</t>
  </si>
  <si>
    <t>SP85HP</t>
  </si>
  <si>
    <t>SP85HY</t>
  </si>
  <si>
    <t>SP85PA</t>
  </si>
  <si>
    <t>SP85PB</t>
  </si>
  <si>
    <t>SP9</t>
  </si>
  <si>
    <t>SP97JR</t>
  </si>
  <si>
    <t>SP97JS</t>
  </si>
  <si>
    <t>TA10</t>
  </si>
  <si>
    <t>TA109JE</t>
  </si>
  <si>
    <t>TA109JF</t>
  </si>
  <si>
    <t>TA11</t>
  </si>
  <si>
    <t>6G</t>
  </si>
  <si>
    <t>TA116G</t>
  </si>
  <si>
    <t>TA116N</t>
  </si>
  <si>
    <t>TA116P</t>
  </si>
  <si>
    <t>TA117C</t>
  </si>
  <si>
    <t>TA117DJ</t>
  </si>
  <si>
    <t>TA117DL</t>
  </si>
  <si>
    <t>TA117DT</t>
  </si>
  <si>
    <t>TA117DU</t>
  </si>
  <si>
    <t>TA117DZ</t>
  </si>
  <si>
    <t>TA117E</t>
  </si>
  <si>
    <t>TA117HF</t>
  </si>
  <si>
    <t>TA117HG</t>
  </si>
  <si>
    <t>TA117HU</t>
  </si>
  <si>
    <t>TA117JU</t>
  </si>
  <si>
    <t>TA117JX</t>
  </si>
  <si>
    <t>TA117JZ</t>
  </si>
  <si>
    <t>TA117L</t>
  </si>
  <si>
    <t>TA12</t>
  </si>
  <si>
    <t>TA126AJ</t>
  </si>
  <si>
    <t>TA15</t>
  </si>
  <si>
    <t>TA156UT</t>
  </si>
  <si>
    <t>TA187DZ</t>
  </si>
  <si>
    <t>TA187NZ</t>
  </si>
  <si>
    <t>7PA</t>
  </si>
  <si>
    <t>TA187PA</t>
  </si>
  <si>
    <t>TA187PB</t>
  </si>
  <si>
    <t>TA187PD</t>
  </si>
  <si>
    <t>7PE</t>
  </si>
  <si>
    <t>TA187PE</t>
  </si>
  <si>
    <t>TA187PF</t>
  </si>
  <si>
    <t>TA187PG</t>
  </si>
  <si>
    <t>TA187PJ</t>
  </si>
  <si>
    <t>7PQ</t>
  </si>
  <si>
    <t>TA187PQ</t>
  </si>
  <si>
    <t>TA187QT</t>
  </si>
  <si>
    <t>TA187QU</t>
  </si>
  <si>
    <t>TA187QX</t>
  </si>
  <si>
    <t>TA187QY</t>
  </si>
  <si>
    <t>TA187QZ</t>
  </si>
  <si>
    <t>TA187R</t>
  </si>
  <si>
    <t>TA187S</t>
  </si>
  <si>
    <t>TA187TA</t>
  </si>
  <si>
    <t>TA187TB</t>
  </si>
  <si>
    <t>7TD</t>
  </si>
  <si>
    <t>TA187TD</t>
  </si>
  <si>
    <t>TA187TE</t>
  </si>
  <si>
    <t>TA187TF</t>
  </si>
  <si>
    <t>TA187TG</t>
  </si>
  <si>
    <t>TA187TH</t>
  </si>
  <si>
    <t>TA7</t>
  </si>
  <si>
    <t>TA78N</t>
  </si>
  <si>
    <t>9NP</t>
  </si>
  <si>
    <t>TA79NP</t>
  </si>
  <si>
    <t>9NT</t>
  </si>
  <si>
    <t>TA79NT</t>
  </si>
  <si>
    <t>TA79NW</t>
  </si>
  <si>
    <t>TA8</t>
  </si>
  <si>
    <t>TA82RP</t>
  </si>
  <si>
    <t>2RR</t>
  </si>
  <si>
    <t>TA82RR</t>
  </si>
  <si>
    <t>2RS</t>
  </si>
  <si>
    <t>TA82RS</t>
  </si>
  <si>
    <t>TA82SF</t>
  </si>
  <si>
    <t>2SG</t>
  </si>
  <si>
    <t>TA82SG</t>
  </si>
  <si>
    <t>TA9</t>
  </si>
  <si>
    <t>TA94L</t>
  </si>
  <si>
    <t>TA94N</t>
  </si>
  <si>
    <t>TA94PA</t>
  </si>
  <si>
    <t>4PB</t>
  </si>
  <si>
    <t>TA94PB</t>
  </si>
  <si>
    <t>TA94PD</t>
  </si>
  <si>
    <t>TA94PH</t>
  </si>
  <si>
    <t>TA94PQ</t>
  </si>
  <si>
    <t>TA94QG</t>
  </si>
  <si>
    <t>TA94QH</t>
  </si>
  <si>
    <t>TA94QJ</t>
  </si>
  <si>
    <t>TA94QQ</t>
  </si>
  <si>
    <t>TA94RW</t>
  </si>
  <si>
    <t>BA16</t>
  </si>
  <si>
    <t>BA169RJ</t>
  </si>
  <si>
    <t>BA228UA</t>
  </si>
  <si>
    <t>BA229EP</t>
  </si>
  <si>
    <t>9SP</t>
  </si>
  <si>
    <t>BA229SP</t>
  </si>
  <si>
    <t>DT7</t>
  </si>
  <si>
    <t>3RB</t>
  </si>
  <si>
    <t>DT73RB</t>
  </si>
  <si>
    <t>3RD</t>
  </si>
  <si>
    <t>DT73RD</t>
  </si>
  <si>
    <t>3RE</t>
  </si>
  <si>
    <t>DT73RE</t>
  </si>
  <si>
    <t>3RF</t>
  </si>
  <si>
    <t>DT73RF</t>
  </si>
  <si>
    <t>DT73RG</t>
  </si>
  <si>
    <t>3RQ</t>
  </si>
  <si>
    <t>DT73RQ</t>
  </si>
  <si>
    <t>3XP</t>
  </si>
  <si>
    <t>DT73XP</t>
  </si>
  <si>
    <t>DT73XR</t>
  </si>
  <si>
    <t>3XS</t>
  </si>
  <si>
    <t>DT73XS</t>
  </si>
  <si>
    <t>3XT</t>
  </si>
  <si>
    <t>DT73XT</t>
  </si>
  <si>
    <t>3XU</t>
  </si>
  <si>
    <t>DT73XU</t>
  </si>
  <si>
    <t>3XW</t>
  </si>
  <si>
    <t>DT73XW</t>
  </si>
  <si>
    <t>3XX</t>
  </si>
  <si>
    <t>DT73XX</t>
  </si>
  <si>
    <t>3XY</t>
  </si>
  <si>
    <t>DT73XY</t>
  </si>
  <si>
    <t>3XZ</t>
  </si>
  <si>
    <t>DT73XZ</t>
  </si>
  <si>
    <t>DT73Y</t>
  </si>
  <si>
    <t>DT8</t>
  </si>
  <si>
    <t>3RJ</t>
  </si>
  <si>
    <t>DT83RJ</t>
  </si>
  <si>
    <t>EX</t>
  </si>
  <si>
    <t>PL</t>
  </si>
  <si>
    <t>T</t>
  </si>
  <si>
    <t>TA116NA</t>
  </si>
  <si>
    <t>TA116NB</t>
  </si>
  <si>
    <t>TA116ND</t>
  </si>
  <si>
    <t>TA116NE</t>
  </si>
  <si>
    <t>TA116NF</t>
  </si>
  <si>
    <t>TA116PH</t>
  </si>
  <si>
    <t>TA116PJ</t>
  </si>
  <si>
    <t>TA116PL</t>
  </si>
  <si>
    <t>TA116PN</t>
  </si>
  <si>
    <t>TA116PW</t>
  </si>
  <si>
    <t>TA117EY</t>
  </si>
  <si>
    <t>TA117EZ</t>
  </si>
  <si>
    <t>7LA</t>
  </si>
  <si>
    <t>TA117LA</t>
  </si>
  <si>
    <t>TA117LD</t>
  </si>
  <si>
    <t>7LP</t>
  </si>
  <si>
    <t>TA117LP</t>
  </si>
  <si>
    <t>TA117LQ</t>
  </si>
  <si>
    <t>TA117LX</t>
  </si>
  <si>
    <t>TA117LZ</t>
  </si>
  <si>
    <t>7RY</t>
  </si>
  <si>
    <t>TA187RY</t>
  </si>
  <si>
    <t>7RZ</t>
  </si>
  <si>
    <t>TA187RZ</t>
  </si>
  <si>
    <t>TA187SA</t>
  </si>
  <si>
    <t>TA187SB</t>
  </si>
  <si>
    <t>TA204LA</t>
  </si>
  <si>
    <t>TA204LE</t>
  </si>
  <si>
    <t>TA204LL</t>
  </si>
  <si>
    <t>TA204LU</t>
  </si>
  <si>
    <t>TA78NA</t>
  </si>
  <si>
    <t>TA78NN</t>
  </si>
  <si>
    <t>8NW</t>
  </si>
  <si>
    <t>TA78NW</t>
  </si>
  <si>
    <t>8NX</t>
  </si>
  <si>
    <t>TA78NX</t>
  </si>
  <si>
    <t>TA78NZ</t>
  </si>
  <si>
    <t>TA94LA</t>
  </si>
  <si>
    <t>TA94LB</t>
  </si>
  <si>
    <t>TA94LD</t>
  </si>
  <si>
    <t>TA94LE</t>
  </si>
  <si>
    <t>TA94LF</t>
  </si>
  <si>
    <t>TA94LG</t>
  </si>
  <si>
    <t>TA94LH</t>
  </si>
  <si>
    <t>TA94LJ</t>
  </si>
  <si>
    <t>TA94LQ</t>
  </si>
  <si>
    <t>CF14</t>
  </si>
  <si>
    <t>7YR</t>
  </si>
  <si>
    <t>CF147YR</t>
  </si>
  <si>
    <t xml:space="preserve">WA </t>
  </si>
  <si>
    <t>CF17</t>
  </si>
  <si>
    <t>CF177YR</t>
  </si>
  <si>
    <t>CH1</t>
  </si>
  <si>
    <t>6BQ</t>
  </si>
  <si>
    <t>CH16BQ</t>
  </si>
  <si>
    <t>CH16BY</t>
  </si>
  <si>
    <t>CH16BZ</t>
  </si>
  <si>
    <t>6HU</t>
  </si>
  <si>
    <t>CH16HU</t>
  </si>
  <si>
    <t>6HX</t>
  </si>
  <si>
    <t>CH16HX</t>
  </si>
  <si>
    <t>CH36LN</t>
  </si>
  <si>
    <t>CH36NH</t>
  </si>
  <si>
    <t>CH36NJ</t>
  </si>
  <si>
    <t>CH36NL</t>
  </si>
  <si>
    <t>CH36NP</t>
  </si>
  <si>
    <t>CH36NQ</t>
  </si>
  <si>
    <t>CH36NR</t>
  </si>
  <si>
    <t>CH36NS</t>
  </si>
  <si>
    <t>CH36NT</t>
  </si>
  <si>
    <t>CH36NU</t>
  </si>
  <si>
    <t>CH36NZ</t>
  </si>
  <si>
    <t>CH36P</t>
  </si>
  <si>
    <t>CH36Q</t>
  </si>
  <si>
    <t>CH36R</t>
  </si>
  <si>
    <t>CH39C</t>
  </si>
  <si>
    <t>CH40E</t>
  </si>
  <si>
    <t>CH40G</t>
  </si>
  <si>
    <t>CH40H</t>
  </si>
  <si>
    <t>CH40J</t>
  </si>
  <si>
    <t>0K</t>
  </si>
  <si>
    <t>CH40K</t>
  </si>
  <si>
    <t>CH40L</t>
  </si>
  <si>
    <t>0NA</t>
  </si>
  <si>
    <t>CH40NA</t>
  </si>
  <si>
    <t>CH40NB</t>
  </si>
  <si>
    <t>CH40ND</t>
  </si>
  <si>
    <t>0NE</t>
  </si>
  <si>
    <t>CH40NE</t>
  </si>
  <si>
    <t>CH40NF</t>
  </si>
  <si>
    <t>CH40NG</t>
  </si>
  <si>
    <t>CH40NH</t>
  </si>
  <si>
    <t>CH40NJ</t>
  </si>
  <si>
    <t>CH40PJ</t>
  </si>
  <si>
    <t>CH40X</t>
  </si>
  <si>
    <t>CH40Y</t>
  </si>
  <si>
    <t>9AN</t>
  </si>
  <si>
    <t>CH49AN</t>
  </si>
  <si>
    <t>9AU</t>
  </si>
  <si>
    <t>CH49AU</t>
  </si>
  <si>
    <t>9AX</t>
  </si>
  <si>
    <t>CH49AX</t>
  </si>
  <si>
    <t>9BS</t>
  </si>
  <si>
    <t>CH49BS</t>
  </si>
  <si>
    <t>CH49DN</t>
  </si>
  <si>
    <t>9DR</t>
  </si>
  <si>
    <t>CH49DR</t>
  </si>
  <si>
    <t>CH49DS</t>
  </si>
  <si>
    <t>CH49DW</t>
  </si>
  <si>
    <t>CH49EN</t>
  </si>
  <si>
    <t>9ES</t>
  </si>
  <si>
    <t>CH49ES</t>
  </si>
  <si>
    <t>9EU</t>
  </si>
  <si>
    <t>CH49EU</t>
  </si>
  <si>
    <t>9EX</t>
  </si>
  <si>
    <t>CH49EX</t>
  </si>
  <si>
    <t>9EY</t>
  </si>
  <si>
    <t>CH49EY</t>
  </si>
  <si>
    <t>CH49EZ</t>
  </si>
  <si>
    <t>CH53PA</t>
  </si>
  <si>
    <t>CH53PD</t>
  </si>
  <si>
    <t>CH53PE</t>
  </si>
  <si>
    <t>CH53PF</t>
  </si>
  <si>
    <t>CH53PG</t>
  </si>
  <si>
    <t>3PH</t>
  </si>
  <si>
    <t>CH53PH</t>
  </si>
  <si>
    <t>CH53PQ</t>
  </si>
  <si>
    <t>CH53PX</t>
  </si>
  <si>
    <t>3PY</t>
  </si>
  <si>
    <t>CH53PY</t>
  </si>
  <si>
    <t>CH6</t>
  </si>
  <si>
    <t>CH65</t>
  </si>
  <si>
    <t>CH66</t>
  </si>
  <si>
    <t>CH62</t>
  </si>
  <si>
    <t>CH623PT</t>
  </si>
  <si>
    <t>CH63</t>
  </si>
  <si>
    <t>CH635JF</t>
  </si>
  <si>
    <t>CH64</t>
  </si>
  <si>
    <t>CH645SB</t>
  </si>
  <si>
    <t>7ND</t>
  </si>
  <si>
    <t>CH667ND</t>
  </si>
  <si>
    <t>CH7</t>
  </si>
  <si>
    <t>CH8</t>
  </si>
  <si>
    <t>HR3</t>
  </si>
  <si>
    <t>HR35C</t>
  </si>
  <si>
    <t>HR35JH</t>
  </si>
  <si>
    <t>HR35JJ</t>
  </si>
  <si>
    <t>HR35JL</t>
  </si>
  <si>
    <t>HR35JP</t>
  </si>
  <si>
    <t>5JW</t>
  </si>
  <si>
    <t>HR35JW</t>
  </si>
  <si>
    <t>HR35RU</t>
  </si>
  <si>
    <t>HR35RY</t>
  </si>
  <si>
    <t>HR35RZ</t>
  </si>
  <si>
    <t>HR35S</t>
  </si>
  <si>
    <t>HR36C</t>
  </si>
  <si>
    <t>HR36EX</t>
  </si>
  <si>
    <t>HR36EY</t>
  </si>
  <si>
    <t>HR36HA</t>
  </si>
  <si>
    <t>HR36HL</t>
  </si>
  <si>
    <t>HR36HN</t>
  </si>
  <si>
    <t>6JJ</t>
  </si>
  <si>
    <t>HR36JJ</t>
  </si>
  <si>
    <t>HR36JU</t>
  </si>
  <si>
    <t>HR36JX</t>
  </si>
  <si>
    <t>HR36JY</t>
  </si>
  <si>
    <t>HR5</t>
  </si>
  <si>
    <t>HR53NP</t>
  </si>
  <si>
    <t>HR53NR</t>
  </si>
  <si>
    <t>HR53NS</t>
  </si>
  <si>
    <t>HR53NT</t>
  </si>
  <si>
    <t>HR53NU</t>
  </si>
  <si>
    <t>3NX</t>
  </si>
  <si>
    <t>HR53NX</t>
  </si>
  <si>
    <t>HR53NY</t>
  </si>
  <si>
    <t>HR53PA</t>
  </si>
  <si>
    <t>HR53PD</t>
  </si>
  <si>
    <t>HR53PE</t>
  </si>
  <si>
    <t>HR53PJ</t>
  </si>
  <si>
    <t>HR53PL</t>
  </si>
  <si>
    <t>HR53PP</t>
  </si>
  <si>
    <t>HR53PR</t>
  </si>
  <si>
    <t>HR53PW</t>
  </si>
  <si>
    <t>HR53Q</t>
  </si>
  <si>
    <t>3RA</t>
  </si>
  <si>
    <t>HR53RA</t>
  </si>
  <si>
    <t>LD</t>
  </si>
  <si>
    <t>LD3</t>
  </si>
  <si>
    <t>0YS</t>
  </si>
  <si>
    <t>LD30YS</t>
  </si>
  <si>
    <t>LD7</t>
  </si>
  <si>
    <t>1N</t>
  </si>
  <si>
    <t>LD71N</t>
  </si>
  <si>
    <t>LD71PA</t>
  </si>
  <si>
    <t>LD71PB</t>
  </si>
  <si>
    <t>LD71PD</t>
  </si>
  <si>
    <t>LD71PE</t>
  </si>
  <si>
    <t>1PS</t>
  </si>
  <si>
    <t>LD71PS</t>
  </si>
  <si>
    <t>1PT</t>
  </si>
  <si>
    <t>LD71PT</t>
  </si>
  <si>
    <t>1PU</t>
  </si>
  <si>
    <t>LD71PU</t>
  </si>
  <si>
    <t>1PY</t>
  </si>
  <si>
    <t>LD71PY</t>
  </si>
  <si>
    <t>LD71R</t>
  </si>
  <si>
    <t>LD71S</t>
  </si>
  <si>
    <t>LD71TA</t>
  </si>
  <si>
    <t>LD71TB</t>
  </si>
  <si>
    <t>1TD</t>
  </si>
  <si>
    <t>LD71TD</t>
  </si>
  <si>
    <t>1TE</t>
  </si>
  <si>
    <t>LD71TE</t>
  </si>
  <si>
    <t>LD71UG</t>
  </si>
  <si>
    <t>LD71UH</t>
  </si>
  <si>
    <t>1UY</t>
  </si>
  <si>
    <t>LD71UY</t>
  </si>
  <si>
    <t>LD71Y</t>
  </si>
  <si>
    <t>LD8</t>
  </si>
  <si>
    <t>LD82NN</t>
  </si>
  <si>
    <t>LD82NP</t>
  </si>
  <si>
    <t>2NR</t>
  </si>
  <si>
    <t>LD82NR</t>
  </si>
  <si>
    <t>LD82NS</t>
  </si>
  <si>
    <t>2NT</t>
  </si>
  <si>
    <t>LD82NT</t>
  </si>
  <si>
    <t>LD82NU</t>
  </si>
  <si>
    <t>LD82NW</t>
  </si>
  <si>
    <t>LD82P</t>
  </si>
  <si>
    <t>LD82R</t>
  </si>
  <si>
    <t>LD82S</t>
  </si>
  <si>
    <t>LD82T</t>
  </si>
  <si>
    <t>2UN</t>
  </si>
  <si>
    <t>LD82UN</t>
  </si>
  <si>
    <t>LL</t>
  </si>
  <si>
    <t>SA61</t>
  </si>
  <si>
    <t>1PW</t>
  </si>
  <si>
    <t>SA611PW</t>
  </si>
  <si>
    <t>SY</t>
  </si>
  <si>
    <t>SY132</t>
  </si>
  <si>
    <t>SY132HJ</t>
  </si>
  <si>
    <t>SY132HS</t>
  </si>
  <si>
    <t>SY132HT</t>
  </si>
  <si>
    <t>SY132HU</t>
  </si>
  <si>
    <t>SY132HX</t>
  </si>
  <si>
    <t>SY133</t>
  </si>
  <si>
    <t>SY133JA</t>
  </si>
  <si>
    <t>SY133JB</t>
  </si>
  <si>
    <t>SY133NY</t>
  </si>
  <si>
    <t>SY133NZ</t>
  </si>
  <si>
    <t>SY134C</t>
  </si>
  <si>
    <t>SY134PS</t>
  </si>
  <si>
    <t>7AN</t>
  </si>
  <si>
    <t>SY147AN</t>
  </si>
  <si>
    <t>7AZ</t>
  </si>
  <si>
    <t>SY147AZ</t>
  </si>
  <si>
    <t>7BN</t>
  </si>
  <si>
    <t>SY147BN</t>
  </si>
  <si>
    <t>SY147HY</t>
  </si>
  <si>
    <t>SY147JT</t>
  </si>
  <si>
    <t>SY147JU</t>
  </si>
  <si>
    <t>SY147JZ</t>
  </si>
  <si>
    <t>SY147L</t>
  </si>
  <si>
    <t>SY147NA</t>
  </si>
  <si>
    <t>SY147NB</t>
  </si>
  <si>
    <t>SY147ND</t>
  </si>
  <si>
    <t>SY23</t>
  </si>
  <si>
    <t>SY235JA</t>
  </si>
  <si>
    <t>SY235JZ</t>
  </si>
  <si>
    <t>SY235NW</t>
  </si>
  <si>
    <t>SY25</t>
  </si>
  <si>
    <t>SY256PH</t>
  </si>
  <si>
    <t>SY256PP</t>
  </si>
  <si>
    <t>SY256QL</t>
  </si>
  <si>
    <t>SY256QS</t>
  </si>
  <si>
    <t>SY256RB</t>
  </si>
  <si>
    <t>SY256TU</t>
  </si>
  <si>
    <t>SY256TX</t>
  </si>
  <si>
    <t>SY256TY</t>
  </si>
  <si>
    <t>SY4</t>
  </si>
  <si>
    <t>SY41BS</t>
  </si>
  <si>
    <t>1BT</t>
  </si>
  <si>
    <t>SY41BT</t>
  </si>
  <si>
    <t>1BU</t>
  </si>
  <si>
    <t>SY41BU</t>
  </si>
  <si>
    <t>SY41BW</t>
  </si>
  <si>
    <t>1JQ</t>
  </si>
  <si>
    <t>SY41JQ</t>
  </si>
  <si>
    <t>3HE</t>
  </si>
  <si>
    <t>SY43HE</t>
  </si>
  <si>
    <t>SY45</t>
  </si>
  <si>
    <t>SY5</t>
  </si>
  <si>
    <t>SY50DU</t>
  </si>
  <si>
    <t>SY50DY</t>
  </si>
  <si>
    <t>SY50DZ</t>
  </si>
  <si>
    <t>SY50EB</t>
  </si>
  <si>
    <t>SY50HJ</t>
  </si>
  <si>
    <t>SY50JH</t>
  </si>
  <si>
    <t>SY50JJ</t>
  </si>
  <si>
    <t>SY50JL</t>
  </si>
  <si>
    <t>SY50JN</t>
  </si>
  <si>
    <t>SY50JP</t>
  </si>
  <si>
    <t>SY59AN</t>
  </si>
  <si>
    <t>9AS</t>
  </si>
  <si>
    <t>SY59AS</t>
  </si>
  <si>
    <t>SY59AT</t>
  </si>
  <si>
    <t>SY59AU</t>
  </si>
  <si>
    <t>SY59AX</t>
  </si>
  <si>
    <t>SY59AY</t>
  </si>
  <si>
    <t>9AZ</t>
  </si>
  <si>
    <t>SY59AZ</t>
  </si>
  <si>
    <t>SY59B</t>
  </si>
  <si>
    <t>SY59EU</t>
  </si>
  <si>
    <t>SY59JG</t>
  </si>
  <si>
    <t>SY59SB</t>
  </si>
  <si>
    <t>SY7</t>
  </si>
  <si>
    <t>SY78PS</t>
  </si>
  <si>
    <t>SY9</t>
  </si>
  <si>
    <t>SY95JP</t>
  </si>
  <si>
    <t>SY95JR</t>
  </si>
  <si>
    <t>SY95JW</t>
  </si>
  <si>
    <t>TF9</t>
  </si>
  <si>
    <t>TF93SD</t>
  </si>
  <si>
    <t>TF93SE</t>
  </si>
  <si>
    <t>AA62</t>
  </si>
  <si>
    <t>AA621AA</t>
  </si>
  <si>
    <t>AA66</t>
  </si>
  <si>
    <t>AA661AA</t>
  </si>
  <si>
    <t>AA67</t>
  </si>
  <si>
    <t>AA671AA</t>
  </si>
  <si>
    <t>C</t>
  </si>
  <si>
    <t>GL156C</t>
  </si>
  <si>
    <t>GL156QG</t>
  </si>
  <si>
    <t>GL156QQ</t>
  </si>
  <si>
    <t>GL156RB</t>
  </si>
  <si>
    <t>GL156RP</t>
  </si>
  <si>
    <t>GL156RR</t>
  </si>
  <si>
    <t>GL156RS</t>
  </si>
  <si>
    <t>GL156RT</t>
  </si>
  <si>
    <t>GL156S</t>
  </si>
  <si>
    <t>6UX</t>
  </si>
  <si>
    <t>GL156UX</t>
  </si>
  <si>
    <t>GL156UY</t>
  </si>
  <si>
    <t>GL156UZ</t>
  </si>
  <si>
    <t>GL156XB</t>
  </si>
  <si>
    <t>GL156XD</t>
  </si>
  <si>
    <t>GL156XE</t>
  </si>
  <si>
    <t>GL16</t>
  </si>
  <si>
    <t>GL168NY</t>
  </si>
  <si>
    <t>GL168NZ</t>
  </si>
  <si>
    <t>GL168PA</t>
  </si>
  <si>
    <t>GL168PB</t>
  </si>
  <si>
    <t>GL168PD</t>
  </si>
  <si>
    <t>8PE</t>
  </si>
  <si>
    <t>GL168PE</t>
  </si>
  <si>
    <t>GL168PH</t>
  </si>
  <si>
    <t>8PQ</t>
  </si>
  <si>
    <t>GL168PQ</t>
  </si>
  <si>
    <t>HR35SB</t>
  </si>
  <si>
    <t>HR35SD</t>
  </si>
  <si>
    <t>HR35SG</t>
  </si>
  <si>
    <t>HR35SP</t>
  </si>
  <si>
    <t>5SZ</t>
  </si>
  <si>
    <t>HR35SZ</t>
  </si>
  <si>
    <t>HR35TD</t>
  </si>
  <si>
    <t>HR35TF</t>
  </si>
  <si>
    <t>LD2</t>
  </si>
  <si>
    <t>LD23AJ</t>
  </si>
  <si>
    <t>3AQ</t>
  </si>
  <si>
    <t>LD23AQ</t>
  </si>
  <si>
    <t>LD23AX</t>
  </si>
  <si>
    <t>LD23AZ</t>
  </si>
  <si>
    <t>LD23BJ</t>
  </si>
  <si>
    <t>LD23BQ</t>
  </si>
  <si>
    <t>LD23TJ</t>
  </si>
  <si>
    <t>LD23TQ</t>
  </si>
  <si>
    <t>LD23TX</t>
  </si>
  <si>
    <t>LD4</t>
  </si>
  <si>
    <t>LD44DR</t>
  </si>
  <si>
    <t>4DS</t>
  </si>
  <si>
    <t>LD44DS</t>
  </si>
  <si>
    <t>LD44DW</t>
  </si>
  <si>
    <t>NP</t>
  </si>
  <si>
    <t>NP255RA</t>
  </si>
  <si>
    <t>NP255RB</t>
  </si>
  <si>
    <t>NP255RE</t>
  </si>
  <si>
    <t>NP255RF</t>
  </si>
  <si>
    <t>NP255RZ</t>
  </si>
  <si>
    <t>SA</t>
  </si>
  <si>
    <t>SY235C</t>
  </si>
  <si>
    <t>SY235J</t>
  </si>
  <si>
    <t>SY235LB</t>
  </si>
  <si>
    <t>5LP</t>
  </si>
  <si>
    <t>SY235LP</t>
  </si>
  <si>
    <t>SY235LS</t>
  </si>
  <si>
    <t>SY235LY</t>
  </si>
  <si>
    <t>SY235LZ</t>
  </si>
  <si>
    <t>SY235N</t>
  </si>
  <si>
    <t>SY235P</t>
  </si>
  <si>
    <t>SY256NY</t>
  </si>
  <si>
    <t>SY256NZ</t>
  </si>
  <si>
    <t>SY256P</t>
  </si>
  <si>
    <t>SY256Q</t>
  </si>
  <si>
    <t>SY256R</t>
  </si>
  <si>
    <t>SY256S</t>
  </si>
  <si>
    <t>SY256T</t>
  </si>
  <si>
    <t>SY256U</t>
  </si>
  <si>
    <t>AA36</t>
  </si>
  <si>
    <t>AA361AA</t>
  </si>
  <si>
    <t xml:space="preserve">WM </t>
  </si>
  <si>
    <t>AA38</t>
  </si>
  <si>
    <t>AA381AA</t>
  </si>
  <si>
    <t>AA42</t>
  </si>
  <si>
    <t>AA421AA</t>
  </si>
  <si>
    <t>AA44</t>
  </si>
  <si>
    <t>AA441AA</t>
  </si>
  <si>
    <t>CW1</t>
  </si>
  <si>
    <t>CW15UJ</t>
  </si>
  <si>
    <t>2GB</t>
  </si>
  <si>
    <t>CW112GB</t>
  </si>
  <si>
    <t>CW112UZ</t>
  </si>
  <si>
    <t>2XA</t>
  </si>
  <si>
    <t>CW112XA</t>
  </si>
  <si>
    <t>CW122LU</t>
  </si>
  <si>
    <t>CW122PL</t>
  </si>
  <si>
    <t>CW122PN</t>
  </si>
  <si>
    <t>CW122PS</t>
  </si>
  <si>
    <t>CW124SA</t>
  </si>
  <si>
    <t>CW124SB</t>
  </si>
  <si>
    <t>CW124SD</t>
  </si>
  <si>
    <t>CW124SE</t>
  </si>
  <si>
    <t>CW2</t>
  </si>
  <si>
    <t>CW25PH</t>
  </si>
  <si>
    <t>CW25PJ</t>
  </si>
  <si>
    <t>CW25PQ</t>
  </si>
  <si>
    <t>CW25PR</t>
  </si>
  <si>
    <t>CW25PY</t>
  </si>
  <si>
    <t>CW25QB</t>
  </si>
  <si>
    <t>CW25QD</t>
  </si>
  <si>
    <t>CW25QE</t>
  </si>
  <si>
    <t>CW25QF</t>
  </si>
  <si>
    <t>CW25QG</t>
  </si>
  <si>
    <t>CW25QH</t>
  </si>
  <si>
    <t>CW25QQ</t>
  </si>
  <si>
    <t>DE62AD</t>
  </si>
  <si>
    <t>DE62AE</t>
  </si>
  <si>
    <t>DE62AF</t>
  </si>
  <si>
    <t>DE62AG</t>
  </si>
  <si>
    <t>DE62AH</t>
  </si>
  <si>
    <t>DE62AJ</t>
  </si>
  <si>
    <t>DE62AY</t>
  </si>
  <si>
    <t>DE62AZ</t>
  </si>
  <si>
    <t>DE62B</t>
  </si>
  <si>
    <t>DE62C</t>
  </si>
  <si>
    <t>DE62DA</t>
  </si>
  <si>
    <t>DE62DB</t>
  </si>
  <si>
    <t>DE62DD</t>
  </si>
  <si>
    <t>DE62DE</t>
  </si>
  <si>
    <t>2EB</t>
  </si>
  <si>
    <t>DE62EB</t>
  </si>
  <si>
    <t>2FR</t>
  </si>
  <si>
    <t>DE62FR</t>
  </si>
  <si>
    <t>2FS</t>
  </si>
  <si>
    <t>DE62FS</t>
  </si>
  <si>
    <t>2FT</t>
  </si>
  <si>
    <t>DE62FT</t>
  </si>
  <si>
    <t>2FX</t>
  </si>
  <si>
    <t>DE62FX</t>
  </si>
  <si>
    <t>2FY</t>
  </si>
  <si>
    <t>DE62FY</t>
  </si>
  <si>
    <t>2FZ</t>
  </si>
  <si>
    <t>DE62FZ</t>
  </si>
  <si>
    <t>DE62G</t>
  </si>
  <si>
    <t>DE62HA</t>
  </si>
  <si>
    <t>DE62HB</t>
  </si>
  <si>
    <t>DE62HD</t>
  </si>
  <si>
    <t>DE62HE</t>
  </si>
  <si>
    <t>DE62HF</t>
  </si>
  <si>
    <t>DE62HH</t>
  </si>
  <si>
    <t>DE62HR</t>
  </si>
  <si>
    <t>DE62HS</t>
  </si>
  <si>
    <t>DE62JW</t>
  </si>
  <si>
    <t>DE65BP</t>
  </si>
  <si>
    <t>DE65BT</t>
  </si>
  <si>
    <t>DE65BU</t>
  </si>
  <si>
    <t>DE65BW</t>
  </si>
  <si>
    <t>DE65BX</t>
  </si>
  <si>
    <t>DE65BZ</t>
  </si>
  <si>
    <t>DE65C</t>
  </si>
  <si>
    <t>5GX</t>
  </si>
  <si>
    <t>DE65GX</t>
  </si>
  <si>
    <t>DE65HE</t>
  </si>
  <si>
    <t>DE65LE</t>
  </si>
  <si>
    <t>DY10</t>
  </si>
  <si>
    <t>DY101JD</t>
  </si>
  <si>
    <t>DY12</t>
  </si>
  <si>
    <t>DY121SJ</t>
  </si>
  <si>
    <t>1SN</t>
  </si>
  <si>
    <t>DY121SN</t>
  </si>
  <si>
    <t>1SP</t>
  </si>
  <si>
    <t>DY121SP</t>
  </si>
  <si>
    <t>DY121ST</t>
  </si>
  <si>
    <t>DY121SU</t>
  </si>
  <si>
    <t>1SW</t>
  </si>
  <si>
    <t>DY121SW</t>
  </si>
  <si>
    <t>1SX</t>
  </si>
  <si>
    <t>DY121SX</t>
  </si>
  <si>
    <t>DY121SZ</t>
  </si>
  <si>
    <t>DY14</t>
  </si>
  <si>
    <t>DY148TH</t>
  </si>
  <si>
    <t>8UN</t>
  </si>
  <si>
    <t>DY148UN</t>
  </si>
  <si>
    <t>DY148UP</t>
  </si>
  <si>
    <t>DY148UR</t>
  </si>
  <si>
    <t>DY148UT</t>
  </si>
  <si>
    <t>DY148UW</t>
  </si>
  <si>
    <t>DY3</t>
  </si>
  <si>
    <t>DY34AH</t>
  </si>
  <si>
    <t>DY34PS</t>
  </si>
  <si>
    <t>DY34PT</t>
  </si>
  <si>
    <t>DY34PY</t>
  </si>
  <si>
    <t>DY4</t>
  </si>
  <si>
    <t>DY48LU</t>
  </si>
  <si>
    <t>DY49LQ</t>
  </si>
  <si>
    <t>DY49LZ</t>
  </si>
  <si>
    <t>DY7</t>
  </si>
  <si>
    <t>DY75BU</t>
  </si>
  <si>
    <t>DY75BX</t>
  </si>
  <si>
    <t>DY75BY</t>
  </si>
  <si>
    <t>DY75BZ</t>
  </si>
  <si>
    <t>DY75D</t>
  </si>
  <si>
    <t>DY75E</t>
  </si>
  <si>
    <t>DY75LJ</t>
  </si>
  <si>
    <t>1YY</t>
  </si>
  <si>
    <t>LD71YY</t>
  </si>
  <si>
    <t>SK11</t>
  </si>
  <si>
    <t>SK110PB</t>
  </si>
  <si>
    <t>SK110QU</t>
  </si>
  <si>
    <t>0QX</t>
  </si>
  <si>
    <t>SK110QX</t>
  </si>
  <si>
    <t>SK110QY</t>
  </si>
  <si>
    <t>0QZ</t>
  </si>
  <si>
    <t>SK110QZ</t>
  </si>
  <si>
    <t>SK110R</t>
  </si>
  <si>
    <t>SK110S</t>
  </si>
  <si>
    <t>SK170</t>
  </si>
  <si>
    <t>SK170AJ</t>
  </si>
  <si>
    <t>ST</t>
  </si>
  <si>
    <t>SY1</t>
  </si>
  <si>
    <t>SY11</t>
  </si>
  <si>
    <t>SY12</t>
  </si>
  <si>
    <t>SY10</t>
  </si>
  <si>
    <t>SY108DX</t>
  </si>
  <si>
    <t>SY108EW</t>
  </si>
  <si>
    <t>SY112SR</t>
  </si>
  <si>
    <t>SY112TL</t>
  </si>
  <si>
    <t>SY114C</t>
  </si>
  <si>
    <t>SY121OT</t>
  </si>
  <si>
    <t>SY129VV</t>
  </si>
  <si>
    <t>SY134BH</t>
  </si>
  <si>
    <t>SY134BW</t>
  </si>
  <si>
    <t>SY134NZ</t>
  </si>
  <si>
    <t>SY134P</t>
  </si>
  <si>
    <t>SY134QA</t>
  </si>
  <si>
    <t>SY134QB</t>
  </si>
  <si>
    <t>SY15</t>
  </si>
  <si>
    <t>SY156AY</t>
  </si>
  <si>
    <t>SY156ED</t>
  </si>
  <si>
    <t>6EE</t>
  </si>
  <si>
    <t>SY156EE</t>
  </si>
  <si>
    <t>SY156SY</t>
  </si>
  <si>
    <t>6SZ</t>
  </si>
  <si>
    <t>SY156SZ</t>
  </si>
  <si>
    <t>6TR</t>
  </si>
  <si>
    <t>SY156TR</t>
  </si>
  <si>
    <t>SY16</t>
  </si>
  <si>
    <t>SY164EZ</t>
  </si>
  <si>
    <t>SY2</t>
  </si>
  <si>
    <t>SY26</t>
  </si>
  <si>
    <t>SY21</t>
  </si>
  <si>
    <t>SY218DL</t>
  </si>
  <si>
    <t>SY218DN</t>
  </si>
  <si>
    <t>SY218EP</t>
  </si>
  <si>
    <t>SY218ER</t>
  </si>
  <si>
    <t>SY218EW</t>
  </si>
  <si>
    <t>SY3</t>
  </si>
  <si>
    <t>SY45PR</t>
  </si>
  <si>
    <t>SY45PS</t>
  </si>
  <si>
    <t>SY45PT</t>
  </si>
  <si>
    <t>SY45PU</t>
  </si>
  <si>
    <t>SY45PX</t>
  </si>
  <si>
    <t>SY45PY</t>
  </si>
  <si>
    <t>SY45PZ</t>
  </si>
  <si>
    <t>SY45QB</t>
  </si>
  <si>
    <t>SY45QN</t>
  </si>
  <si>
    <t>SY45SZ</t>
  </si>
  <si>
    <t>SY45TA</t>
  </si>
  <si>
    <t>SY45TE</t>
  </si>
  <si>
    <t>SY45TF</t>
  </si>
  <si>
    <t>5TG</t>
  </si>
  <si>
    <t>SY45TG</t>
  </si>
  <si>
    <t>SY45TH</t>
  </si>
  <si>
    <t>SY45TQ</t>
  </si>
  <si>
    <t>SY59BX</t>
  </si>
  <si>
    <t>SY59BY</t>
  </si>
  <si>
    <t>SY59BZ</t>
  </si>
  <si>
    <t>SY59SA</t>
  </si>
  <si>
    <t>SY6</t>
  </si>
  <si>
    <t>0DA</t>
  </si>
  <si>
    <t>SY70DA</t>
  </si>
  <si>
    <t>SY70DB</t>
  </si>
  <si>
    <t>SY70DD</t>
  </si>
  <si>
    <t>SY70EL</t>
  </si>
  <si>
    <t>SY70EN</t>
  </si>
  <si>
    <t>SY70ER</t>
  </si>
  <si>
    <t>SY70ES</t>
  </si>
  <si>
    <t>SY70LU</t>
  </si>
  <si>
    <t>SY70NR</t>
  </si>
  <si>
    <t>SY70NS</t>
  </si>
  <si>
    <t>SY70NT</t>
  </si>
  <si>
    <t>SY70NU</t>
  </si>
  <si>
    <t>SY70NX</t>
  </si>
  <si>
    <t>SY70NY</t>
  </si>
  <si>
    <t>SY70NZ</t>
  </si>
  <si>
    <t>SY8</t>
  </si>
  <si>
    <t>SY82DG</t>
  </si>
  <si>
    <t>2DH</t>
  </si>
  <si>
    <t>SY82DH</t>
  </si>
  <si>
    <t>2DJ</t>
  </si>
  <si>
    <t>SY82DJ</t>
  </si>
  <si>
    <t>2DL</t>
  </si>
  <si>
    <t>SY82DL</t>
  </si>
  <si>
    <t>SY82DQ</t>
  </si>
  <si>
    <t>TF</t>
  </si>
  <si>
    <t>WS11</t>
  </si>
  <si>
    <t>WS111RZ</t>
  </si>
  <si>
    <t>WS111SA</t>
  </si>
  <si>
    <t>WS12</t>
  </si>
  <si>
    <t>WS124PS</t>
  </si>
  <si>
    <t>WS124PT</t>
  </si>
  <si>
    <t>WS152TU</t>
  </si>
  <si>
    <t>2TX</t>
  </si>
  <si>
    <t>WS152TX</t>
  </si>
  <si>
    <t>WS152TZ</t>
  </si>
  <si>
    <t>2UA</t>
  </si>
  <si>
    <t>WS152UA</t>
  </si>
  <si>
    <t>WS152UF</t>
  </si>
  <si>
    <t>WS152UG</t>
  </si>
  <si>
    <t>WS153EN</t>
  </si>
  <si>
    <t>WS153EW</t>
  </si>
  <si>
    <t>WS153NP</t>
  </si>
  <si>
    <t>WS153NR</t>
  </si>
  <si>
    <t>WS153NS</t>
  </si>
  <si>
    <t>WS153NT</t>
  </si>
  <si>
    <t>WS153NU</t>
  </si>
  <si>
    <t>3NW</t>
  </si>
  <si>
    <t>WS153NW</t>
  </si>
  <si>
    <t>WS153NX</t>
  </si>
  <si>
    <t>3P</t>
  </si>
  <si>
    <t>WS153P</t>
  </si>
  <si>
    <t>WV</t>
  </si>
  <si>
    <t>B1</t>
  </si>
  <si>
    <t>B15</t>
  </si>
  <si>
    <t>B152GB</t>
  </si>
  <si>
    <t>B2</t>
  </si>
  <si>
    <t>B3</t>
  </si>
  <si>
    <t>B38</t>
  </si>
  <si>
    <t>8DS</t>
  </si>
  <si>
    <t>B388DS</t>
  </si>
  <si>
    <t>B4</t>
  </si>
  <si>
    <t>B46</t>
  </si>
  <si>
    <t>B462SG</t>
  </si>
  <si>
    <t>2SJ</t>
  </si>
  <si>
    <t>B462SJ</t>
  </si>
  <si>
    <t>B48</t>
  </si>
  <si>
    <t>B487AT</t>
  </si>
  <si>
    <t>7DD</t>
  </si>
  <si>
    <t>B487DD</t>
  </si>
  <si>
    <t>B487DG</t>
  </si>
  <si>
    <t>B487ED</t>
  </si>
  <si>
    <t>B487EE</t>
  </si>
  <si>
    <t>B487EG</t>
  </si>
  <si>
    <t>B487ET</t>
  </si>
  <si>
    <t>B487EU</t>
  </si>
  <si>
    <t>B487EX</t>
  </si>
  <si>
    <t>B487EY</t>
  </si>
  <si>
    <t>B487H</t>
  </si>
  <si>
    <t>B487JA</t>
  </si>
  <si>
    <t>B487JB</t>
  </si>
  <si>
    <t>B487JD</t>
  </si>
  <si>
    <t>B487JF</t>
  </si>
  <si>
    <t>B495JN</t>
  </si>
  <si>
    <t>B5</t>
  </si>
  <si>
    <t>B6</t>
  </si>
  <si>
    <t>B7</t>
  </si>
  <si>
    <t>B8</t>
  </si>
  <si>
    <t>B80</t>
  </si>
  <si>
    <t>B807DJ</t>
  </si>
  <si>
    <t>B9</t>
  </si>
  <si>
    <t>B95</t>
  </si>
  <si>
    <t>B956A</t>
  </si>
  <si>
    <t>B956B</t>
  </si>
  <si>
    <t>B956E</t>
  </si>
  <si>
    <t>B956HA</t>
  </si>
  <si>
    <t>B96</t>
  </si>
  <si>
    <t>B966SB</t>
  </si>
  <si>
    <t>B966SD</t>
  </si>
  <si>
    <t>B966SE</t>
  </si>
  <si>
    <t>B966SF</t>
  </si>
  <si>
    <t>B966SH</t>
  </si>
  <si>
    <t>B966SJ</t>
  </si>
  <si>
    <t>6SL</t>
  </si>
  <si>
    <t>B966SL</t>
  </si>
  <si>
    <t>B97</t>
  </si>
  <si>
    <t>B974DL</t>
  </si>
  <si>
    <t>5ET</t>
  </si>
  <si>
    <t>B975ET</t>
  </si>
  <si>
    <t>B975PP</t>
  </si>
  <si>
    <t>B975PR</t>
  </si>
  <si>
    <t>B975PS</t>
  </si>
  <si>
    <t>B975SS</t>
  </si>
  <si>
    <t>B975ST</t>
  </si>
  <si>
    <t>B975SU</t>
  </si>
  <si>
    <t>5SX</t>
  </si>
  <si>
    <t>B975SX</t>
  </si>
  <si>
    <t>B975T</t>
  </si>
  <si>
    <t>B975UA</t>
  </si>
  <si>
    <t>5UB</t>
  </si>
  <si>
    <t>B975UB</t>
  </si>
  <si>
    <t>5UD</t>
  </si>
  <si>
    <t>B975UD</t>
  </si>
  <si>
    <t>B975UH</t>
  </si>
  <si>
    <t>B976QR</t>
  </si>
  <si>
    <t>CV35</t>
  </si>
  <si>
    <t>CV357AD</t>
  </si>
  <si>
    <t>CV357AE</t>
  </si>
  <si>
    <t>7AG</t>
  </si>
  <si>
    <t>CV357AG</t>
  </si>
  <si>
    <t>7AH</t>
  </si>
  <si>
    <t>CV357AH</t>
  </si>
  <si>
    <t>7BS</t>
  </si>
  <si>
    <t>CV357BS</t>
  </si>
  <si>
    <t>7BT</t>
  </si>
  <si>
    <t>CV357BT</t>
  </si>
  <si>
    <t>7BU</t>
  </si>
  <si>
    <t>CV357BU</t>
  </si>
  <si>
    <t>7BX</t>
  </si>
  <si>
    <t>CV357BX</t>
  </si>
  <si>
    <t>7BY</t>
  </si>
  <si>
    <t>CV357BY</t>
  </si>
  <si>
    <t>7DA</t>
  </si>
  <si>
    <t>CV357DA</t>
  </si>
  <si>
    <t>CV357DB</t>
  </si>
  <si>
    <t>7DF</t>
  </si>
  <si>
    <t>CV357DF</t>
  </si>
  <si>
    <t>CV357DH</t>
  </si>
  <si>
    <t>7DN</t>
  </si>
  <si>
    <t>CV357DN</t>
  </si>
  <si>
    <t>7DQ</t>
  </si>
  <si>
    <t>CV357DQ</t>
  </si>
  <si>
    <t>CV7</t>
  </si>
  <si>
    <t>CV78HS</t>
  </si>
  <si>
    <t>CV8</t>
  </si>
  <si>
    <t>CV82HQ</t>
  </si>
  <si>
    <t>CW121AD</t>
  </si>
  <si>
    <t>1AQ</t>
  </si>
  <si>
    <t>CW121AQ</t>
  </si>
  <si>
    <t>1JL</t>
  </si>
  <si>
    <t>CW121JL</t>
  </si>
  <si>
    <t>CW121OT</t>
  </si>
  <si>
    <t>CW121SJ</t>
  </si>
  <si>
    <t>CW124XF</t>
  </si>
  <si>
    <t>CW31OT</t>
  </si>
  <si>
    <t>7DE</t>
  </si>
  <si>
    <t>DE137DE</t>
  </si>
  <si>
    <t>DE137DG</t>
  </si>
  <si>
    <t>DE137DQ</t>
  </si>
  <si>
    <t>DE137H</t>
  </si>
  <si>
    <t>DE137J</t>
  </si>
  <si>
    <t>DE138QR</t>
  </si>
  <si>
    <t>DE138QT</t>
  </si>
  <si>
    <t>8QU</t>
  </si>
  <si>
    <t>DE138QU</t>
  </si>
  <si>
    <t>DE138RA</t>
  </si>
  <si>
    <t>DE138RD</t>
  </si>
  <si>
    <t>8RT</t>
  </si>
  <si>
    <t>DE138RT</t>
  </si>
  <si>
    <t>8RU</t>
  </si>
  <si>
    <t>DE138RU</t>
  </si>
  <si>
    <t>8RX</t>
  </si>
  <si>
    <t>DE138RX</t>
  </si>
  <si>
    <t>8RY</t>
  </si>
  <si>
    <t>DE138RY</t>
  </si>
  <si>
    <t>DE138RZ</t>
  </si>
  <si>
    <t>DE138S</t>
  </si>
  <si>
    <t>DE138TQ</t>
  </si>
  <si>
    <t>DE65BY</t>
  </si>
  <si>
    <t>DE65G</t>
  </si>
  <si>
    <t>DE65HA</t>
  </si>
  <si>
    <t>DE65HB</t>
  </si>
  <si>
    <t>DE65HD</t>
  </si>
  <si>
    <t>DE65HF</t>
  </si>
  <si>
    <t>DE65HP</t>
  </si>
  <si>
    <t>5HQ</t>
  </si>
  <si>
    <t>DE65HQ</t>
  </si>
  <si>
    <t>DY</t>
  </si>
  <si>
    <t>DY140QA</t>
  </si>
  <si>
    <t>DY140QE</t>
  </si>
  <si>
    <t>DY140QF</t>
  </si>
  <si>
    <t>0QH</t>
  </si>
  <si>
    <t>DY140QH</t>
  </si>
  <si>
    <t>0QJ</t>
  </si>
  <si>
    <t>DY140QJ</t>
  </si>
  <si>
    <t>DY140QL</t>
  </si>
  <si>
    <t>DY140QP</t>
  </si>
  <si>
    <t>DY140QR</t>
  </si>
  <si>
    <t>DY140QS</t>
  </si>
  <si>
    <t>DY75DE</t>
  </si>
  <si>
    <t>DY75DF</t>
  </si>
  <si>
    <t>5DJ</t>
  </si>
  <si>
    <t>DY75DJ</t>
  </si>
  <si>
    <t>5DQ</t>
  </si>
  <si>
    <t>DY75DQ</t>
  </si>
  <si>
    <t>DY75DY</t>
  </si>
  <si>
    <t>DY75DZ</t>
  </si>
  <si>
    <t>DY75EB</t>
  </si>
  <si>
    <t>DY75ED</t>
  </si>
  <si>
    <t>5EF</t>
  </si>
  <si>
    <t>DY75EF</t>
  </si>
  <si>
    <t>HR7</t>
  </si>
  <si>
    <t>HR74NE</t>
  </si>
  <si>
    <t>HR74NL</t>
  </si>
  <si>
    <t>HR74NN</t>
  </si>
  <si>
    <t>LE10</t>
  </si>
  <si>
    <t>LE100JJ</t>
  </si>
  <si>
    <t>LE101OT</t>
  </si>
  <si>
    <t>LE101VV</t>
  </si>
  <si>
    <t>LE102LN</t>
  </si>
  <si>
    <t>LE103BG</t>
  </si>
  <si>
    <t>LE103NY</t>
  </si>
  <si>
    <t>LE103VV</t>
  </si>
  <si>
    <t>LE192FX</t>
  </si>
  <si>
    <t>LE95DJ</t>
  </si>
  <si>
    <t>5HR</t>
  </si>
  <si>
    <t>LE95HR</t>
  </si>
  <si>
    <t>LE95LT</t>
  </si>
  <si>
    <t>LE95NE</t>
  </si>
  <si>
    <t>LE95NQ</t>
  </si>
  <si>
    <t>LE96JA</t>
  </si>
  <si>
    <t>LE96LJ</t>
  </si>
  <si>
    <t>LE97DT</t>
  </si>
  <si>
    <t>SY83AL</t>
  </si>
  <si>
    <t>SY83AR</t>
  </si>
  <si>
    <t>SY83AS</t>
  </si>
  <si>
    <t>SY83AT</t>
  </si>
  <si>
    <t>SY83AU</t>
  </si>
  <si>
    <t>SY83AX</t>
  </si>
  <si>
    <t>SY83AY</t>
  </si>
  <si>
    <t>SY83AZ</t>
  </si>
  <si>
    <t>SY83BA</t>
  </si>
  <si>
    <t>SY83BZ</t>
  </si>
  <si>
    <t>SY83DD</t>
  </si>
  <si>
    <t>SY83DE</t>
  </si>
  <si>
    <t>SY83DF</t>
  </si>
  <si>
    <t>SY83DQ</t>
  </si>
  <si>
    <t>WR135VV</t>
  </si>
  <si>
    <t>WR14</t>
  </si>
  <si>
    <t>WR143EL</t>
  </si>
  <si>
    <t>WR143VV</t>
  </si>
  <si>
    <t>WR144VV</t>
  </si>
  <si>
    <t>WR15</t>
  </si>
  <si>
    <t>WR6</t>
  </si>
  <si>
    <t>WR66AF</t>
  </si>
  <si>
    <t>6AG</t>
  </si>
  <si>
    <t>WR66AG</t>
  </si>
  <si>
    <t>WR66AH</t>
  </si>
  <si>
    <t>WR66AJ</t>
  </si>
  <si>
    <t>WR66AQ</t>
  </si>
  <si>
    <t>WR66EZ</t>
  </si>
  <si>
    <t>WR66SX</t>
  </si>
  <si>
    <t>WR66U</t>
  </si>
  <si>
    <t>WR66XH</t>
  </si>
  <si>
    <t>WR66XJ</t>
  </si>
  <si>
    <t>6XL</t>
  </si>
  <si>
    <t>WR66XL</t>
  </si>
  <si>
    <t>6XN</t>
  </si>
  <si>
    <t>WR66XN</t>
  </si>
  <si>
    <t>WR66XU</t>
  </si>
  <si>
    <t>WR66XX</t>
  </si>
  <si>
    <t>WR9</t>
  </si>
  <si>
    <t>WR90JY</t>
  </si>
  <si>
    <t>WR90JZ</t>
  </si>
  <si>
    <t>WR90LA</t>
  </si>
  <si>
    <t>WR90LB</t>
  </si>
  <si>
    <t>WR90LD</t>
  </si>
  <si>
    <t>WR90LE</t>
  </si>
  <si>
    <t>WR90LH</t>
  </si>
  <si>
    <t>WR90LQ</t>
  </si>
  <si>
    <t>WR90NL</t>
  </si>
  <si>
    <t>WR90NN</t>
  </si>
  <si>
    <t>WR90NP</t>
  </si>
  <si>
    <t>WR90NW</t>
  </si>
  <si>
    <t>WR90PU</t>
  </si>
  <si>
    <t>0PX</t>
  </si>
  <si>
    <t>WR90PX</t>
  </si>
  <si>
    <t>WR90PY</t>
  </si>
  <si>
    <t>WR90QZ</t>
  </si>
  <si>
    <t>WS</t>
  </si>
  <si>
    <t>WS138NA</t>
  </si>
  <si>
    <t>WS138NB</t>
  </si>
  <si>
    <t>WS138ND</t>
  </si>
  <si>
    <t>WS138NH</t>
  </si>
  <si>
    <t>WS138NQ</t>
  </si>
  <si>
    <t>8UZ</t>
  </si>
  <si>
    <t>WS138UZ</t>
  </si>
  <si>
    <t>WS153PH</t>
  </si>
  <si>
    <t>WS153PZ</t>
  </si>
  <si>
    <t>WV14</t>
  </si>
  <si>
    <t>9EE</t>
  </si>
  <si>
    <t>WV149EE</t>
  </si>
  <si>
    <t>WV16</t>
  </si>
  <si>
    <t>6QW</t>
  </si>
  <si>
    <t>WV166QW</t>
  </si>
  <si>
    <t>WV166QX</t>
  </si>
  <si>
    <t>B45</t>
  </si>
  <si>
    <t>B458C</t>
  </si>
  <si>
    <t>B462C</t>
  </si>
  <si>
    <t>B462LT</t>
  </si>
  <si>
    <t>B462LU</t>
  </si>
  <si>
    <t>B462LX</t>
  </si>
  <si>
    <t>B462LY</t>
  </si>
  <si>
    <t>B462NA</t>
  </si>
  <si>
    <t>B462NB</t>
  </si>
  <si>
    <t>B462NP</t>
  </si>
  <si>
    <t>B462NR</t>
  </si>
  <si>
    <t>B462NZ</t>
  </si>
  <si>
    <t>B462PB</t>
  </si>
  <si>
    <t>B462PD</t>
  </si>
  <si>
    <t>B462PN</t>
  </si>
  <si>
    <t>B462QS</t>
  </si>
  <si>
    <t>B462RX</t>
  </si>
  <si>
    <t>B462RY</t>
  </si>
  <si>
    <t>B462S</t>
  </si>
  <si>
    <t>B487HA</t>
  </si>
  <si>
    <t>B487HB</t>
  </si>
  <si>
    <t>B487HD</t>
  </si>
  <si>
    <t>B487HE</t>
  </si>
  <si>
    <t>B495NA</t>
  </si>
  <si>
    <t>B495NB</t>
  </si>
  <si>
    <t>B495NH</t>
  </si>
  <si>
    <t>B495NJ</t>
  </si>
  <si>
    <t>B495NL</t>
  </si>
  <si>
    <t>B495NN</t>
  </si>
  <si>
    <t>B495NP</t>
  </si>
  <si>
    <t>B504LJ</t>
  </si>
  <si>
    <t>B504LL</t>
  </si>
  <si>
    <t>B504LN</t>
  </si>
  <si>
    <t>B504LP</t>
  </si>
  <si>
    <t>B504LR</t>
  </si>
  <si>
    <t>B504LS</t>
  </si>
  <si>
    <t>B504LW</t>
  </si>
  <si>
    <t>B60</t>
  </si>
  <si>
    <t>B604BL</t>
  </si>
  <si>
    <t>B790PF</t>
  </si>
  <si>
    <t>B92</t>
  </si>
  <si>
    <t>B920LH</t>
  </si>
  <si>
    <t>B920LN</t>
  </si>
  <si>
    <t>B920LP</t>
  </si>
  <si>
    <t>B920LU</t>
  </si>
  <si>
    <t>B920LW</t>
  </si>
  <si>
    <t>B93</t>
  </si>
  <si>
    <t>B930BJ</t>
  </si>
  <si>
    <t>B930C</t>
  </si>
  <si>
    <t>B955EF</t>
  </si>
  <si>
    <t>5EJ</t>
  </si>
  <si>
    <t>B955EJ</t>
  </si>
  <si>
    <t>5EL</t>
  </si>
  <si>
    <t>B955EL</t>
  </si>
  <si>
    <t>B955EP</t>
  </si>
  <si>
    <t>B955HN</t>
  </si>
  <si>
    <t>B955HW</t>
  </si>
  <si>
    <t>B956</t>
  </si>
  <si>
    <t>B956AH</t>
  </si>
  <si>
    <t>6BP</t>
  </si>
  <si>
    <t>B956BP</t>
  </si>
  <si>
    <t>B956BQ</t>
  </si>
  <si>
    <t>B956BS</t>
  </si>
  <si>
    <t>B956BW</t>
  </si>
  <si>
    <t>6BX</t>
  </si>
  <si>
    <t>B956BX</t>
  </si>
  <si>
    <t>B956BY</t>
  </si>
  <si>
    <t>B956BZ</t>
  </si>
  <si>
    <t>B956ES</t>
  </si>
  <si>
    <t>B956ET</t>
  </si>
  <si>
    <t>B956EU</t>
  </si>
  <si>
    <t>B956EY</t>
  </si>
  <si>
    <t>B956EZ</t>
  </si>
  <si>
    <t>B966JA</t>
  </si>
  <si>
    <t>B966QU</t>
  </si>
  <si>
    <t>B966RH</t>
  </si>
  <si>
    <t>B966RJ</t>
  </si>
  <si>
    <t>B966RL</t>
  </si>
  <si>
    <t>B966S</t>
  </si>
  <si>
    <t>B966T</t>
  </si>
  <si>
    <t>B975TE</t>
  </si>
  <si>
    <t>B975TF</t>
  </si>
  <si>
    <t>B975TG</t>
  </si>
  <si>
    <t>B975TQ</t>
  </si>
  <si>
    <t>5TW</t>
  </si>
  <si>
    <t>B975TW</t>
  </si>
  <si>
    <t>B98</t>
  </si>
  <si>
    <t>B988C</t>
  </si>
  <si>
    <t>CV</t>
  </si>
  <si>
    <t>CV130AJ</t>
  </si>
  <si>
    <t>CV136</t>
  </si>
  <si>
    <t>CV136ND</t>
  </si>
  <si>
    <t>CV136NG</t>
  </si>
  <si>
    <t>CV136NL</t>
  </si>
  <si>
    <t>CV136NR</t>
  </si>
  <si>
    <t>CV136NX</t>
  </si>
  <si>
    <t>8FX</t>
  </si>
  <si>
    <t>CV238FX</t>
  </si>
  <si>
    <t>8FZ</t>
  </si>
  <si>
    <t>CV238FZ</t>
  </si>
  <si>
    <t>CV238SY</t>
  </si>
  <si>
    <t>CV238TE</t>
  </si>
  <si>
    <t>8YJ</t>
  </si>
  <si>
    <t>CV378YJ</t>
  </si>
  <si>
    <t>DE12</t>
  </si>
  <si>
    <t>DE127DE</t>
  </si>
  <si>
    <t>DY13</t>
  </si>
  <si>
    <t>0UY</t>
  </si>
  <si>
    <t>DY130UY</t>
  </si>
  <si>
    <t>0UZ</t>
  </si>
  <si>
    <t>DY130UZ</t>
  </si>
  <si>
    <t>DY130X</t>
  </si>
  <si>
    <t>9SX</t>
  </si>
  <si>
    <t>DY139SX</t>
  </si>
  <si>
    <t>9SY</t>
  </si>
  <si>
    <t>DY139SY</t>
  </si>
  <si>
    <t>DY139SZ</t>
  </si>
  <si>
    <t>DY139TA</t>
  </si>
  <si>
    <t>DY140HL</t>
  </si>
  <si>
    <t>DY140NL</t>
  </si>
  <si>
    <t>DY140NN</t>
  </si>
  <si>
    <t>DY140NP</t>
  </si>
  <si>
    <t>DY140NR</t>
  </si>
  <si>
    <t>DY140NT</t>
  </si>
  <si>
    <t>DY140NW</t>
  </si>
  <si>
    <t>DY140NX</t>
  </si>
  <si>
    <t>DY140QB</t>
  </si>
  <si>
    <t>DY140QD</t>
  </si>
  <si>
    <t>0QN</t>
  </si>
  <si>
    <t>DY140QN</t>
  </si>
  <si>
    <t>DY140QT</t>
  </si>
  <si>
    <t>DY140QU</t>
  </si>
  <si>
    <t>DY140QW</t>
  </si>
  <si>
    <t>DY140QX</t>
  </si>
  <si>
    <t>DY140QY</t>
  </si>
  <si>
    <t>DY140QZ</t>
  </si>
  <si>
    <t>DY140RX</t>
  </si>
  <si>
    <t>GL18</t>
  </si>
  <si>
    <t>GL182BS</t>
  </si>
  <si>
    <t>GL182DS</t>
  </si>
  <si>
    <t>GL182DU</t>
  </si>
  <si>
    <t>2EE</t>
  </si>
  <si>
    <t>GL182EE</t>
  </si>
  <si>
    <t>GL193C</t>
  </si>
  <si>
    <t>GL193NT</t>
  </si>
  <si>
    <t>GL193NU</t>
  </si>
  <si>
    <t>GL193NZ</t>
  </si>
  <si>
    <t>GL193P</t>
  </si>
  <si>
    <t>GL193SH</t>
  </si>
  <si>
    <t>GL194LT</t>
  </si>
  <si>
    <t>GL194LU</t>
  </si>
  <si>
    <t>GL194LY</t>
  </si>
  <si>
    <t>GL194N</t>
  </si>
  <si>
    <t>GL194P</t>
  </si>
  <si>
    <t>GL194Q</t>
  </si>
  <si>
    <t>GL206A</t>
  </si>
  <si>
    <t>GL206B</t>
  </si>
  <si>
    <t>GL206C</t>
  </si>
  <si>
    <t>6EP</t>
  </si>
  <si>
    <t>GL206EP</t>
  </si>
  <si>
    <t>6ER</t>
  </si>
  <si>
    <t>GL206ER</t>
  </si>
  <si>
    <t>GL206ES</t>
  </si>
  <si>
    <t>GL206ET</t>
  </si>
  <si>
    <t>GL206EU</t>
  </si>
  <si>
    <t>GL206EW</t>
  </si>
  <si>
    <t>GL206EX</t>
  </si>
  <si>
    <t>GL206EY</t>
  </si>
  <si>
    <t>GL206EZ</t>
  </si>
  <si>
    <t>GL206H</t>
  </si>
  <si>
    <t>GL206JA</t>
  </si>
  <si>
    <t>GL206JB</t>
  </si>
  <si>
    <t>GL55</t>
  </si>
  <si>
    <t>GL556NY</t>
  </si>
  <si>
    <t>6TQ</t>
  </si>
  <si>
    <t>GL556TQ</t>
  </si>
  <si>
    <t>GL560P</t>
  </si>
  <si>
    <t>GL560R</t>
  </si>
  <si>
    <t>GL560S</t>
  </si>
  <si>
    <t>GL560TD</t>
  </si>
  <si>
    <t>GL560TE</t>
  </si>
  <si>
    <t>GL569QU</t>
  </si>
  <si>
    <t>GL569QX</t>
  </si>
  <si>
    <t>GL569QY</t>
  </si>
  <si>
    <t>GL569RA</t>
  </si>
  <si>
    <t>GL569RB</t>
  </si>
  <si>
    <t>GL569RD</t>
  </si>
  <si>
    <t>GL569RE</t>
  </si>
  <si>
    <t>GL569RN</t>
  </si>
  <si>
    <t>GL569S</t>
  </si>
  <si>
    <t>HR</t>
  </si>
  <si>
    <t>HR26QA</t>
  </si>
  <si>
    <t>HR26QB</t>
  </si>
  <si>
    <t>HR26QD</t>
  </si>
  <si>
    <t>HR26QL</t>
  </si>
  <si>
    <t>HR26QN</t>
  </si>
  <si>
    <t>HR28A</t>
  </si>
  <si>
    <t>HR28B</t>
  </si>
  <si>
    <t>HR28D</t>
  </si>
  <si>
    <t>HR28E</t>
  </si>
  <si>
    <t>HR28H</t>
  </si>
  <si>
    <t>HR28JJ</t>
  </si>
  <si>
    <t>8JL</t>
  </si>
  <si>
    <t>HR28JL</t>
  </si>
  <si>
    <t>8JN</t>
  </si>
  <si>
    <t>HR28JN</t>
  </si>
  <si>
    <t>8K</t>
  </si>
  <si>
    <t>HR28K</t>
  </si>
  <si>
    <t>HR28PQ</t>
  </si>
  <si>
    <t>HR28PS</t>
  </si>
  <si>
    <t>8RR</t>
  </si>
  <si>
    <t>HR28RR</t>
  </si>
  <si>
    <t>8RS</t>
  </si>
  <si>
    <t>HR28RS</t>
  </si>
  <si>
    <t>HR28RT</t>
  </si>
  <si>
    <t>HR28S</t>
  </si>
  <si>
    <t>HR35EP</t>
  </si>
  <si>
    <t>HR35ER</t>
  </si>
  <si>
    <t>HR35ES</t>
  </si>
  <si>
    <t>HR35ET</t>
  </si>
  <si>
    <t>HR35EU</t>
  </si>
  <si>
    <t>5EW</t>
  </si>
  <si>
    <t>HR35EW</t>
  </si>
  <si>
    <t>HR35EX</t>
  </si>
  <si>
    <t>HR35EY</t>
  </si>
  <si>
    <t>HR35EZ</t>
  </si>
  <si>
    <t>HR35H</t>
  </si>
  <si>
    <t>5RN</t>
  </si>
  <si>
    <t>HR35RN</t>
  </si>
  <si>
    <t>HR35SU</t>
  </si>
  <si>
    <t>HR35SX</t>
  </si>
  <si>
    <t>HR35SY</t>
  </si>
  <si>
    <t>HR35T</t>
  </si>
  <si>
    <t>HR36</t>
  </si>
  <si>
    <t>HR53QA</t>
  </si>
  <si>
    <t>1NA</t>
  </si>
  <si>
    <t>LD71NA</t>
  </si>
  <si>
    <t>LD71NB</t>
  </si>
  <si>
    <t>LD71ND</t>
  </si>
  <si>
    <t>LD71NE</t>
  </si>
  <si>
    <t>LD71NF</t>
  </si>
  <si>
    <t>LD71PF</t>
  </si>
  <si>
    <t>LD71PG</t>
  </si>
  <si>
    <t>LD71PH</t>
  </si>
  <si>
    <t>1PL</t>
  </si>
  <si>
    <t>LD71PL</t>
  </si>
  <si>
    <t>LD71PN</t>
  </si>
  <si>
    <t>1PP</t>
  </si>
  <si>
    <t>LD71PP</t>
  </si>
  <si>
    <t>1PR</t>
  </si>
  <si>
    <t>LD71PR</t>
  </si>
  <si>
    <t>LD71PW</t>
  </si>
  <si>
    <t>LD71RR</t>
  </si>
  <si>
    <t>LD71RS</t>
  </si>
  <si>
    <t>LD71RT</t>
  </si>
  <si>
    <t>LD71RY</t>
  </si>
  <si>
    <t>LD71SA</t>
  </si>
  <si>
    <t>LD71SB</t>
  </si>
  <si>
    <t>1SD</t>
  </si>
  <si>
    <t>LD71SD</t>
  </si>
  <si>
    <t>1YS</t>
  </si>
  <si>
    <t>LD71YS</t>
  </si>
  <si>
    <t>1YU</t>
  </si>
  <si>
    <t>LD71YU</t>
  </si>
  <si>
    <t>LD82PR</t>
  </si>
  <si>
    <t>LD82PS</t>
  </si>
  <si>
    <t>2RJ</t>
  </si>
  <si>
    <t>LD82RJ</t>
  </si>
  <si>
    <t>LD82RS</t>
  </si>
  <si>
    <t>LD82RT</t>
  </si>
  <si>
    <t>LD82RU</t>
  </si>
  <si>
    <t>LE17</t>
  </si>
  <si>
    <t>LE175AT</t>
  </si>
  <si>
    <t>LE175BA</t>
  </si>
  <si>
    <t>5BB</t>
  </si>
  <si>
    <t>LE175BB</t>
  </si>
  <si>
    <t>LE176AR</t>
  </si>
  <si>
    <t>LE176AS</t>
  </si>
  <si>
    <t>LE176R</t>
  </si>
  <si>
    <t>LE94</t>
  </si>
  <si>
    <t>LE96QA</t>
  </si>
  <si>
    <t>LE97</t>
  </si>
  <si>
    <t>7TR</t>
  </si>
  <si>
    <t>LE97TR</t>
  </si>
  <si>
    <t>LE98</t>
  </si>
  <si>
    <t>NN116DS</t>
  </si>
  <si>
    <t>NN116DT</t>
  </si>
  <si>
    <t>NN116DU</t>
  </si>
  <si>
    <t>NN116DX</t>
  </si>
  <si>
    <t>NN116DY</t>
  </si>
  <si>
    <t>NN116DZ</t>
  </si>
  <si>
    <t>NN116E</t>
  </si>
  <si>
    <t>6LA</t>
  </si>
  <si>
    <t>NN116LA</t>
  </si>
  <si>
    <t>6LL</t>
  </si>
  <si>
    <t>NN116LL</t>
  </si>
  <si>
    <t>NP7</t>
  </si>
  <si>
    <t>NP78C</t>
  </si>
  <si>
    <t>8HH</t>
  </si>
  <si>
    <t>NP78HH</t>
  </si>
  <si>
    <t>OX155A</t>
  </si>
  <si>
    <t>OX155B</t>
  </si>
  <si>
    <t>OX155H</t>
  </si>
  <si>
    <t>OX155J</t>
  </si>
  <si>
    <t>OX155NB</t>
  </si>
  <si>
    <t>OX156D</t>
  </si>
  <si>
    <t>OX156EB</t>
  </si>
  <si>
    <t>OX156HL</t>
  </si>
  <si>
    <t>OX156HN</t>
  </si>
  <si>
    <t>6HP</t>
  </si>
  <si>
    <t>OX156HP</t>
  </si>
  <si>
    <t>6HR</t>
  </si>
  <si>
    <t>OX156HR</t>
  </si>
  <si>
    <t>6HS</t>
  </si>
  <si>
    <t>OX156HS</t>
  </si>
  <si>
    <t>OX156HU</t>
  </si>
  <si>
    <t>OX156LP</t>
  </si>
  <si>
    <t>OX156LW</t>
  </si>
  <si>
    <t>OX156NS</t>
  </si>
  <si>
    <t>OX171BS</t>
  </si>
  <si>
    <t>OX171BT</t>
  </si>
  <si>
    <t>OX171BU</t>
  </si>
  <si>
    <t>OX171BX</t>
  </si>
  <si>
    <t>OX171BY</t>
  </si>
  <si>
    <t>1BZ</t>
  </si>
  <si>
    <t>OX171BZ</t>
  </si>
  <si>
    <t>OX171D</t>
  </si>
  <si>
    <t>OX171EA</t>
  </si>
  <si>
    <t>OX171EB</t>
  </si>
  <si>
    <t>OX171ED</t>
  </si>
  <si>
    <t>1EE</t>
  </si>
  <si>
    <t>OX171EE</t>
  </si>
  <si>
    <t>OX171EF</t>
  </si>
  <si>
    <t>1EH</t>
  </si>
  <si>
    <t>OX171EH</t>
  </si>
  <si>
    <t>1EJ</t>
  </si>
  <si>
    <t>OX171EJ</t>
  </si>
  <si>
    <t>1EL</t>
  </si>
  <si>
    <t>OX171EL</t>
  </si>
  <si>
    <t>1EQ</t>
  </si>
  <si>
    <t>OX171EQ</t>
  </si>
  <si>
    <t>OX171HD</t>
  </si>
  <si>
    <t>OX171HS</t>
  </si>
  <si>
    <t>OX171HT</t>
  </si>
  <si>
    <t>OX171HU</t>
  </si>
  <si>
    <t>1HX</t>
  </si>
  <si>
    <t>OX171HX</t>
  </si>
  <si>
    <t>OX171HY</t>
  </si>
  <si>
    <t>OX171HZ</t>
  </si>
  <si>
    <t>OX171J</t>
  </si>
  <si>
    <t>OX171X</t>
  </si>
  <si>
    <t>OX75SJ</t>
  </si>
  <si>
    <t>SY70AD</t>
  </si>
  <si>
    <t>SY70D</t>
  </si>
  <si>
    <t>SY70E</t>
  </si>
  <si>
    <t>SY70JT</t>
  </si>
  <si>
    <t>0JU</t>
  </si>
  <si>
    <t>SY70JU</t>
  </si>
  <si>
    <t>SY70JX</t>
  </si>
  <si>
    <t>SY70JZ</t>
  </si>
  <si>
    <t>SY70L</t>
  </si>
  <si>
    <t>SY70N</t>
  </si>
  <si>
    <t>SY78LU</t>
  </si>
  <si>
    <t>SY78LY</t>
  </si>
  <si>
    <t>SY78LZ</t>
  </si>
  <si>
    <t>SY78PD</t>
  </si>
  <si>
    <t>8PG</t>
  </si>
  <si>
    <t>SY78PG</t>
  </si>
  <si>
    <t>SY78PH</t>
  </si>
  <si>
    <t>SY79BH</t>
  </si>
  <si>
    <t>SY79DL</t>
  </si>
  <si>
    <t>9DP</t>
  </si>
  <si>
    <t>SY79DP</t>
  </si>
  <si>
    <t>SY79DS</t>
  </si>
  <si>
    <t>SY79DT</t>
  </si>
  <si>
    <t>9DU</t>
  </si>
  <si>
    <t>SY79DU</t>
  </si>
  <si>
    <t>SY79DW</t>
  </si>
  <si>
    <t>SY79DY</t>
  </si>
  <si>
    <t>SY79DZ</t>
  </si>
  <si>
    <t>SY79EA</t>
  </si>
  <si>
    <t>9EB</t>
  </si>
  <si>
    <t>SY79EB</t>
  </si>
  <si>
    <t>SY79ED</t>
  </si>
  <si>
    <t>SY79EE</t>
  </si>
  <si>
    <t>9EF</t>
  </si>
  <si>
    <t>SY79EF</t>
  </si>
  <si>
    <t>SY79HU</t>
  </si>
  <si>
    <t>WR</t>
  </si>
  <si>
    <t>WR102AU</t>
  </si>
  <si>
    <t>2DZ</t>
  </si>
  <si>
    <t>WR102DZ</t>
  </si>
  <si>
    <t>WR102E</t>
  </si>
  <si>
    <t>WR102HQ</t>
  </si>
  <si>
    <t>WR102LF</t>
  </si>
  <si>
    <t>WR102LG</t>
  </si>
  <si>
    <t>WR102LH</t>
  </si>
  <si>
    <t>WR102LJ</t>
  </si>
  <si>
    <t>WR102LL</t>
  </si>
  <si>
    <t>WR102LN</t>
  </si>
  <si>
    <t>WR102LQ</t>
  </si>
  <si>
    <t>WR102LT</t>
  </si>
  <si>
    <t>WR102NN</t>
  </si>
  <si>
    <t>WR102NP</t>
  </si>
  <si>
    <t>WR102NR</t>
  </si>
  <si>
    <t>WR114UJ</t>
  </si>
  <si>
    <t>4UL</t>
  </si>
  <si>
    <t>WR114UL</t>
  </si>
  <si>
    <t>4UN</t>
  </si>
  <si>
    <t>WR114UN</t>
  </si>
  <si>
    <t>4UW</t>
  </si>
  <si>
    <t>WR114UW</t>
  </si>
  <si>
    <t>WR158C</t>
  </si>
  <si>
    <t>WR158RX</t>
  </si>
  <si>
    <t>8TJ</t>
  </si>
  <si>
    <t>WR158TJ</t>
  </si>
  <si>
    <t>8TL</t>
  </si>
  <si>
    <t>WR158TL</t>
  </si>
  <si>
    <t>WR66UE</t>
  </si>
  <si>
    <t>WR66UT</t>
  </si>
  <si>
    <t>WR66UX</t>
  </si>
  <si>
    <t>WR66UY</t>
  </si>
  <si>
    <t>WR66UZ</t>
  </si>
  <si>
    <t>WR89D</t>
  </si>
  <si>
    <t>WR89EF</t>
  </si>
  <si>
    <t>WR89EP</t>
  </si>
  <si>
    <t>WR89ER</t>
  </si>
  <si>
    <t>WR89HP</t>
  </si>
  <si>
    <t>WR89J</t>
  </si>
  <si>
    <t>WV166QN</t>
  </si>
  <si>
    <t>6QP</t>
  </si>
  <si>
    <t>WV166QP</t>
  </si>
  <si>
    <t>WV166QR</t>
  </si>
  <si>
    <t>WV166QS</t>
  </si>
  <si>
    <t>6QT</t>
  </si>
  <si>
    <t>WV166QT</t>
  </si>
  <si>
    <t>WV166QU</t>
  </si>
  <si>
    <t>Price Book Output</t>
  </si>
  <si>
    <t>FF</t>
  </si>
  <si>
    <t>INDEX2</t>
  </si>
  <si>
    <t>INDEX</t>
  </si>
  <si>
    <t>EZ</t>
  </si>
  <si>
    <t>AQ Min</t>
  </si>
  <si>
    <t>AQ Max</t>
  </si>
  <si>
    <t>DC</t>
  </si>
  <si>
    <t>Var</t>
  </si>
  <si>
    <t>EA10</t>
  </si>
  <si>
    <t>EA0</t>
  </si>
  <si>
    <t>EA125000</t>
  </si>
  <si>
    <t>EA25000</t>
  </si>
  <si>
    <t>EA150000</t>
  </si>
  <si>
    <t>EA50000</t>
  </si>
  <si>
    <t>EA173200</t>
  </si>
  <si>
    <t>EA73200</t>
  </si>
  <si>
    <t>EA1125000</t>
  </si>
  <si>
    <t>EA1175000</t>
  </si>
  <si>
    <t>EA175000</t>
  </si>
  <si>
    <t>EA1250000</t>
  </si>
  <si>
    <t>EA250000</t>
  </si>
  <si>
    <t>EA20</t>
  </si>
  <si>
    <t>EA225000</t>
  </si>
  <si>
    <t>EA273200</t>
  </si>
  <si>
    <t>EA2125000</t>
  </si>
  <si>
    <t>EA2175000</t>
  </si>
  <si>
    <t>EA2250000</t>
  </si>
  <si>
    <t>EA30</t>
  </si>
  <si>
    <t>EA325000</t>
  </si>
  <si>
    <t>EA350000</t>
  </si>
  <si>
    <t>EA373200</t>
  </si>
  <si>
    <t>EA3125000</t>
  </si>
  <si>
    <t>EA3175000</t>
  </si>
  <si>
    <t>EA3250000</t>
  </si>
  <si>
    <t>EA40</t>
  </si>
  <si>
    <t>EA425000</t>
  </si>
  <si>
    <t>EA450000</t>
  </si>
  <si>
    <t>EA473200</t>
  </si>
  <si>
    <t>EA4125000</t>
  </si>
  <si>
    <t>EA4175000</t>
  </si>
  <si>
    <t>EA4250000</t>
  </si>
  <si>
    <t>EM10</t>
  </si>
  <si>
    <t>EM0</t>
  </si>
  <si>
    <t>EM125000</t>
  </si>
  <si>
    <t>EM25000</t>
  </si>
  <si>
    <t>EM150000</t>
  </si>
  <si>
    <t>EM50000</t>
  </si>
  <si>
    <t>EM173200</t>
  </si>
  <si>
    <t>EM73200</t>
  </si>
  <si>
    <t>EM1125000</t>
  </si>
  <si>
    <t>EM1175000</t>
  </si>
  <si>
    <t>EM175000</t>
  </si>
  <si>
    <t>EM1250000</t>
  </si>
  <si>
    <t>EM250000</t>
  </si>
  <si>
    <t>EM20</t>
  </si>
  <si>
    <t>EM225000</t>
  </si>
  <si>
    <t>EM273200</t>
  </si>
  <si>
    <t>EM2125000</t>
  </si>
  <si>
    <t>EM2175000</t>
  </si>
  <si>
    <t>EM2250000</t>
  </si>
  <si>
    <t>EM30</t>
  </si>
  <si>
    <t>EM325000</t>
  </si>
  <si>
    <t>EM350000</t>
  </si>
  <si>
    <t>EM373200</t>
  </si>
  <si>
    <t>EM3125000</t>
  </si>
  <si>
    <t>EM3175000</t>
  </si>
  <si>
    <t>EM3250000</t>
  </si>
  <si>
    <t>EM40</t>
  </si>
  <si>
    <t>EM425000</t>
  </si>
  <si>
    <t>EM450000</t>
  </si>
  <si>
    <t>EM473200</t>
  </si>
  <si>
    <t>EM4125000</t>
  </si>
  <si>
    <t>EM4175000</t>
  </si>
  <si>
    <t>EM4250000</t>
  </si>
  <si>
    <t>LC0</t>
  </si>
  <si>
    <t>LC</t>
  </si>
  <si>
    <t>LC25000</t>
  </si>
  <si>
    <t>LC50000</t>
  </si>
  <si>
    <t>LC73200</t>
  </si>
  <si>
    <t>LC125000</t>
  </si>
  <si>
    <t>LC175000</t>
  </si>
  <si>
    <t>LC250000</t>
  </si>
  <si>
    <t>LO0</t>
  </si>
  <si>
    <t>LO</t>
  </si>
  <si>
    <t>LO25000</t>
  </si>
  <si>
    <t>LO50000</t>
  </si>
  <si>
    <t>LO73200</t>
  </si>
  <si>
    <t>LO125000</t>
  </si>
  <si>
    <t>LO175000</t>
  </si>
  <si>
    <t>LO250000</t>
  </si>
  <si>
    <t>LS0</t>
  </si>
  <si>
    <t>LS25000</t>
  </si>
  <si>
    <t>LS50000</t>
  </si>
  <si>
    <t>LS73200</t>
  </si>
  <si>
    <t>LS125000</t>
  </si>
  <si>
    <t>LS175000</t>
  </si>
  <si>
    <t>LS250000</t>
  </si>
  <si>
    <t>LT0</t>
  </si>
  <si>
    <t>LT</t>
  </si>
  <si>
    <t>LT25000</t>
  </si>
  <si>
    <t>LT50000</t>
  </si>
  <si>
    <t>LT73200</t>
  </si>
  <si>
    <t>LT125000</t>
  </si>
  <si>
    <t>LT175000</t>
  </si>
  <si>
    <t>LT250000</t>
  </si>
  <si>
    <t>LW0</t>
  </si>
  <si>
    <t>LW</t>
  </si>
  <si>
    <t>LW25000</t>
  </si>
  <si>
    <t>LW50000</t>
  </si>
  <si>
    <t>LW73200</t>
  </si>
  <si>
    <t>LW125000</t>
  </si>
  <si>
    <t>LW175000</t>
  </si>
  <si>
    <t>LW250000</t>
  </si>
  <si>
    <t>NE10</t>
  </si>
  <si>
    <t>NE0</t>
  </si>
  <si>
    <t>NE125000</t>
  </si>
  <si>
    <t>NE25000</t>
  </si>
  <si>
    <t>NE150000</t>
  </si>
  <si>
    <t>NE50000</t>
  </si>
  <si>
    <t>NE173200</t>
  </si>
  <si>
    <t>NE73200</t>
  </si>
  <si>
    <t>NE1125000</t>
  </si>
  <si>
    <t>NE1175000</t>
  </si>
  <si>
    <t>NE175000</t>
  </si>
  <si>
    <t>NE1250000</t>
  </si>
  <si>
    <t>NE250000</t>
  </si>
  <si>
    <t>NE20</t>
  </si>
  <si>
    <t>NE225000</t>
  </si>
  <si>
    <t>NE273200</t>
  </si>
  <si>
    <t>NE2125000</t>
  </si>
  <si>
    <t>NE2175000</t>
  </si>
  <si>
    <t>NE2250000</t>
  </si>
  <si>
    <t>NE30</t>
  </si>
  <si>
    <t>NE325000</t>
  </si>
  <si>
    <t>NE350000</t>
  </si>
  <si>
    <t>NE373200</t>
  </si>
  <si>
    <t>NE3125000</t>
  </si>
  <si>
    <t>NE3175000</t>
  </si>
  <si>
    <t>NE3250000</t>
  </si>
  <si>
    <t>NO10</t>
  </si>
  <si>
    <t>NO0</t>
  </si>
  <si>
    <t>NO125000</t>
  </si>
  <si>
    <t>NO25000</t>
  </si>
  <si>
    <t>NO150000</t>
  </si>
  <si>
    <t>NO50000</t>
  </si>
  <si>
    <t>NO173200</t>
  </si>
  <si>
    <t>NO73200</t>
  </si>
  <si>
    <t>NO1125000</t>
  </si>
  <si>
    <t>NO1175000</t>
  </si>
  <si>
    <t>NO175000</t>
  </si>
  <si>
    <t>NO1250000</t>
  </si>
  <si>
    <t>NO250000</t>
  </si>
  <si>
    <t>NO20</t>
  </si>
  <si>
    <t>NO225000</t>
  </si>
  <si>
    <t>NO273200</t>
  </si>
  <si>
    <t>NO2125000</t>
  </si>
  <si>
    <t>NO2175000</t>
  </si>
  <si>
    <t>NO2250000</t>
  </si>
  <si>
    <t>NT10</t>
  </si>
  <si>
    <t>NT0</t>
  </si>
  <si>
    <t>NT125000</t>
  </si>
  <si>
    <t>NT25000</t>
  </si>
  <si>
    <t>NT150000</t>
  </si>
  <si>
    <t>NT50000</t>
  </si>
  <si>
    <t>NT173200</t>
  </si>
  <si>
    <t>NT73200</t>
  </si>
  <si>
    <t>NT1125000</t>
  </si>
  <si>
    <t>NT1175000</t>
  </si>
  <si>
    <t>NT175000</t>
  </si>
  <si>
    <t>NT1250000</t>
  </si>
  <si>
    <t>NT250000</t>
  </si>
  <si>
    <t>NT20</t>
  </si>
  <si>
    <t>NT225000</t>
  </si>
  <si>
    <t>NT273200</t>
  </si>
  <si>
    <t>NT2125000</t>
  </si>
  <si>
    <t>NT2175000</t>
  </si>
  <si>
    <t>NT2250000</t>
  </si>
  <si>
    <t>NT30</t>
  </si>
  <si>
    <t>NT325000</t>
  </si>
  <si>
    <t>NT350000</t>
  </si>
  <si>
    <t>NT373200</t>
  </si>
  <si>
    <t>NT3125000</t>
  </si>
  <si>
    <t>NT3175000</t>
  </si>
  <si>
    <t>NT3250000</t>
  </si>
  <si>
    <t>NW10</t>
  </si>
  <si>
    <t>NW0</t>
  </si>
  <si>
    <t>NW125000</t>
  </si>
  <si>
    <t>NW25000</t>
  </si>
  <si>
    <t>NW150000</t>
  </si>
  <si>
    <t>NW50000</t>
  </si>
  <si>
    <t>NW173200</t>
  </si>
  <si>
    <t>NW73200</t>
  </si>
  <si>
    <t>NW1125000</t>
  </si>
  <si>
    <t>NW1175000</t>
  </si>
  <si>
    <t>NW175000</t>
  </si>
  <si>
    <t>NW1250000</t>
  </si>
  <si>
    <t>NW250000</t>
  </si>
  <si>
    <t>NW20</t>
  </si>
  <si>
    <t>NW225000</t>
  </si>
  <si>
    <t>NW273200</t>
  </si>
  <si>
    <t>NW2125000</t>
  </si>
  <si>
    <t>NW2175000</t>
  </si>
  <si>
    <t>NW2250000</t>
  </si>
  <si>
    <t>SC10</t>
  </si>
  <si>
    <t>SC0</t>
  </si>
  <si>
    <t>SC125000</t>
  </si>
  <si>
    <t>SC25000</t>
  </si>
  <si>
    <t>SC150000</t>
  </si>
  <si>
    <t>SC50000</t>
  </si>
  <si>
    <t>SC173200</t>
  </si>
  <si>
    <t>SC73200</t>
  </si>
  <si>
    <t>SC1125000</t>
  </si>
  <si>
    <t>SC1175000</t>
  </si>
  <si>
    <t>SC175000</t>
  </si>
  <si>
    <t>SC1250000</t>
  </si>
  <si>
    <t>SC250000</t>
  </si>
  <si>
    <t>SC20</t>
  </si>
  <si>
    <t>SC225000</t>
  </si>
  <si>
    <t>SC273200</t>
  </si>
  <si>
    <t>SC2125000</t>
  </si>
  <si>
    <t>SC2175000</t>
  </si>
  <si>
    <t>SC2250000</t>
  </si>
  <si>
    <t>SC40</t>
  </si>
  <si>
    <t>SC425000</t>
  </si>
  <si>
    <t>SC450000</t>
  </si>
  <si>
    <t>SC473200</t>
  </si>
  <si>
    <t>SC4125000</t>
  </si>
  <si>
    <t>SC4175000</t>
  </si>
  <si>
    <t>SC4250000</t>
  </si>
  <si>
    <t>SE10</t>
  </si>
  <si>
    <t>SE0</t>
  </si>
  <si>
    <t>SE125000</t>
  </si>
  <si>
    <t>SE25000</t>
  </si>
  <si>
    <t>SE150000</t>
  </si>
  <si>
    <t>SE50000</t>
  </si>
  <si>
    <t>SE173200</t>
  </si>
  <si>
    <t>SE73200</t>
  </si>
  <si>
    <t>SE1125000</t>
  </si>
  <si>
    <t>SE1175000</t>
  </si>
  <si>
    <t>SE175000</t>
  </si>
  <si>
    <t>SE1250000</t>
  </si>
  <si>
    <t>SE250000</t>
  </si>
  <si>
    <t>SE20</t>
  </si>
  <si>
    <t>SE225000</t>
  </si>
  <si>
    <t>SE273200</t>
  </si>
  <si>
    <t>SE2125000</t>
  </si>
  <si>
    <t>SE2175000</t>
  </si>
  <si>
    <t>SE2250000</t>
  </si>
  <si>
    <t>SO10</t>
  </si>
  <si>
    <t>SO0</t>
  </si>
  <si>
    <t>SO125000</t>
  </si>
  <si>
    <t>SO25000</t>
  </si>
  <si>
    <t>SO150000</t>
  </si>
  <si>
    <t>SO50000</t>
  </si>
  <si>
    <t>SO173200</t>
  </si>
  <si>
    <t>SO73200</t>
  </si>
  <si>
    <t>SO1125000</t>
  </si>
  <si>
    <t>SO1175000</t>
  </si>
  <si>
    <t>SO175000</t>
  </si>
  <si>
    <t>SO1250000</t>
  </si>
  <si>
    <t>SO250000</t>
  </si>
  <si>
    <t>SO20</t>
  </si>
  <si>
    <t>SO225000</t>
  </si>
  <si>
    <t>SO273200</t>
  </si>
  <si>
    <t>SO2125000</t>
  </si>
  <si>
    <t>SO2175000</t>
  </si>
  <si>
    <t>SO2250000</t>
  </si>
  <si>
    <t>SW0</t>
  </si>
  <si>
    <t>SW125000</t>
  </si>
  <si>
    <t>SW25000</t>
  </si>
  <si>
    <t>SW150000</t>
  </si>
  <si>
    <t>SW50000</t>
  </si>
  <si>
    <t>SW173200</t>
  </si>
  <si>
    <t>SW73200</t>
  </si>
  <si>
    <t>SW1125000</t>
  </si>
  <si>
    <t>SW1175000</t>
  </si>
  <si>
    <t>SW175000</t>
  </si>
  <si>
    <t>SW1250000</t>
  </si>
  <si>
    <t>SW250000</t>
  </si>
  <si>
    <t>SW20</t>
  </si>
  <si>
    <t>SW225000</t>
  </si>
  <si>
    <t>SW273200</t>
  </si>
  <si>
    <t>SW2125000</t>
  </si>
  <si>
    <t>SW2175000</t>
  </si>
  <si>
    <t>SW2250000</t>
  </si>
  <si>
    <t>SW30</t>
  </si>
  <si>
    <t>SW325000</t>
  </si>
  <si>
    <t>SW350000</t>
  </si>
  <si>
    <t>SW373200</t>
  </si>
  <si>
    <t>SW3125000</t>
  </si>
  <si>
    <t>SW3175000</t>
  </si>
  <si>
    <t>SW3250000</t>
  </si>
  <si>
    <t>WA0</t>
  </si>
  <si>
    <t>WA125000</t>
  </si>
  <si>
    <t>WA25000</t>
  </si>
  <si>
    <t>WA150000</t>
  </si>
  <si>
    <t>WA50000</t>
  </si>
  <si>
    <t>WA173200</t>
  </si>
  <si>
    <t>WA73200</t>
  </si>
  <si>
    <t>WA1125000</t>
  </si>
  <si>
    <t>WA1175000</t>
  </si>
  <si>
    <t>WA175000</t>
  </si>
  <si>
    <t>WA1250000</t>
  </si>
  <si>
    <t>WA250000</t>
  </si>
  <si>
    <t>WA20</t>
  </si>
  <si>
    <t>WA225000</t>
  </si>
  <si>
    <t>WA273200</t>
  </si>
  <si>
    <t>WA2125000</t>
  </si>
  <si>
    <t>WA2175000</t>
  </si>
  <si>
    <t>WA2250000</t>
  </si>
  <si>
    <t>WM10</t>
  </si>
  <si>
    <t>WM0</t>
  </si>
  <si>
    <t>WM125000</t>
  </si>
  <si>
    <t>WM25000</t>
  </si>
  <si>
    <t>WM150000</t>
  </si>
  <si>
    <t>WM50000</t>
  </si>
  <si>
    <t>WM173200</t>
  </si>
  <si>
    <t>WM73200</t>
  </si>
  <si>
    <t>WM1125000</t>
  </si>
  <si>
    <t>WM1175000</t>
  </si>
  <si>
    <t>WM175000</t>
  </si>
  <si>
    <t>WM1250000</t>
  </si>
  <si>
    <t>WM250000</t>
  </si>
  <si>
    <t>WM20</t>
  </si>
  <si>
    <t>WM225000</t>
  </si>
  <si>
    <t>WM273200</t>
  </si>
  <si>
    <t>WM2125000</t>
  </si>
  <si>
    <t>WM2175000</t>
  </si>
  <si>
    <t>WM2250000</t>
  </si>
  <si>
    <t>WM30</t>
  </si>
  <si>
    <t>WM325000</t>
  </si>
  <si>
    <t>WM350000</t>
  </si>
  <si>
    <t>WM373200</t>
  </si>
  <si>
    <t>WM3125000</t>
  </si>
  <si>
    <t>WM3175000</t>
  </si>
  <si>
    <t>WM3250000</t>
  </si>
  <si>
    <t>Min start date</t>
  </si>
  <si>
    <t>Max start date</t>
  </si>
  <si>
    <t>EA1100000</t>
  </si>
  <si>
    <t>EA100000</t>
  </si>
  <si>
    <t>EA1150000</t>
  </si>
  <si>
    <t>EA1200000</t>
  </si>
  <si>
    <t>EA200000</t>
  </si>
  <si>
    <t>EA1225000</t>
  </si>
  <si>
    <t>EA2100000</t>
  </si>
  <si>
    <t>EA2150000</t>
  </si>
  <si>
    <t>EA2200000</t>
  </si>
  <si>
    <t>EA2225000</t>
  </si>
  <si>
    <t>EA3100000</t>
  </si>
  <si>
    <t>EA3150000</t>
  </si>
  <si>
    <t>EA3200000</t>
  </si>
  <si>
    <t>EA3225000</t>
  </si>
  <si>
    <t>EA4100000</t>
  </si>
  <si>
    <t>EA4150000</t>
  </si>
  <si>
    <t>EA4200000</t>
  </si>
  <si>
    <t>EA4225000</t>
  </si>
  <si>
    <t>EM1100000</t>
  </si>
  <si>
    <t>EM100000</t>
  </si>
  <si>
    <t>EM1150000</t>
  </si>
  <si>
    <t>EM1200000</t>
  </si>
  <si>
    <t>EM200000</t>
  </si>
  <si>
    <t>EM1225000</t>
  </si>
  <si>
    <t>EM2100000</t>
  </si>
  <si>
    <t>EM2150000</t>
  </si>
  <si>
    <t>EM2200000</t>
  </si>
  <si>
    <t>EM2225000</t>
  </si>
  <si>
    <t>EM3100000</t>
  </si>
  <si>
    <t>EM3150000</t>
  </si>
  <si>
    <t>EM3200000</t>
  </si>
  <si>
    <t>EM3225000</t>
  </si>
  <si>
    <t>EM4100000</t>
  </si>
  <si>
    <t>EM4150000</t>
  </si>
  <si>
    <t>EM4200000</t>
  </si>
  <si>
    <t>EM4225000</t>
  </si>
  <si>
    <t>LC100000</t>
  </si>
  <si>
    <t>LC150000</t>
  </si>
  <si>
    <t>LC200000</t>
  </si>
  <si>
    <t>LC225000</t>
  </si>
  <si>
    <t>LO100000</t>
  </si>
  <si>
    <t>LO150000</t>
  </si>
  <si>
    <t>LO200000</t>
  </si>
  <si>
    <t>LO225000</t>
  </si>
  <si>
    <t>LS100000</t>
  </si>
  <si>
    <t>LS150000</t>
  </si>
  <si>
    <t>LS200000</t>
  </si>
  <si>
    <t>LS225000</t>
  </si>
  <si>
    <t>LT100000</t>
  </si>
  <si>
    <t>LT150000</t>
  </si>
  <si>
    <t>LT200000</t>
  </si>
  <si>
    <t>LT225000</t>
  </si>
  <si>
    <t>LW100000</t>
  </si>
  <si>
    <t>LW150000</t>
  </si>
  <si>
    <t>LW200000</t>
  </si>
  <si>
    <t>LW225000</t>
  </si>
  <si>
    <t>NE1100000</t>
  </si>
  <si>
    <t>NE100000</t>
  </si>
  <si>
    <t>NE1150000</t>
  </si>
  <si>
    <t>NE1200000</t>
  </si>
  <si>
    <t>NE200000</t>
  </si>
  <si>
    <t>NE1225000</t>
  </si>
  <si>
    <t>NE2100000</t>
  </si>
  <si>
    <t>NE2150000</t>
  </si>
  <si>
    <t>NE2200000</t>
  </si>
  <si>
    <t>NE2225000</t>
  </si>
  <si>
    <t>NE3100000</t>
  </si>
  <si>
    <t>NE3150000</t>
  </si>
  <si>
    <t>NE3200000</t>
  </si>
  <si>
    <t>NE3225000</t>
  </si>
  <si>
    <t>NO1100000</t>
  </si>
  <si>
    <t>NO100000</t>
  </si>
  <si>
    <t>NO1150000</t>
  </si>
  <si>
    <t>NO1200000</t>
  </si>
  <si>
    <t>NO200000</t>
  </si>
  <si>
    <t>NO1225000</t>
  </si>
  <si>
    <t>NO2100000</t>
  </si>
  <si>
    <t>NO2150000</t>
  </si>
  <si>
    <t>NO2200000</t>
  </si>
  <si>
    <t>NO2225000</t>
  </si>
  <si>
    <t>NT1100000</t>
  </si>
  <si>
    <t>NT100000</t>
  </si>
  <si>
    <t>NT1150000</t>
  </si>
  <si>
    <t>NT1200000</t>
  </si>
  <si>
    <t>NT200000</t>
  </si>
  <si>
    <t>NT1225000</t>
  </si>
  <si>
    <t>NT2100000</t>
  </si>
  <si>
    <t>NT2150000</t>
  </si>
  <si>
    <t>NT2200000</t>
  </si>
  <si>
    <t>NT2225000</t>
  </si>
  <si>
    <t>NT3100000</t>
  </si>
  <si>
    <t>NT3150000</t>
  </si>
  <si>
    <t>NT3200000</t>
  </si>
  <si>
    <t>NT3225000</t>
  </si>
  <si>
    <t>NW1100000</t>
  </si>
  <si>
    <t>NW100000</t>
  </si>
  <si>
    <t>NW1150000</t>
  </si>
  <si>
    <t>NW1200000</t>
  </si>
  <si>
    <t>NW200000</t>
  </si>
  <si>
    <t>NW1225000</t>
  </si>
  <si>
    <t>NW2100000</t>
  </si>
  <si>
    <t>NW2150000</t>
  </si>
  <si>
    <t>NW2200000</t>
  </si>
  <si>
    <t>NW2225000</t>
  </si>
  <si>
    <t>SC1100000</t>
  </si>
  <si>
    <t>SC100000</t>
  </si>
  <si>
    <t>SC1150000</t>
  </si>
  <si>
    <t>SC1200000</t>
  </si>
  <si>
    <t>SC200000</t>
  </si>
  <si>
    <t>SC1225000</t>
  </si>
  <si>
    <t>SC2100000</t>
  </si>
  <si>
    <t>SC2150000</t>
  </si>
  <si>
    <t>SC2200000</t>
  </si>
  <si>
    <t>SC2225000</t>
  </si>
  <si>
    <t>SC4100000</t>
  </si>
  <si>
    <t>SC4150000</t>
  </si>
  <si>
    <t>SC4200000</t>
  </si>
  <si>
    <t>SC4225000</t>
  </si>
  <si>
    <t>SE1100000</t>
  </si>
  <si>
    <t>SE100000</t>
  </si>
  <si>
    <t>SE1150000</t>
  </si>
  <si>
    <t>SE1200000</t>
  </si>
  <si>
    <t>SE200000</t>
  </si>
  <si>
    <t>SE1225000</t>
  </si>
  <si>
    <t>SE2100000</t>
  </si>
  <si>
    <t>SE2150000</t>
  </si>
  <si>
    <t>SE2200000</t>
  </si>
  <si>
    <t>SE2225000</t>
  </si>
  <si>
    <t>SO1100000</t>
  </si>
  <si>
    <t>SO100000</t>
  </si>
  <si>
    <t>SO1150000</t>
  </si>
  <si>
    <t>SO1200000</t>
  </si>
  <si>
    <t>SO200000</t>
  </si>
  <si>
    <t>SO1225000</t>
  </si>
  <si>
    <t>SO2100000</t>
  </si>
  <si>
    <t>SO2150000</t>
  </si>
  <si>
    <t>SO2200000</t>
  </si>
  <si>
    <t>SO2225000</t>
  </si>
  <si>
    <t>SW1100000</t>
  </si>
  <si>
    <t>SW100000</t>
  </si>
  <si>
    <t>SW1150000</t>
  </si>
  <si>
    <t>SW1200000</t>
  </si>
  <si>
    <t>SW200000</t>
  </si>
  <si>
    <t>SW1225000</t>
  </si>
  <si>
    <t>SW2100000</t>
  </si>
  <si>
    <t>SW2150000</t>
  </si>
  <si>
    <t>SW2200000</t>
  </si>
  <si>
    <t>SW2225000</t>
  </si>
  <si>
    <t>SW3100000</t>
  </si>
  <si>
    <t>SW3150000</t>
  </si>
  <si>
    <t>SW3200000</t>
  </si>
  <si>
    <t>SW3225000</t>
  </si>
  <si>
    <t>WA1100000</t>
  </si>
  <si>
    <t>WA100000</t>
  </si>
  <si>
    <t>WA1150000</t>
  </si>
  <si>
    <t>WA1200000</t>
  </si>
  <si>
    <t>WA200000</t>
  </si>
  <si>
    <t>WA1225000</t>
  </si>
  <si>
    <t>WA2100000</t>
  </si>
  <si>
    <t>WA2150000</t>
  </si>
  <si>
    <t>WA2200000</t>
  </si>
  <si>
    <t>WA2225000</t>
  </si>
  <si>
    <t>WM1100000</t>
  </si>
  <si>
    <t>WM100000</t>
  </si>
  <si>
    <t>WM1150000</t>
  </si>
  <si>
    <t>WM1200000</t>
  </si>
  <si>
    <t>WM200000</t>
  </si>
  <si>
    <t>WM1225000</t>
  </si>
  <si>
    <t>WM2100000</t>
  </si>
  <si>
    <t>WM2150000</t>
  </si>
  <si>
    <t>WM2200000</t>
  </si>
  <si>
    <t>WM2225000</t>
  </si>
  <si>
    <t>WM3100000</t>
  </si>
  <si>
    <t>WM3150000</t>
  </si>
  <si>
    <t>WM3200000</t>
  </si>
  <si>
    <t>WM3225000</t>
  </si>
  <si>
    <t>All Inclusive Rate (p/kWh)</t>
  </si>
  <si>
    <t>Fully Fixed</t>
  </si>
  <si>
    <t>Fully Fixed Uplift</t>
  </si>
  <si>
    <t>Product</t>
  </si>
  <si>
    <t>4 Year</t>
  </si>
  <si>
    <t>5 Year</t>
  </si>
  <si>
    <t>AQ (kWh)</t>
  </si>
  <si>
    <t>Tariff Code</t>
  </si>
  <si>
    <t>SME AMR charge type</t>
  </si>
  <si>
    <t>Lower AQ Band (kWh)</t>
  </si>
  <si>
    <t>Upper AQ Band (kWh)</t>
  </si>
  <si>
    <t>Start date</t>
  </si>
  <si>
    <t>End date</t>
  </si>
  <si>
    <t>Charge (p/day)</t>
  </si>
  <si>
    <t>AMR only</t>
  </si>
  <si>
    <t>AMR:</t>
  </si>
  <si>
    <t>Max usage per MPR is 732,000kWhs.   MPRs over this threshold will need to be submited as a tender to prospects@coronaenergy.co.uk</t>
  </si>
  <si>
    <t>EA1293000</t>
  </si>
  <si>
    <t>EA293000</t>
  </si>
  <si>
    <t>EA1343000</t>
  </si>
  <si>
    <t>EA343000</t>
  </si>
  <si>
    <t>EA1393000</t>
  </si>
  <si>
    <t>EA393000</t>
  </si>
  <si>
    <t>EA1443000</t>
  </si>
  <si>
    <t>EA443000</t>
  </si>
  <si>
    <t>EA1493000</t>
  </si>
  <si>
    <t>EA493000</t>
  </si>
  <si>
    <t>EA1543000</t>
  </si>
  <si>
    <t>EA543000</t>
  </si>
  <si>
    <t>EA1593000</t>
  </si>
  <si>
    <t>EA593000</t>
  </si>
  <si>
    <t>EA1643000</t>
  </si>
  <si>
    <t>EA643000</t>
  </si>
  <si>
    <t>EA1693000</t>
  </si>
  <si>
    <t>EA693000</t>
  </si>
  <si>
    <t>EA2293000</t>
  </si>
  <si>
    <t>EA2343000</t>
  </si>
  <si>
    <t>EA2393000</t>
  </si>
  <si>
    <t>EA2443000</t>
  </si>
  <si>
    <t>EA2493000</t>
  </si>
  <si>
    <t>EA2543000</t>
  </si>
  <si>
    <t>EA2593000</t>
  </si>
  <si>
    <t>EA2643000</t>
  </si>
  <si>
    <t>EA2693000</t>
  </si>
  <si>
    <t>EA3293000</t>
  </si>
  <si>
    <t>EA3343000</t>
  </si>
  <si>
    <t>EA3393000</t>
  </si>
  <si>
    <t>EA3443000</t>
  </si>
  <si>
    <t>EA3493000</t>
  </si>
  <si>
    <t>EA3543000</t>
  </si>
  <si>
    <t>EA3593000</t>
  </si>
  <si>
    <t>EA3643000</t>
  </si>
  <si>
    <t>EA3693000</t>
  </si>
  <si>
    <t>EA4293000</t>
  </si>
  <si>
    <t>EA4343000</t>
  </si>
  <si>
    <t>EA4393000</t>
  </si>
  <si>
    <t>EA4443000</t>
  </si>
  <si>
    <t>EA4493000</t>
  </si>
  <si>
    <t>EA4543000</t>
  </si>
  <si>
    <t>EA4593000</t>
  </si>
  <si>
    <t>EA4643000</t>
  </si>
  <si>
    <t>EA4693000</t>
  </si>
  <si>
    <t>EM1293000</t>
  </si>
  <si>
    <t>EM293000</t>
  </si>
  <si>
    <t>EM1343000</t>
  </si>
  <si>
    <t>EM343000</t>
  </si>
  <si>
    <t>EM1393000</t>
  </si>
  <si>
    <t>EM393000</t>
  </si>
  <si>
    <t>EM1443000</t>
  </si>
  <si>
    <t>EM443000</t>
  </si>
  <si>
    <t>EM1493000</t>
  </si>
  <si>
    <t>EM493000</t>
  </si>
  <si>
    <t>EM1543000</t>
  </si>
  <si>
    <t>EM543000</t>
  </si>
  <si>
    <t>EM1593000</t>
  </si>
  <si>
    <t>EM593000</t>
  </si>
  <si>
    <t>EM1643000</t>
  </si>
  <si>
    <t>EM643000</t>
  </si>
  <si>
    <t>EM1693000</t>
  </si>
  <si>
    <t>EM693000</t>
  </si>
  <si>
    <t>EM2293000</t>
  </si>
  <si>
    <t>EM2343000</t>
  </si>
  <si>
    <t>EM2393000</t>
  </si>
  <si>
    <t>EM2443000</t>
  </si>
  <si>
    <t>EM2493000</t>
  </si>
  <si>
    <t>EM2543000</t>
  </si>
  <si>
    <t>EM2593000</t>
  </si>
  <si>
    <t>EM2643000</t>
  </si>
  <si>
    <t>EM2693000</t>
  </si>
  <si>
    <t>EM3293000</t>
  </si>
  <si>
    <t>EM3343000</t>
  </si>
  <si>
    <t>EM3393000</t>
  </si>
  <si>
    <t>EM3443000</t>
  </si>
  <si>
    <t>EM3493000</t>
  </si>
  <si>
    <t>EM3543000</t>
  </si>
  <si>
    <t>EM3593000</t>
  </si>
  <si>
    <t>EM3643000</t>
  </si>
  <si>
    <t>EM3693000</t>
  </si>
  <si>
    <t>EM4293000</t>
  </si>
  <si>
    <t>EM4343000</t>
  </si>
  <si>
    <t>EM4393000</t>
  </si>
  <si>
    <t>EM4443000</t>
  </si>
  <si>
    <t>EM4493000</t>
  </si>
  <si>
    <t>EM4543000</t>
  </si>
  <si>
    <t>EM4593000</t>
  </si>
  <si>
    <t>EM4643000</t>
  </si>
  <si>
    <t>EM4693000</t>
  </si>
  <si>
    <t>LC293000</t>
  </si>
  <si>
    <t>SC293000</t>
  </si>
  <si>
    <t>LC343000</t>
  </si>
  <si>
    <t>SC343000</t>
  </si>
  <si>
    <t>LC393000</t>
  </si>
  <si>
    <t>SC393000</t>
  </si>
  <si>
    <t>LC443000</t>
  </si>
  <si>
    <t>SC443000</t>
  </si>
  <si>
    <t>LC493000</t>
  </si>
  <si>
    <t>SC493000</t>
  </si>
  <si>
    <t>LC543000</t>
  </si>
  <si>
    <t>SC543000</t>
  </si>
  <si>
    <t>LC593000</t>
  </si>
  <si>
    <t>SC593000</t>
  </si>
  <si>
    <t>LC643000</t>
  </si>
  <si>
    <t>SC643000</t>
  </si>
  <si>
    <t>LC693000</t>
  </si>
  <si>
    <t>SC693000</t>
  </si>
  <si>
    <t>LO293000</t>
  </si>
  <si>
    <t>LO343000</t>
  </si>
  <si>
    <t>LO393000</t>
  </si>
  <si>
    <t>LO443000</t>
  </si>
  <si>
    <t>LO493000</t>
  </si>
  <si>
    <t>LO543000</t>
  </si>
  <si>
    <t>LO593000</t>
  </si>
  <si>
    <t>LO643000</t>
  </si>
  <si>
    <t>LO693000</t>
  </si>
  <si>
    <t>LS293000</t>
  </si>
  <si>
    <t>LS343000</t>
  </si>
  <si>
    <t>LS393000</t>
  </si>
  <si>
    <t>LS443000</t>
  </si>
  <si>
    <t>LS493000</t>
  </si>
  <si>
    <t>LS543000</t>
  </si>
  <si>
    <t>LS593000</t>
  </si>
  <si>
    <t>LS643000</t>
  </si>
  <si>
    <t>LS693000</t>
  </si>
  <si>
    <t>LT293000</t>
  </si>
  <si>
    <t>LT343000</t>
  </si>
  <si>
    <t>LT393000</t>
  </si>
  <si>
    <t>LT443000</t>
  </si>
  <si>
    <t>LT493000</t>
  </si>
  <si>
    <t>LT543000</t>
  </si>
  <si>
    <t>LT593000</t>
  </si>
  <si>
    <t>LT643000</t>
  </si>
  <si>
    <t>LT693000</t>
  </si>
  <si>
    <t>LW293000</t>
  </si>
  <si>
    <t>LW343000</t>
  </si>
  <si>
    <t>LW393000</t>
  </si>
  <si>
    <t>LW443000</t>
  </si>
  <si>
    <t>LW493000</t>
  </si>
  <si>
    <t>LW543000</t>
  </si>
  <si>
    <t>LW593000</t>
  </si>
  <si>
    <t>LW643000</t>
  </si>
  <si>
    <t>LW693000</t>
  </si>
  <si>
    <t>NE1293000</t>
  </si>
  <si>
    <t>NE293000</t>
  </si>
  <si>
    <t>NE1343000</t>
  </si>
  <si>
    <t>NE343000</t>
  </si>
  <si>
    <t>NE1393000</t>
  </si>
  <si>
    <t>NE393000</t>
  </si>
  <si>
    <t>NE1443000</t>
  </si>
  <si>
    <t>NE443000</t>
  </si>
  <si>
    <t>NE1493000</t>
  </si>
  <si>
    <t>NE493000</t>
  </si>
  <si>
    <t>NE1543000</t>
  </si>
  <si>
    <t>NE543000</t>
  </si>
  <si>
    <t>NE1593000</t>
  </si>
  <si>
    <t>NE593000</t>
  </si>
  <si>
    <t>NE1643000</t>
  </si>
  <si>
    <t>NE643000</t>
  </si>
  <si>
    <t>NE1693000</t>
  </si>
  <si>
    <t>NE693000</t>
  </si>
  <si>
    <t>NE2293000</t>
  </si>
  <si>
    <t>NE2343000</t>
  </si>
  <si>
    <t>NE2393000</t>
  </si>
  <si>
    <t>NE2443000</t>
  </si>
  <si>
    <t>NE2493000</t>
  </si>
  <si>
    <t>NE2543000</t>
  </si>
  <si>
    <t>NE2593000</t>
  </si>
  <si>
    <t>NE2643000</t>
  </si>
  <si>
    <t>NE2693000</t>
  </si>
  <si>
    <t>NE3293000</t>
  </si>
  <si>
    <t>NE3343000</t>
  </si>
  <si>
    <t>NE3393000</t>
  </si>
  <si>
    <t>NE3443000</t>
  </si>
  <si>
    <t>NE3493000</t>
  </si>
  <si>
    <t>NE3543000</t>
  </si>
  <si>
    <t>NE3593000</t>
  </si>
  <si>
    <t>NE3643000</t>
  </si>
  <si>
    <t>NE3693000</t>
  </si>
  <si>
    <t>NO1293000</t>
  </si>
  <si>
    <t>NO293000</t>
  </si>
  <si>
    <t>NO1343000</t>
  </si>
  <si>
    <t>NO343000</t>
  </si>
  <si>
    <t>NO1393000</t>
  </si>
  <si>
    <t>NO393000</t>
  </si>
  <si>
    <t>NO1443000</t>
  </si>
  <si>
    <t>NO443000</t>
  </si>
  <si>
    <t>NO1493000</t>
  </si>
  <si>
    <t>NO493000</t>
  </si>
  <si>
    <t>NO1543000</t>
  </si>
  <si>
    <t>NO543000</t>
  </si>
  <si>
    <t>NO1593000</t>
  </si>
  <si>
    <t>NO593000</t>
  </si>
  <si>
    <t>NO1643000</t>
  </si>
  <si>
    <t>NO643000</t>
  </si>
  <si>
    <t>NO1693000</t>
  </si>
  <si>
    <t>NO693000</t>
  </si>
  <si>
    <t>NO2293000</t>
  </si>
  <si>
    <t>NO2343000</t>
  </si>
  <si>
    <t>NO2393000</t>
  </si>
  <si>
    <t>NO2443000</t>
  </si>
  <si>
    <t>NO2493000</t>
  </si>
  <si>
    <t>NO2543000</t>
  </si>
  <si>
    <t>NO2593000</t>
  </si>
  <si>
    <t>NO2643000</t>
  </si>
  <si>
    <t>NO2693000</t>
  </si>
  <si>
    <t>NT1293000</t>
  </si>
  <si>
    <t>NT293000</t>
  </si>
  <si>
    <t>NT1343000</t>
  </si>
  <si>
    <t>NT343000</t>
  </si>
  <si>
    <t>NT1393000</t>
  </si>
  <si>
    <t>NT393000</t>
  </si>
  <si>
    <t>NT1443000</t>
  </si>
  <si>
    <t>NT443000</t>
  </si>
  <si>
    <t>NT1493000</t>
  </si>
  <si>
    <t>NT493000</t>
  </si>
  <si>
    <t>NT1543000</t>
  </si>
  <si>
    <t>NT543000</t>
  </si>
  <si>
    <t>NT1593000</t>
  </si>
  <si>
    <t>NT593000</t>
  </si>
  <si>
    <t>NT1643000</t>
  </si>
  <si>
    <t>NT643000</t>
  </si>
  <si>
    <t>NT1693000</t>
  </si>
  <si>
    <t>NT693000</t>
  </si>
  <si>
    <t>NT2293000</t>
  </si>
  <si>
    <t>NT2343000</t>
  </si>
  <si>
    <t>NT2393000</t>
  </si>
  <si>
    <t>NT2443000</t>
  </si>
  <si>
    <t>NT2493000</t>
  </si>
  <si>
    <t>NT2543000</t>
  </si>
  <si>
    <t>NT2593000</t>
  </si>
  <si>
    <t>NT2643000</t>
  </si>
  <si>
    <t>NT2693000</t>
  </si>
  <si>
    <t>NT3293000</t>
  </si>
  <si>
    <t>NT3343000</t>
  </si>
  <si>
    <t>NT3393000</t>
  </si>
  <si>
    <t>NT3443000</t>
  </si>
  <si>
    <t>NT3493000</t>
  </si>
  <si>
    <t>NT3543000</t>
  </si>
  <si>
    <t>NT3593000</t>
  </si>
  <si>
    <t>NT3643000</t>
  </si>
  <si>
    <t>NT3693000</t>
  </si>
  <si>
    <t>NW1293000</t>
  </si>
  <si>
    <t>NW293000</t>
  </si>
  <si>
    <t>NW1343000</t>
  </si>
  <si>
    <t>NW343000</t>
  </si>
  <si>
    <t>NW1393000</t>
  </si>
  <si>
    <t>NW393000</t>
  </si>
  <si>
    <t>NW1443000</t>
  </si>
  <si>
    <t>NW443000</t>
  </si>
  <si>
    <t>NW1493000</t>
  </si>
  <si>
    <t>NW493000</t>
  </si>
  <si>
    <t>NW1543000</t>
  </si>
  <si>
    <t>NW543000</t>
  </si>
  <si>
    <t>NW1593000</t>
  </si>
  <si>
    <t>NW593000</t>
  </si>
  <si>
    <t>NW1643000</t>
  </si>
  <si>
    <t>NW643000</t>
  </si>
  <si>
    <t>NW1693000</t>
  </si>
  <si>
    <t>NW693000</t>
  </si>
  <si>
    <t>NW2293000</t>
  </si>
  <si>
    <t>NW2343000</t>
  </si>
  <si>
    <t>NW2393000</t>
  </si>
  <si>
    <t>NW2443000</t>
  </si>
  <si>
    <t>NW2493000</t>
  </si>
  <si>
    <t>NW2543000</t>
  </si>
  <si>
    <t>NW2593000</t>
  </si>
  <si>
    <t>NW2643000</t>
  </si>
  <si>
    <t>NW2693000</t>
  </si>
  <si>
    <t>SC1293000</t>
  </si>
  <si>
    <t>SC1343000</t>
  </si>
  <si>
    <t>SC1393000</t>
  </si>
  <si>
    <t>SC1443000</t>
  </si>
  <si>
    <t>SC1493000</t>
  </si>
  <si>
    <t>SC1543000</t>
  </si>
  <si>
    <t>SC1593000</t>
  </si>
  <si>
    <t>SC1643000</t>
  </si>
  <si>
    <t>SC1693000</t>
  </si>
  <si>
    <t>SC2293000</t>
  </si>
  <si>
    <t>SC2343000</t>
  </si>
  <si>
    <t>SC2393000</t>
  </si>
  <si>
    <t>SC2443000</t>
  </si>
  <si>
    <t>SC2493000</t>
  </si>
  <si>
    <t>SC2543000</t>
  </si>
  <si>
    <t>SC2593000</t>
  </si>
  <si>
    <t>SC2643000</t>
  </si>
  <si>
    <t>SC2693000</t>
  </si>
  <si>
    <t>SC4293000</t>
  </si>
  <si>
    <t>SC4343000</t>
  </si>
  <si>
    <t>SC4393000</t>
  </si>
  <si>
    <t>SC4443000</t>
  </si>
  <si>
    <t>SC4493000</t>
  </si>
  <si>
    <t>SC4543000</t>
  </si>
  <si>
    <t>SC4593000</t>
  </si>
  <si>
    <t>SC4643000</t>
  </si>
  <si>
    <t>SC4693000</t>
  </si>
  <si>
    <t>SE1293000</t>
  </si>
  <si>
    <t>SE293000</t>
  </si>
  <si>
    <t>SE1343000</t>
  </si>
  <si>
    <t>SE343000</t>
  </si>
  <si>
    <t>SE1393000</t>
  </si>
  <si>
    <t>SE393000</t>
  </si>
  <si>
    <t>SE1443000</t>
  </si>
  <si>
    <t>SE443000</t>
  </si>
  <si>
    <t>SE1493000</t>
  </si>
  <si>
    <t>SE493000</t>
  </si>
  <si>
    <t>SE1543000</t>
  </si>
  <si>
    <t>SE543000</t>
  </si>
  <si>
    <t>SE1593000</t>
  </si>
  <si>
    <t>SE593000</t>
  </si>
  <si>
    <t>SE1643000</t>
  </si>
  <si>
    <t>SE643000</t>
  </si>
  <si>
    <t>SE1693000</t>
  </si>
  <si>
    <t>SE693000</t>
  </si>
  <si>
    <t>SE2293000</t>
  </si>
  <si>
    <t>SE2343000</t>
  </si>
  <si>
    <t>SE2393000</t>
  </si>
  <si>
    <t>SE2443000</t>
  </si>
  <si>
    <t>SE2493000</t>
  </si>
  <si>
    <t>SE2543000</t>
  </si>
  <si>
    <t>SE2593000</t>
  </si>
  <si>
    <t>SE2643000</t>
  </si>
  <si>
    <t>SE2693000</t>
  </si>
  <si>
    <t>SO1293000</t>
  </si>
  <si>
    <t>SO293000</t>
  </si>
  <si>
    <t>SO1343000</t>
  </si>
  <si>
    <t>SO343000</t>
  </si>
  <si>
    <t>SO1393000</t>
  </si>
  <si>
    <t>SO393000</t>
  </si>
  <si>
    <t>SO1443000</t>
  </si>
  <si>
    <t>SO443000</t>
  </si>
  <si>
    <t>SO1493000</t>
  </si>
  <si>
    <t>SO493000</t>
  </si>
  <si>
    <t>SO1543000</t>
  </si>
  <si>
    <t>SO543000</t>
  </si>
  <si>
    <t>SO1593000</t>
  </si>
  <si>
    <t>SO593000</t>
  </si>
  <si>
    <t>SO1643000</t>
  </si>
  <si>
    <t>SO643000</t>
  </si>
  <si>
    <t>SO1693000</t>
  </si>
  <si>
    <t>SO693000</t>
  </si>
  <si>
    <t>SO2293000</t>
  </si>
  <si>
    <t>SO2343000</t>
  </si>
  <si>
    <t>SO2393000</t>
  </si>
  <si>
    <t>SO2443000</t>
  </si>
  <si>
    <t>SO2493000</t>
  </si>
  <si>
    <t>SO2543000</t>
  </si>
  <si>
    <t>SO2593000</t>
  </si>
  <si>
    <t>SO2643000</t>
  </si>
  <si>
    <t>SO2693000</t>
  </si>
  <si>
    <t>SW1293000</t>
  </si>
  <si>
    <t>SW293000</t>
  </si>
  <si>
    <t>SW1343000</t>
  </si>
  <si>
    <t>SW343000</t>
  </si>
  <si>
    <t>SW1393000</t>
  </si>
  <si>
    <t>SW393000</t>
  </si>
  <si>
    <t>SW1443000</t>
  </si>
  <si>
    <t>SW443000</t>
  </si>
  <si>
    <t>SW1493000</t>
  </si>
  <si>
    <t>SW493000</t>
  </si>
  <si>
    <t>SW1543000</t>
  </si>
  <si>
    <t>SW543000</t>
  </si>
  <si>
    <t>SW1593000</t>
  </si>
  <si>
    <t>SW593000</t>
  </si>
  <si>
    <t>SW1643000</t>
  </si>
  <si>
    <t>SW643000</t>
  </si>
  <si>
    <t>SW1693000</t>
  </si>
  <si>
    <t>SW693000</t>
  </si>
  <si>
    <t>SW2293000</t>
  </si>
  <si>
    <t>SW2343000</t>
  </si>
  <si>
    <t>SW2393000</t>
  </si>
  <si>
    <t>SW2443000</t>
  </si>
  <si>
    <t>SW2493000</t>
  </si>
  <si>
    <t>SW2543000</t>
  </si>
  <si>
    <t>SW2593000</t>
  </si>
  <si>
    <t>SW2643000</t>
  </si>
  <si>
    <t>SW2693000</t>
  </si>
  <si>
    <t>SW3293000</t>
  </si>
  <si>
    <t>SW3343000</t>
  </si>
  <si>
    <t>SW3393000</t>
  </si>
  <si>
    <t>SW3443000</t>
  </si>
  <si>
    <t>SW3493000</t>
  </si>
  <si>
    <t>SW3543000</t>
  </si>
  <si>
    <t>SW3593000</t>
  </si>
  <si>
    <t>SW3643000</t>
  </si>
  <si>
    <t>SW3693000</t>
  </si>
  <si>
    <t>WA1293000</t>
  </si>
  <si>
    <t>WA293000</t>
  </si>
  <si>
    <t>WA1343000</t>
  </si>
  <si>
    <t>WA343000</t>
  </si>
  <si>
    <t>WA1393000</t>
  </si>
  <si>
    <t>WA393000</t>
  </si>
  <si>
    <t>WA1443000</t>
  </si>
  <si>
    <t>WA443000</t>
  </si>
  <si>
    <t>WA1493000</t>
  </si>
  <si>
    <t>WA493000</t>
  </si>
  <si>
    <t>WA1543000</t>
  </si>
  <si>
    <t>WA543000</t>
  </si>
  <si>
    <t>WA1593000</t>
  </si>
  <si>
    <t>WA593000</t>
  </si>
  <si>
    <t>WA1643000</t>
  </si>
  <si>
    <t>WA643000</t>
  </si>
  <si>
    <t>WA1693000</t>
  </si>
  <si>
    <t>WA693000</t>
  </si>
  <si>
    <t>WA2293000</t>
  </si>
  <si>
    <t>WA2343000</t>
  </si>
  <si>
    <t>WA2393000</t>
  </si>
  <si>
    <t>WA2443000</t>
  </si>
  <si>
    <t>WA2493000</t>
  </si>
  <si>
    <t>WA2543000</t>
  </si>
  <si>
    <t>WA2593000</t>
  </si>
  <si>
    <t>WA2643000</t>
  </si>
  <si>
    <t>WA2693000</t>
  </si>
  <si>
    <t>WM1293000</t>
  </si>
  <si>
    <t>WM293000</t>
  </si>
  <si>
    <t>WM1343000</t>
  </si>
  <si>
    <t>WM343000</t>
  </si>
  <si>
    <t>WM1393000</t>
  </si>
  <si>
    <t>WM393000</t>
  </si>
  <si>
    <t>WM1443000</t>
  </si>
  <si>
    <t>WM443000</t>
  </si>
  <si>
    <t>WM1493000</t>
  </si>
  <si>
    <t>WM493000</t>
  </si>
  <si>
    <t>WM1543000</t>
  </si>
  <si>
    <t>WM543000</t>
  </si>
  <si>
    <t>WM1593000</t>
  </si>
  <si>
    <t>WM593000</t>
  </si>
  <si>
    <t>WM1643000</t>
  </si>
  <si>
    <t>WM643000</t>
  </si>
  <si>
    <t>WM1693000</t>
  </si>
  <si>
    <t>WM693000</t>
  </si>
  <si>
    <t>WM2293000</t>
  </si>
  <si>
    <t>WM2343000</t>
  </si>
  <si>
    <t>WM2393000</t>
  </si>
  <si>
    <t>WM2443000</t>
  </si>
  <si>
    <t>WM2493000</t>
  </si>
  <si>
    <t>WM2543000</t>
  </si>
  <si>
    <t>WM2593000</t>
  </si>
  <si>
    <t>WM2643000</t>
  </si>
  <si>
    <t>WM2693000</t>
  </si>
  <si>
    <t>WM3293000</t>
  </si>
  <si>
    <t>WM3343000</t>
  </si>
  <si>
    <t>WM3393000</t>
  </si>
  <si>
    <t>WM3443000</t>
  </si>
  <si>
    <t>WM3493000</t>
  </si>
  <si>
    <t>WM3543000</t>
  </si>
  <si>
    <t>WM3593000</t>
  </si>
  <si>
    <t>WM3643000</t>
  </si>
  <si>
    <t>WM3693000</t>
  </si>
  <si>
    <t>Standard</t>
  </si>
  <si>
    <t>Green Gas</t>
  </si>
  <si>
    <t>SME Green Gas charge type</t>
  </si>
  <si>
    <t>Green Gas only</t>
  </si>
  <si>
    <t>Green Gas:</t>
  </si>
  <si>
    <t>Charge (p/kWh)</t>
  </si>
  <si>
    <t>SME Gas Price Book</t>
  </si>
  <si>
    <t>Product Breakdown</t>
  </si>
  <si>
    <t>Third Party Costs Included in the Rates Shown for each Meter</t>
  </si>
  <si>
    <t>Transportation Charge</t>
  </si>
  <si>
    <t>Pass-through</t>
  </si>
  <si>
    <t>Prices shown are exclusive of CCL &amp; VAT</t>
  </si>
  <si>
    <t>Prices shown are for 10 days Direct Debit payment method</t>
  </si>
  <si>
    <t>Prices shown are subject to Credit Approval</t>
  </si>
  <si>
    <t>Prices shown are subject to Terms and Conditions available on our website</t>
  </si>
  <si>
    <t>here</t>
  </si>
  <si>
    <t>No</t>
  </si>
  <si>
    <t>Metering Charges</t>
  </si>
  <si>
    <t>Distribution Charges</t>
  </si>
  <si>
    <t>Cost of Energy</t>
  </si>
  <si>
    <t>SMART/ AMR Included</t>
  </si>
  <si>
    <t>Yes</t>
  </si>
  <si>
    <t>New Business Only</t>
  </si>
  <si>
    <t>Valid for Contracts with Start Dates from 1 April 2023 to 30 September 2023</t>
  </si>
  <si>
    <t>DCF12</t>
  </si>
  <si>
    <t>VarF12</t>
  </si>
  <si>
    <t>DCFF12</t>
  </si>
  <si>
    <t>VarFF12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</si>
</sst>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0.0000"/>
    <numFmt numFmtId="167" formatCode="#,##0.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0"/>
      <name val="Larsseit"/>
    </font>
    <font>
      <sz val="18"/>
      <color theme="0"/>
      <name val="Larsseit"/>
    </font>
    <font>
      <sz val="10"/>
      <color theme="1"/>
      <name val="Larsseit"/>
    </font>
    <font>
      <b/>
      <sz val="18"/>
      <color rgb="FF002D56"/>
      <name val="Larsseit"/>
    </font>
    <font>
      <b/>
      <sz val="14"/>
      <color theme="0"/>
      <name val="Larsseit"/>
    </font>
    <font>
      <b/>
      <sz val="18"/>
      <color theme="0"/>
      <name val="Larsseit"/>
    </font>
    <font>
      <sz val="10"/>
      <color theme="0"/>
      <name val="Larsseit"/>
    </font>
    <font>
      <sz val="12"/>
      <color theme="0"/>
      <name val="Larsseit"/>
    </font>
    <font>
      <sz val="10"/>
      <color rgb="FF002D56"/>
      <name val="Larsseit"/>
    </font>
    <font>
      <u/>
      <sz val="10"/>
      <color rgb="FF002D56"/>
      <name val="Larsseit"/>
    </font>
    <font>
      <sz val="10"/>
      <name val="Larsseit"/>
    </font>
    <font>
      <b/>
      <sz val="12"/>
      <name val="Larsseit"/>
    </font>
    <font>
      <sz val="12"/>
      <name val="Larsseit"/>
    </font>
    <font>
      <sz val="9"/>
      <color theme="1"/>
      <name val="Larsseit"/>
    </font>
    <font>
      <sz val="10"/>
      <color rgb="FFE34A21"/>
      <name val="Larsseit"/>
    </font>
    <font>
      <sz val="10"/>
      <color rgb="FFFF0000"/>
      <name val="Larsseit"/>
    </font>
    <font>
      <sz val="11"/>
      <color theme="1"/>
      <name val="Larsseit"/>
    </font>
    <font>
      <sz val="22"/>
      <color theme="0"/>
      <name val="Larsseit"/>
    </font>
    <font>
      <sz val="10"/>
      <color theme="3" tint="-0.249977111117893"/>
      <name val="Larsseit"/>
    </font>
    <font>
      <sz val="10"/>
      <color rgb="FF00314A"/>
      <name val="Larsseit"/>
    </font>
  </fonts>
  <fills count="4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4A21"/>
        <bgColor indexed="64"/>
      </patternFill>
    </fill>
    <fill>
      <patternFill patternType="solid">
        <fgColor rgb="FF00314A"/>
        <bgColor indexed="64"/>
      </patternFill>
    </fill>
    <fill>
      <patternFill patternType="solid">
        <fgColor rgb="FFEFF2F2"/>
        <bgColor indexed="64"/>
      </patternFill>
    </fill>
    <fill>
      <patternFill patternType="solid">
        <fgColor rgb="FFE34A21"/>
        <bgColor indexed="9"/>
      </patternFill>
    </fill>
    <fill>
      <patternFill patternType="solid">
        <fgColor rgb="FF00314A"/>
        <bgColor indexed="9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1320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0" fontId="19" fillId="34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27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20" fillId="22" borderId="0" applyNumberFormat="0" applyBorder="0" applyAlignment="0" applyProtection="0"/>
    <xf numFmtId="0" fontId="21" fillId="25" borderId="33" applyNumberFormat="0" applyAlignment="0" applyProtection="0"/>
    <xf numFmtId="0" fontId="22" fillId="26" borderId="36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7" fillId="0" borderId="32" applyNumberFormat="0" applyFill="0" applyAlignment="0" applyProtection="0"/>
    <xf numFmtId="0" fontId="27" fillId="0" borderId="0" applyNumberFormat="0" applyFill="0" applyBorder="0" applyAlignment="0" applyProtection="0"/>
    <xf numFmtId="0" fontId="28" fillId="24" borderId="33" applyNumberFormat="0" applyAlignment="0" applyProtection="0"/>
    <xf numFmtId="0" fontId="29" fillId="0" borderId="35" applyNumberFormat="0" applyFill="0" applyAlignment="0" applyProtection="0"/>
    <xf numFmtId="0" fontId="30" fillId="23" borderId="0" applyNumberFormat="0" applyBorder="0" applyAlignment="0" applyProtection="0"/>
    <xf numFmtId="0" fontId="31" fillId="25" borderId="34" applyNumberFormat="0" applyAlignment="0" applyProtection="0"/>
    <xf numFmtId="0" fontId="17" fillId="0" borderId="37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</cellStyleXfs>
  <cellXfs count="217">
    <xf numFmtId="0" fontId="0" fillId="0" borderId="0" xfId="0"/>
    <xf numFmtId="0" fontId="5" fillId="0" borderId="0" xfId="3" applyFont="1"/>
    <xf numFmtId="0" fontId="6" fillId="0" borderId="0" xfId="3" applyFont="1"/>
    <xf numFmtId="0" fontId="14" fillId="0" borderId="0" xfId="0" applyFont="1"/>
    <xf numFmtId="0" fontId="7" fillId="0" borderId="0" xfId="3" applyFont="1"/>
    <xf numFmtId="0" fontId="7" fillId="17" borderId="15" xfId="3" applyFont="1" applyFill="1" applyBorder="1"/>
    <xf numFmtId="0" fontId="6" fillId="18" borderId="0" xfId="3" applyFont="1" applyFill="1"/>
    <xf numFmtId="0" fontId="8" fillId="0" borderId="0" xfId="0" applyFont="1"/>
    <xf numFmtId="0" fontId="6" fillId="18" borderId="15" xfId="3" applyFont="1" applyFill="1" applyBorder="1"/>
    <xf numFmtId="0" fontId="14" fillId="0" borderId="0" xfId="974" applyFont="1"/>
    <xf numFmtId="0" fontId="6" fillId="3" borderId="0" xfId="3" applyFont="1" applyFill="1"/>
    <xf numFmtId="0" fontId="16" fillId="3" borderId="0" xfId="3" applyFont="1" applyFill="1"/>
    <xf numFmtId="0" fontId="6" fillId="3" borderId="0" xfId="3" applyFont="1" applyFill="1" applyProtection="1">
      <protection hidden="1"/>
    </xf>
    <xf numFmtId="0" fontId="17" fillId="0" borderId="0" xfId="0" applyFont="1"/>
    <xf numFmtId="14" fontId="0" fillId="0" borderId="0" xfId="0" applyNumberFormat="1"/>
    <xf numFmtId="0" fontId="16" fillId="3" borderId="0" xfId="3" applyFont="1" applyFill="1" applyProtection="1">
      <protection hidden="1"/>
    </xf>
    <xf numFmtId="0" fontId="15" fillId="3" borderId="38" xfId="1319" applyFont="1" applyFill="1" applyBorder="1"/>
    <xf numFmtId="0" fontId="15" fillId="3" borderId="39" xfId="1319" applyFont="1" applyFill="1" applyBorder="1"/>
    <xf numFmtId="0" fontId="15" fillId="3" borderId="40" xfId="1319" applyFont="1" applyFill="1" applyBorder="1"/>
    <xf numFmtId="0" fontId="15" fillId="3" borderId="0" xfId="1319" applyFont="1" applyFill="1"/>
    <xf numFmtId="0" fontId="15" fillId="3" borderId="41" xfId="1319" applyFont="1" applyFill="1" applyBorder="1"/>
    <xf numFmtId="0" fontId="15" fillId="3" borderId="42" xfId="1319" applyFont="1" applyFill="1" applyBorder="1"/>
    <xf numFmtId="0" fontId="15" fillId="3" borderId="41" xfId="1319" applyFont="1" applyFill="1" applyBorder="1" applyAlignment="1">
      <alignment horizontal="left" vertical="center"/>
    </xf>
    <xf numFmtId="0" fontId="15" fillId="3" borderId="0" xfId="1319" applyFont="1" applyFill="1" applyAlignment="1">
      <alignment horizontal="left" vertical="center"/>
    </xf>
    <xf numFmtId="0" fontId="15" fillId="3" borderId="42" xfId="1319" applyFont="1" applyFill="1" applyBorder="1" applyAlignment="1">
      <alignment horizontal="left" vertical="center"/>
    </xf>
    <xf numFmtId="0" fontId="15" fillId="3" borderId="47" xfId="1319" applyFont="1" applyFill="1" applyBorder="1"/>
    <xf numFmtId="0" fontId="15" fillId="3" borderId="48" xfId="1319" applyFont="1" applyFill="1" applyBorder="1"/>
    <xf numFmtId="0" fontId="15" fillId="3" borderId="49" xfId="1319" applyFont="1" applyFill="1" applyBorder="1"/>
    <xf numFmtId="0" fontId="1" fillId="3" borderId="0" xfId="1319" applyFill="1"/>
    <xf numFmtId="0" fontId="35" fillId="3" borderId="0" xfId="1319" applyFont="1" applyFill="1"/>
    <xf numFmtId="0" fontId="39" fillId="3" borderId="0" xfId="1319" applyFont="1" applyFill="1"/>
    <xf numFmtId="0" fontId="37" fillId="3" borderId="0" xfId="1319" applyFont="1" applyFill="1" applyAlignment="1">
      <alignment horizontal="center" vertical="center"/>
    </xf>
    <xf numFmtId="0" fontId="39" fillId="3" borderId="0" xfId="1319" applyFont="1" applyFill="1" applyAlignment="1">
      <alignment horizontal="center" vertical="center"/>
    </xf>
    <xf numFmtId="0" fontId="41" fillId="3" borderId="0" xfId="1319" applyFont="1" applyFill="1" applyAlignment="1">
      <alignment horizontal="left" vertical="center"/>
    </xf>
    <xf numFmtId="0" fontId="42" fillId="3" borderId="0" xfId="1291" applyFont="1" applyFill="1" applyBorder="1" applyAlignment="1">
      <alignment horizontal="left" vertical="center"/>
    </xf>
    <xf numFmtId="0" fontId="43" fillId="3" borderId="0" xfId="3" applyFont="1" applyFill="1"/>
    <xf numFmtId="0" fontId="44" fillId="3" borderId="0" xfId="3" applyFont="1" applyFill="1"/>
    <xf numFmtId="0" fontId="40" fillId="40" borderId="9" xfId="3" applyFont="1" applyFill="1" applyBorder="1"/>
    <xf numFmtId="0" fontId="45" fillId="41" borderId="23" xfId="3" applyFont="1" applyFill="1" applyBorder="1" applyAlignment="1" applyProtection="1">
      <alignment horizontal="center"/>
      <protection locked="0"/>
    </xf>
    <xf numFmtId="0" fontId="39" fillId="3" borderId="0" xfId="3" applyFont="1" applyFill="1"/>
    <xf numFmtId="0" fontId="39" fillId="43" borderId="9" xfId="2" applyFont="1" applyFill="1" applyBorder="1" applyAlignment="1">
      <alignment horizontal="center" vertical="center" wrapText="1"/>
    </xf>
    <xf numFmtId="0" fontId="39" fillId="43" borderId="10" xfId="2" applyFont="1" applyFill="1" applyBorder="1" applyAlignment="1">
      <alignment horizontal="center" vertical="center" wrapText="1"/>
    </xf>
    <xf numFmtId="0" fontId="39" fillId="43" borderId="16" xfId="2" applyFont="1" applyFill="1" applyBorder="1" applyAlignment="1">
      <alignment horizontal="center" vertical="center" wrapText="1"/>
    </xf>
    <xf numFmtId="0" fontId="39" fillId="43" borderId="1" xfId="2" applyFont="1" applyFill="1" applyBorder="1" applyAlignment="1">
      <alignment horizontal="center" vertical="center" wrapText="1"/>
    </xf>
    <xf numFmtId="0" fontId="39" fillId="43" borderId="2" xfId="2" applyFont="1" applyFill="1" applyBorder="1" applyAlignment="1">
      <alignment horizontal="center" vertical="center" wrapText="1"/>
    </xf>
    <xf numFmtId="0" fontId="39" fillId="43" borderId="3" xfId="2" applyFont="1" applyFill="1" applyBorder="1" applyAlignment="1">
      <alignment horizontal="center" vertical="center" wrapText="1"/>
    </xf>
    <xf numFmtId="0" fontId="46" fillId="41" borderId="1" xfId="0" applyFont="1" applyFill="1" applyBorder="1" applyAlignment="1" applyProtection="1">
      <alignment horizontal="center"/>
      <protection locked="0"/>
    </xf>
    <xf numFmtId="0" fontId="46" fillId="41" borderId="24" xfId="0" applyFont="1" applyFill="1" applyBorder="1" applyAlignment="1" applyProtection="1">
      <alignment horizontal="center"/>
      <protection locked="0"/>
    </xf>
    <xf numFmtId="0" fontId="43" fillId="20" borderId="1" xfId="3" applyFont="1" applyFill="1" applyBorder="1" applyProtection="1">
      <protection hidden="1"/>
    </xf>
    <xf numFmtId="0" fontId="43" fillId="20" borderId="3" xfId="3" applyFont="1" applyFill="1" applyBorder="1" applyProtection="1">
      <protection hidden="1"/>
    </xf>
    <xf numFmtId="0" fontId="43" fillId="39" borderId="4" xfId="3" applyFont="1" applyFill="1" applyBorder="1" applyProtection="1">
      <protection hidden="1"/>
    </xf>
    <xf numFmtId="0" fontId="43" fillId="39" borderId="25" xfId="3" applyFont="1" applyFill="1" applyBorder="1" applyProtection="1">
      <protection hidden="1"/>
    </xf>
    <xf numFmtId="0" fontId="43" fillId="39" borderId="5" xfId="3" applyFont="1" applyFill="1" applyBorder="1" applyProtection="1">
      <protection hidden="1"/>
    </xf>
    <xf numFmtId="3" fontId="43" fillId="41" borderId="1" xfId="3" applyNumberFormat="1" applyFont="1" applyFill="1" applyBorder="1" applyProtection="1">
      <protection hidden="1"/>
    </xf>
    <xf numFmtId="166" fontId="43" fillId="41" borderId="2" xfId="3" applyNumberFormat="1" applyFont="1" applyFill="1" applyBorder="1" applyProtection="1">
      <protection hidden="1"/>
    </xf>
    <xf numFmtId="0" fontId="43" fillId="41" borderId="2" xfId="3" applyFont="1" applyFill="1" applyBorder="1" applyProtection="1">
      <protection hidden="1"/>
    </xf>
    <xf numFmtId="0" fontId="46" fillId="41" borderId="4" xfId="0" applyFont="1" applyFill="1" applyBorder="1" applyAlignment="1" applyProtection="1">
      <alignment horizontal="center"/>
      <protection locked="0"/>
    </xf>
    <xf numFmtId="0" fontId="46" fillId="41" borderId="26" xfId="0" applyFont="1" applyFill="1" applyBorder="1" applyAlignment="1" applyProtection="1">
      <alignment horizontal="center"/>
      <protection locked="0"/>
    </xf>
    <xf numFmtId="0" fontId="43" fillId="20" borderId="4" xfId="3" applyFont="1" applyFill="1" applyBorder="1" applyProtection="1">
      <protection hidden="1"/>
    </xf>
    <xf numFmtId="0" fontId="43" fillId="20" borderId="5" xfId="3" applyFont="1" applyFill="1" applyBorder="1" applyProtection="1">
      <protection hidden="1"/>
    </xf>
    <xf numFmtId="0" fontId="43" fillId="39" borderId="27" xfId="3" applyFont="1" applyFill="1" applyBorder="1" applyProtection="1">
      <protection hidden="1"/>
    </xf>
    <xf numFmtId="3" fontId="43" fillId="41" borderId="4" xfId="3" applyNumberFormat="1" applyFont="1" applyFill="1" applyBorder="1" applyProtection="1">
      <protection hidden="1"/>
    </xf>
    <xf numFmtId="166" fontId="43" fillId="41" borderId="0" xfId="3" applyNumberFormat="1" applyFont="1" applyFill="1" applyProtection="1">
      <protection hidden="1"/>
    </xf>
    <xf numFmtId="0" fontId="43" fillId="41" borderId="0" xfId="3" applyFont="1" applyFill="1" applyProtection="1">
      <protection hidden="1"/>
    </xf>
    <xf numFmtId="0" fontId="46" fillId="41" borderId="6" xfId="0" applyFont="1" applyFill="1" applyBorder="1" applyAlignment="1" applyProtection="1">
      <alignment horizontal="center"/>
      <protection locked="0"/>
    </xf>
    <xf numFmtId="0" fontId="46" fillId="41" borderId="28" xfId="0" applyFont="1" applyFill="1" applyBorder="1" applyAlignment="1" applyProtection="1">
      <alignment horizontal="center"/>
      <protection locked="0"/>
    </xf>
    <xf numFmtId="0" fontId="43" fillId="20" borderId="6" xfId="3" applyFont="1" applyFill="1" applyBorder="1" applyProtection="1">
      <protection hidden="1"/>
    </xf>
    <xf numFmtId="0" fontId="43" fillId="20" borderId="8" xfId="3" applyFont="1" applyFill="1" applyBorder="1" applyProtection="1">
      <protection hidden="1"/>
    </xf>
    <xf numFmtId="0" fontId="43" fillId="39" borderId="6" xfId="3" applyFont="1" applyFill="1" applyBorder="1" applyProtection="1">
      <protection hidden="1"/>
    </xf>
    <xf numFmtId="0" fontId="43" fillId="39" borderId="29" xfId="3" applyFont="1" applyFill="1" applyBorder="1" applyProtection="1">
      <protection hidden="1"/>
    </xf>
    <xf numFmtId="0" fontId="43" fillId="39" borderId="8" xfId="3" applyFont="1" applyFill="1" applyBorder="1" applyProtection="1">
      <protection hidden="1"/>
    </xf>
    <xf numFmtId="3" fontId="43" fillId="41" borderId="6" xfId="3" applyNumberFormat="1" applyFont="1" applyFill="1" applyBorder="1" applyProtection="1">
      <protection hidden="1"/>
    </xf>
    <xf numFmtId="166" fontId="43" fillId="41" borderId="7" xfId="3" applyNumberFormat="1" applyFont="1" applyFill="1" applyBorder="1" applyProtection="1">
      <protection hidden="1"/>
    </xf>
    <xf numFmtId="0" fontId="43" fillId="41" borderId="7" xfId="3" applyFont="1" applyFill="1" applyBorder="1" applyProtection="1">
      <protection hidden="1"/>
    </xf>
    <xf numFmtId="166" fontId="43" fillId="3" borderId="0" xfId="3" applyNumberFormat="1" applyFont="1" applyFill="1"/>
    <xf numFmtId="0" fontId="48" fillId="3" borderId="0" xfId="3" applyFont="1" applyFill="1" applyAlignment="1">
      <alignment wrapText="1"/>
    </xf>
    <xf numFmtId="0" fontId="43" fillId="3" borderId="0" xfId="3" applyFont="1" applyFill="1" applyProtection="1">
      <protection hidden="1"/>
    </xf>
    <xf numFmtId="167" fontId="43" fillId="3" borderId="0" xfId="3" applyNumberFormat="1" applyFont="1" applyFill="1"/>
    <xf numFmtId="0" fontId="40" fillId="43" borderId="17" xfId="2" applyFont="1" applyFill="1" applyBorder="1" applyProtection="1">
      <protection hidden="1"/>
    </xf>
    <xf numFmtId="14" fontId="40" fillId="43" borderId="18" xfId="2" applyNumberFormat="1" applyFont="1" applyFill="1" applyBorder="1" applyAlignment="1" applyProtection="1">
      <alignment horizontal="left"/>
      <protection hidden="1"/>
    </xf>
    <xf numFmtId="0" fontId="40" fillId="43" borderId="19" xfId="2" applyFont="1" applyFill="1" applyBorder="1" applyProtection="1">
      <protection hidden="1"/>
    </xf>
    <xf numFmtId="14" fontId="40" fillId="43" borderId="20" xfId="2" applyNumberFormat="1" applyFont="1" applyFill="1" applyBorder="1" applyAlignment="1" applyProtection="1">
      <alignment horizontal="left"/>
      <protection hidden="1"/>
    </xf>
    <xf numFmtId="14" fontId="40" fillId="43" borderId="21" xfId="2" applyNumberFormat="1" applyFont="1" applyFill="1" applyBorder="1" applyAlignment="1" applyProtection="1">
      <alignment horizontal="left" vertical="center"/>
      <protection hidden="1"/>
    </xf>
    <xf numFmtId="14" fontId="40" fillId="43" borderId="22" xfId="2" applyNumberFormat="1" applyFont="1" applyFill="1" applyBorder="1" applyAlignment="1" applyProtection="1">
      <alignment horizontal="left"/>
      <protection hidden="1"/>
    </xf>
    <xf numFmtId="0" fontId="49" fillId="3" borderId="0" xfId="0" applyFont="1" applyFill="1" applyProtection="1">
      <protection hidden="1"/>
    </xf>
    <xf numFmtId="0" fontId="43" fillId="2" borderId="0" xfId="2" applyFont="1" applyFill="1" applyAlignment="1" applyProtection="1">
      <alignment horizontal="center"/>
      <protection hidden="1"/>
    </xf>
    <xf numFmtId="0" fontId="43" fillId="2" borderId="0" xfId="2" applyFont="1" applyFill="1" applyProtection="1">
      <protection hidden="1"/>
    </xf>
    <xf numFmtId="0" fontId="40" fillId="43" borderId="1" xfId="2" applyFont="1" applyFill="1" applyBorder="1" applyProtection="1">
      <protection hidden="1"/>
    </xf>
    <xf numFmtId="14" fontId="40" fillId="43" borderId="3" xfId="2" applyNumberFormat="1" applyFont="1" applyFill="1" applyBorder="1" applyAlignment="1" applyProtection="1">
      <alignment horizontal="left"/>
      <protection hidden="1"/>
    </xf>
    <xf numFmtId="0" fontId="40" fillId="43" borderId="4" xfId="2" applyFont="1" applyFill="1" applyBorder="1" applyProtection="1">
      <protection hidden="1"/>
    </xf>
    <xf numFmtId="14" fontId="40" fillId="43" borderId="5" xfId="2" applyNumberFormat="1" applyFont="1" applyFill="1" applyBorder="1" applyAlignment="1" applyProtection="1">
      <alignment horizontal="left"/>
      <protection hidden="1"/>
    </xf>
    <xf numFmtId="14" fontId="40" fillId="43" borderId="4" xfId="2" applyNumberFormat="1" applyFont="1" applyFill="1" applyBorder="1" applyAlignment="1" applyProtection="1">
      <alignment horizontal="left" vertical="center"/>
      <protection hidden="1"/>
    </xf>
    <xf numFmtId="0" fontId="40" fillId="43" borderId="6" xfId="2" applyFont="1" applyFill="1" applyBorder="1" applyAlignment="1" applyProtection="1">
      <alignment horizontal="right"/>
      <protection hidden="1"/>
    </xf>
    <xf numFmtId="14" fontId="40" fillId="43" borderId="8" xfId="2" applyNumberFormat="1" applyFont="1" applyFill="1" applyBorder="1" applyProtection="1">
      <protection hidden="1"/>
    </xf>
    <xf numFmtId="164" fontId="43" fillId="41" borderId="12" xfId="1" applyNumberFormat="1" applyFont="1" applyFill="1" applyBorder="1" applyProtection="1">
      <protection hidden="1"/>
    </xf>
    <xf numFmtId="165" fontId="43" fillId="41" borderId="12" xfId="1" applyNumberFormat="1" applyFont="1" applyFill="1" applyBorder="1" applyProtection="1">
      <protection hidden="1"/>
    </xf>
    <xf numFmtId="0" fontId="51" fillId="42" borderId="12" xfId="2" applyFont="1" applyFill="1" applyBorder="1" applyAlignment="1" applyProtection="1">
      <alignment horizontal="center"/>
      <protection hidden="1"/>
    </xf>
    <xf numFmtId="0" fontId="51" fillId="42" borderId="0" xfId="2" applyFont="1" applyFill="1" applyAlignment="1" applyProtection="1">
      <alignment horizontal="center"/>
      <protection hidden="1"/>
    </xf>
    <xf numFmtId="0" fontId="51" fillId="42" borderId="12" xfId="2" applyFont="1" applyFill="1" applyBorder="1" applyAlignment="1" applyProtection="1">
      <alignment horizontal="left" vertical="center"/>
      <protection hidden="1"/>
    </xf>
    <xf numFmtId="164" fontId="51" fillId="42" borderId="12" xfId="1" applyNumberFormat="1" applyFont="1" applyFill="1" applyBorder="1" applyAlignment="1" applyProtection="1">
      <alignment horizontal="center"/>
      <protection hidden="1"/>
    </xf>
    <xf numFmtId="165" fontId="51" fillId="42" borderId="12" xfId="1" applyNumberFormat="1" applyFont="1" applyFill="1" applyBorder="1" applyAlignment="1" applyProtection="1">
      <alignment horizontal="center"/>
      <protection hidden="1"/>
    </xf>
    <xf numFmtId="0" fontId="51" fillId="41" borderId="12" xfId="2" applyFont="1" applyFill="1" applyBorder="1" applyAlignment="1" applyProtection="1">
      <alignment horizontal="center"/>
      <protection hidden="1"/>
    </xf>
    <xf numFmtId="0" fontId="51" fillId="41" borderId="12" xfId="2" applyFont="1" applyFill="1" applyBorder="1" applyAlignment="1" applyProtection="1">
      <alignment horizontal="left" vertical="center"/>
      <protection hidden="1"/>
    </xf>
    <xf numFmtId="164" fontId="51" fillId="41" borderId="12" xfId="1" applyNumberFormat="1" applyFont="1" applyFill="1" applyBorder="1" applyProtection="1">
      <protection hidden="1"/>
    </xf>
    <xf numFmtId="165" fontId="51" fillId="41" borderId="12" xfId="1" applyNumberFormat="1" applyFont="1" applyFill="1" applyBorder="1" applyProtection="1">
      <protection hidden="1"/>
    </xf>
    <xf numFmtId="164" fontId="51" fillId="41" borderId="12" xfId="1" applyNumberFormat="1" applyFont="1" applyFill="1" applyBorder="1" applyAlignment="1" applyProtection="1">
      <alignment horizontal="center"/>
      <protection hidden="1"/>
    </xf>
    <xf numFmtId="165" fontId="51" fillId="41" borderId="12" xfId="1" applyNumberFormat="1" applyFont="1" applyFill="1" applyBorder="1" applyAlignment="1" applyProtection="1">
      <alignment horizontal="center"/>
      <protection hidden="1"/>
    </xf>
    <xf numFmtId="3" fontId="51" fillId="41" borderId="12" xfId="2" applyNumberFormat="1" applyFont="1" applyFill="1" applyBorder="1" applyAlignment="1" applyProtection="1">
      <alignment horizontal="center"/>
      <protection hidden="1"/>
    </xf>
    <xf numFmtId="3" fontId="51" fillId="41" borderId="0" xfId="2" applyNumberFormat="1" applyFont="1" applyFill="1" applyAlignment="1" applyProtection="1">
      <alignment horizontal="center"/>
      <protection hidden="1"/>
    </xf>
    <xf numFmtId="0" fontId="51" fillId="41" borderId="13" xfId="2" applyFont="1" applyFill="1" applyBorder="1" applyAlignment="1" applyProtection="1">
      <alignment horizontal="center"/>
      <protection hidden="1"/>
    </xf>
    <xf numFmtId="3" fontId="51" fillId="41" borderId="13" xfId="2" applyNumberFormat="1" applyFont="1" applyFill="1" applyBorder="1" applyAlignment="1" applyProtection="1">
      <alignment horizontal="center"/>
      <protection hidden="1"/>
    </xf>
    <xf numFmtId="0" fontId="51" fillId="41" borderId="13" xfId="2" applyFont="1" applyFill="1" applyBorder="1" applyAlignment="1" applyProtection="1">
      <alignment horizontal="left" vertical="center"/>
      <protection hidden="1"/>
    </xf>
    <xf numFmtId="164" fontId="51" fillId="41" borderId="13" xfId="1" applyNumberFormat="1" applyFont="1" applyFill="1" applyBorder="1" applyProtection="1">
      <protection hidden="1"/>
    </xf>
    <xf numFmtId="165" fontId="51" fillId="41" borderId="13" xfId="1" applyNumberFormat="1" applyFont="1" applyFill="1" applyBorder="1" applyProtection="1">
      <protection hidden="1"/>
    </xf>
    <xf numFmtId="164" fontId="51" fillId="41" borderId="13" xfId="1" applyNumberFormat="1" applyFont="1" applyFill="1" applyBorder="1" applyAlignment="1" applyProtection="1">
      <alignment horizontal="center"/>
      <protection hidden="1"/>
    </xf>
    <xf numFmtId="165" fontId="51" fillId="41" borderId="13" xfId="1" applyNumberFormat="1" applyFont="1" applyFill="1" applyBorder="1" applyAlignment="1" applyProtection="1">
      <alignment horizontal="center"/>
      <protection hidden="1"/>
    </xf>
    <xf numFmtId="164" fontId="49" fillId="3" borderId="0" xfId="0" applyNumberFormat="1" applyFont="1" applyFill="1" applyProtection="1">
      <protection hidden="1"/>
    </xf>
    <xf numFmtId="1" fontId="49" fillId="3" borderId="0" xfId="0" applyNumberFormat="1" applyFont="1" applyFill="1" applyProtection="1">
      <protection hidden="1"/>
    </xf>
    <xf numFmtId="0" fontId="51" fillId="41" borderId="11" xfId="2" applyFont="1" applyFill="1" applyBorder="1" applyAlignment="1" applyProtection="1">
      <alignment horizontal="center"/>
      <protection hidden="1"/>
    </xf>
    <xf numFmtId="3" fontId="51" fillId="41" borderId="11" xfId="2" applyNumberFormat="1" applyFont="1" applyFill="1" applyBorder="1" applyAlignment="1" applyProtection="1">
      <alignment horizontal="center"/>
      <protection hidden="1"/>
    </xf>
    <xf numFmtId="0" fontId="51" fillId="41" borderId="11" xfId="2" applyFont="1" applyFill="1" applyBorder="1" applyAlignment="1" applyProtection="1">
      <alignment horizontal="left" vertical="center"/>
      <protection hidden="1"/>
    </xf>
    <xf numFmtId="164" fontId="51" fillId="41" borderId="11" xfId="1" applyNumberFormat="1" applyFont="1" applyFill="1" applyBorder="1" applyProtection="1">
      <protection hidden="1"/>
    </xf>
    <xf numFmtId="165" fontId="51" fillId="41" borderId="11" xfId="1" applyNumberFormat="1" applyFont="1" applyFill="1" applyBorder="1" applyProtection="1">
      <protection hidden="1"/>
    </xf>
    <xf numFmtId="165" fontId="51" fillId="41" borderId="11" xfId="1" applyNumberFormat="1" applyFont="1" applyFill="1" applyBorder="1" applyAlignment="1" applyProtection="1">
      <alignment horizontal="center"/>
      <protection hidden="1"/>
    </xf>
    <xf numFmtId="164" fontId="51" fillId="41" borderId="11" xfId="1" applyNumberFormat="1" applyFont="1" applyFill="1" applyBorder="1" applyAlignment="1" applyProtection="1">
      <alignment horizontal="center"/>
      <protection hidden="1"/>
    </xf>
    <xf numFmtId="164" fontId="51" fillId="41" borderId="4" xfId="1" applyNumberFormat="1" applyFont="1" applyFill="1" applyBorder="1" applyAlignment="1" applyProtection="1">
      <alignment horizontal="center"/>
      <protection hidden="1"/>
    </xf>
    <xf numFmtId="0" fontId="41" fillId="41" borderId="11" xfId="2" applyFont="1" applyFill="1" applyBorder="1" applyAlignment="1" applyProtection="1">
      <alignment horizontal="center"/>
      <protection hidden="1"/>
    </xf>
    <xf numFmtId="3" fontId="41" fillId="41" borderId="11" xfId="2" applyNumberFormat="1" applyFont="1" applyFill="1" applyBorder="1" applyAlignment="1" applyProtection="1">
      <alignment horizontal="center"/>
      <protection hidden="1"/>
    </xf>
    <xf numFmtId="164" fontId="43" fillId="41" borderId="11" xfId="1" applyNumberFormat="1" applyFont="1" applyFill="1" applyBorder="1" applyProtection="1">
      <protection hidden="1"/>
    </xf>
    <xf numFmtId="165" fontId="43" fillId="41" borderId="11" xfId="1" applyNumberFormat="1" applyFont="1" applyFill="1" applyBorder="1" applyProtection="1">
      <protection hidden="1"/>
    </xf>
    <xf numFmtId="0" fontId="41" fillId="41" borderId="12" xfId="2" applyFont="1" applyFill="1" applyBorder="1" applyAlignment="1" applyProtection="1">
      <alignment horizontal="center"/>
      <protection hidden="1"/>
    </xf>
    <xf numFmtId="3" fontId="41" fillId="41" borderId="12" xfId="2" applyNumberFormat="1" applyFont="1" applyFill="1" applyBorder="1" applyAlignment="1" applyProtection="1">
      <alignment horizontal="center"/>
      <protection hidden="1"/>
    </xf>
    <xf numFmtId="0" fontId="41" fillId="42" borderId="12" xfId="2" applyFont="1" applyFill="1" applyBorder="1" applyAlignment="1" applyProtection="1">
      <alignment horizontal="center"/>
      <protection hidden="1"/>
    </xf>
    <xf numFmtId="0" fontId="41" fillId="42" borderId="0" xfId="2" applyFont="1" applyFill="1" applyAlignment="1" applyProtection="1">
      <alignment horizontal="center"/>
      <protection hidden="1"/>
    </xf>
    <xf numFmtId="164" fontId="41" fillId="42" borderId="12" xfId="1" applyNumberFormat="1" applyFont="1" applyFill="1" applyBorder="1" applyAlignment="1" applyProtection="1">
      <alignment horizontal="center"/>
      <protection hidden="1"/>
    </xf>
    <xf numFmtId="165" fontId="41" fillId="42" borderId="12" xfId="1" applyNumberFormat="1" applyFont="1" applyFill="1" applyBorder="1" applyAlignment="1" applyProtection="1">
      <alignment horizontal="center"/>
      <protection hidden="1"/>
    </xf>
    <xf numFmtId="0" fontId="41" fillId="41" borderId="13" xfId="2" applyFont="1" applyFill="1" applyBorder="1" applyAlignment="1" applyProtection="1">
      <alignment horizontal="center"/>
      <protection hidden="1"/>
    </xf>
    <xf numFmtId="3" fontId="41" fillId="41" borderId="13" xfId="2" applyNumberFormat="1" applyFont="1" applyFill="1" applyBorder="1" applyAlignment="1" applyProtection="1">
      <alignment horizontal="center"/>
      <protection hidden="1"/>
    </xf>
    <xf numFmtId="164" fontId="43" fillId="41" borderId="13" xfId="1" applyNumberFormat="1" applyFont="1" applyFill="1" applyBorder="1" applyProtection="1">
      <protection hidden="1"/>
    </xf>
    <xf numFmtId="165" fontId="43" fillId="41" borderId="13" xfId="1" applyNumberFormat="1" applyFont="1" applyFill="1" applyBorder="1" applyProtection="1">
      <protection hidden="1"/>
    </xf>
    <xf numFmtId="0" fontId="52" fillId="41" borderId="12" xfId="2" applyFont="1" applyFill="1" applyBorder="1" applyAlignment="1" applyProtection="1">
      <alignment horizontal="center"/>
      <protection hidden="1"/>
    </xf>
    <xf numFmtId="3" fontId="52" fillId="41" borderId="4" xfId="2" applyNumberFormat="1" applyFont="1" applyFill="1" applyBorder="1" applyAlignment="1" applyProtection="1">
      <alignment horizontal="center"/>
      <protection hidden="1"/>
    </xf>
    <xf numFmtId="0" fontId="52" fillId="41" borderId="11" xfId="2" applyFont="1" applyFill="1" applyBorder="1" applyAlignment="1" applyProtection="1">
      <alignment horizontal="left" vertical="center"/>
      <protection hidden="1"/>
    </xf>
    <xf numFmtId="164" fontId="52" fillId="41" borderId="12" xfId="1" applyNumberFormat="1" applyFont="1" applyFill="1" applyBorder="1" applyProtection="1">
      <protection hidden="1"/>
    </xf>
    <xf numFmtId="165" fontId="52" fillId="41" borderId="12" xfId="1" applyNumberFormat="1" applyFont="1" applyFill="1" applyBorder="1" applyProtection="1">
      <protection hidden="1"/>
    </xf>
    <xf numFmtId="164" fontId="52" fillId="41" borderId="12" xfId="1" applyNumberFormat="1" applyFont="1" applyFill="1" applyBorder="1" applyAlignment="1" applyProtection="1">
      <alignment horizontal="center"/>
      <protection hidden="1"/>
    </xf>
    <xf numFmtId="165" fontId="52" fillId="41" borderId="12" xfId="1" applyNumberFormat="1" applyFont="1" applyFill="1" applyBorder="1" applyAlignment="1" applyProtection="1">
      <alignment horizontal="center"/>
      <protection hidden="1"/>
    </xf>
    <xf numFmtId="165" fontId="52" fillId="41" borderId="11" xfId="1" applyNumberFormat="1" applyFont="1" applyFill="1" applyBorder="1" applyAlignment="1" applyProtection="1">
      <alignment horizontal="center"/>
      <protection hidden="1"/>
    </xf>
    <xf numFmtId="164" fontId="52" fillId="41" borderId="11" xfId="1" applyNumberFormat="1" applyFont="1" applyFill="1" applyBorder="1" applyAlignment="1" applyProtection="1">
      <alignment horizontal="center"/>
      <protection hidden="1"/>
    </xf>
    <xf numFmtId="3" fontId="52" fillId="41" borderId="12" xfId="2" applyNumberFormat="1" applyFont="1" applyFill="1" applyBorder="1" applyAlignment="1" applyProtection="1">
      <alignment horizontal="center"/>
      <protection hidden="1"/>
    </xf>
    <xf numFmtId="0" fontId="52" fillId="41" borderId="12" xfId="2" applyFont="1" applyFill="1" applyBorder="1" applyAlignment="1" applyProtection="1">
      <alignment horizontal="left" vertical="center"/>
      <protection hidden="1"/>
    </xf>
    <xf numFmtId="3" fontId="52" fillId="41" borderId="0" xfId="2" applyNumberFormat="1" applyFont="1" applyFill="1" applyAlignment="1" applyProtection="1">
      <alignment horizontal="center"/>
      <protection hidden="1"/>
    </xf>
    <xf numFmtId="0" fontId="52" fillId="42" borderId="12" xfId="2" applyFont="1" applyFill="1" applyBorder="1" applyAlignment="1" applyProtection="1">
      <alignment horizontal="center"/>
      <protection hidden="1"/>
    </xf>
    <xf numFmtId="0" fontId="52" fillId="42" borderId="0" xfId="2" applyFont="1" applyFill="1" applyAlignment="1" applyProtection="1">
      <alignment horizontal="center"/>
      <protection hidden="1"/>
    </xf>
    <xf numFmtId="0" fontId="52" fillId="42" borderId="12" xfId="2" applyFont="1" applyFill="1" applyBorder="1" applyAlignment="1" applyProtection="1">
      <alignment horizontal="left" vertical="center"/>
      <protection hidden="1"/>
    </xf>
    <xf numFmtId="164" fontId="52" fillId="42" borderId="12" xfId="1" applyNumberFormat="1" applyFont="1" applyFill="1" applyBorder="1" applyAlignment="1" applyProtection="1">
      <alignment horizontal="center"/>
      <protection hidden="1"/>
    </xf>
    <xf numFmtId="165" fontId="52" fillId="42" borderId="12" xfId="1" applyNumberFormat="1" applyFont="1" applyFill="1" applyBorder="1" applyAlignment="1" applyProtection="1">
      <alignment horizontal="center"/>
      <protection hidden="1"/>
    </xf>
    <xf numFmtId="0" fontId="52" fillId="41" borderId="13" xfId="2" applyFont="1" applyFill="1" applyBorder="1" applyAlignment="1" applyProtection="1">
      <alignment horizontal="center"/>
      <protection hidden="1"/>
    </xf>
    <xf numFmtId="3" fontId="52" fillId="41" borderId="13" xfId="2" applyNumberFormat="1" applyFont="1" applyFill="1" applyBorder="1" applyAlignment="1" applyProtection="1">
      <alignment horizontal="center"/>
      <protection hidden="1"/>
    </xf>
    <xf numFmtId="3" fontId="52" fillId="41" borderId="7" xfId="2" applyNumberFormat="1" applyFont="1" applyFill="1" applyBorder="1" applyAlignment="1" applyProtection="1">
      <alignment horizontal="center"/>
      <protection hidden="1"/>
    </xf>
    <xf numFmtId="0" fontId="52" fillId="41" borderId="13" xfId="2" applyFont="1" applyFill="1" applyBorder="1" applyAlignment="1" applyProtection="1">
      <alignment horizontal="left" vertical="center"/>
      <protection hidden="1"/>
    </xf>
    <xf numFmtId="164" fontId="52" fillId="41" borderId="13" xfId="1" applyNumberFormat="1" applyFont="1" applyFill="1" applyBorder="1" applyProtection="1">
      <protection hidden="1"/>
    </xf>
    <xf numFmtId="165" fontId="52" fillId="41" borderId="13" xfId="1" applyNumberFormat="1" applyFont="1" applyFill="1" applyBorder="1" applyProtection="1">
      <protection hidden="1"/>
    </xf>
    <xf numFmtId="164" fontId="52" fillId="41" borderId="13" xfId="1" applyNumberFormat="1" applyFont="1" applyFill="1" applyBorder="1" applyAlignment="1" applyProtection="1">
      <alignment horizontal="center"/>
      <protection hidden="1"/>
    </xf>
    <xf numFmtId="165" fontId="52" fillId="41" borderId="13" xfId="1" applyNumberFormat="1" applyFont="1" applyFill="1" applyBorder="1" applyAlignment="1" applyProtection="1">
      <alignment horizontal="center"/>
      <protection hidden="1"/>
    </xf>
    <xf numFmtId="0" fontId="52" fillId="39" borderId="1" xfId="0" applyFont="1" applyFill="1" applyBorder="1" applyProtection="1">
      <protection hidden="1"/>
    </xf>
    <xf numFmtId="14" fontId="52" fillId="39" borderId="3" xfId="0" applyNumberFormat="1" applyFont="1" applyFill="1" applyBorder="1" applyProtection="1">
      <protection hidden="1"/>
    </xf>
    <xf numFmtId="0" fontId="52" fillId="39" borderId="16" xfId="0" applyFont="1" applyFill="1" applyBorder="1" applyProtection="1">
      <protection hidden="1"/>
    </xf>
    <xf numFmtId="0" fontId="52" fillId="39" borderId="10" xfId="0" applyFont="1" applyFill="1" applyBorder="1" applyProtection="1">
      <protection hidden="1"/>
    </xf>
    <xf numFmtId="0" fontId="52" fillId="0" borderId="0" xfId="0" applyFont="1" applyProtection="1">
      <protection hidden="1"/>
    </xf>
    <xf numFmtId="0" fontId="52" fillId="19" borderId="0" xfId="0" applyFont="1" applyFill="1" applyProtection="1">
      <protection hidden="1"/>
    </xf>
    <xf numFmtId="0" fontId="52" fillId="39" borderId="4" xfId="0" applyFont="1" applyFill="1" applyBorder="1" applyProtection="1">
      <protection hidden="1"/>
    </xf>
    <xf numFmtId="14" fontId="52" fillId="39" borderId="5" xfId="0" applyNumberFormat="1" applyFont="1" applyFill="1" applyBorder="1" applyProtection="1">
      <protection hidden="1"/>
    </xf>
    <xf numFmtId="0" fontId="52" fillId="39" borderId="6" xfId="0" applyFont="1" applyFill="1" applyBorder="1" applyProtection="1">
      <protection hidden="1"/>
    </xf>
    <xf numFmtId="14" fontId="52" fillId="39" borderId="8" xfId="0" applyNumberFormat="1" applyFont="1" applyFill="1" applyBorder="1" applyProtection="1">
      <protection hidden="1"/>
    </xf>
    <xf numFmtId="166" fontId="52" fillId="41" borderId="24" xfId="3" applyNumberFormat="1" applyFont="1" applyFill="1" applyBorder="1" applyProtection="1">
      <protection hidden="1"/>
    </xf>
    <xf numFmtId="166" fontId="52" fillId="41" borderId="26" xfId="3" applyNumberFormat="1" applyFont="1" applyFill="1" applyBorder="1" applyProtection="1">
      <protection hidden="1"/>
    </xf>
    <xf numFmtId="166" fontId="52" fillId="41" borderId="28" xfId="3" applyNumberFormat="1" applyFont="1" applyFill="1" applyBorder="1" applyProtection="1">
      <protection hidden="1"/>
    </xf>
    <xf numFmtId="0" fontId="45" fillId="41" borderId="23" xfId="3" applyFont="1" applyFill="1" applyBorder="1" applyAlignment="1">
      <alignment horizontal="center"/>
    </xf>
    <xf numFmtId="0" fontId="33" fillId="40" borderId="0" xfId="1319" applyFont="1" applyFill="1" applyAlignment="1">
      <alignment horizontal="center" vertical="center"/>
    </xf>
    <xf numFmtId="0" fontId="34" fillId="40" borderId="0" xfId="1319" applyFont="1" applyFill="1" applyAlignment="1" applyProtection="1">
      <alignment horizontal="center" vertical="center"/>
      <protection hidden="1"/>
    </xf>
    <xf numFmtId="0" fontId="36" fillId="41" borderId="43" xfId="1319" applyFont="1" applyFill="1" applyBorder="1" applyAlignment="1">
      <alignment horizontal="center" vertical="center"/>
    </xf>
    <xf numFmtId="0" fontId="37" fillId="39" borderId="44" xfId="1319" applyFont="1" applyFill="1" applyBorder="1" applyAlignment="1">
      <alignment horizontal="center" vertical="center" wrapText="1"/>
    </xf>
    <xf numFmtId="0" fontId="37" fillId="39" borderId="45" xfId="1319" applyFont="1" applyFill="1" applyBorder="1" applyAlignment="1">
      <alignment horizontal="center" vertical="center" wrapText="1"/>
    </xf>
    <xf numFmtId="0" fontId="38" fillId="39" borderId="44" xfId="1319" applyFont="1" applyFill="1" applyBorder="1" applyAlignment="1">
      <alignment horizontal="center" vertical="center"/>
    </xf>
    <xf numFmtId="0" fontId="38" fillId="39" borderId="45" xfId="1319" applyFont="1" applyFill="1" applyBorder="1" applyAlignment="1">
      <alignment horizontal="center" vertical="center"/>
    </xf>
    <xf numFmtId="0" fontId="39" fillId="39" borderId="46" xfId="1319" applyFont="1" applyFill="1" applyBorder="1" applyAlignment="1">
      <alignment horizontal="right" vertical="center"/>
    </xf>
    <xf numFmtId="0" fontId="40" fillId="39" borderId="46" xfId="1319" applyFont="1" applyFill="1" applyBorder="1" applyAlignment="1">
      <alignment horizontal="center" vertical="center"/>
    </xf>
    <xf numFmtId="0" fontId="39" fillId="3" borderId="46" xfId="1319" applyFont="1" applyFill="1" applyBorder="1" applyAlignment="1">
      <alignment horizontal="right" vertical="center"/>
    </xf>
    <xf numFmtId="0" fontId="40" fillId="3" borderId="46" xfId="1319" applyFont="1" applyFill="1" applyBorder="1" applyAlignment="1">
      <alignment horizontal="center" vertical="center"/>
    </xf>
    <xf numFmtId="0" fontId="36" fillId="41" borderId="50" xfId="1319" applyFont="1" applyFill="1" applyBorder="1" applyAlignment="1">
      <alignment horizontal="center" vertical="center"/>
    </xf>
    <xf numFmtId="0" fontId="36" fillId="41" borderId="0" xfId="1319" applyFont="1" applyFill="1" applyAlignment="1">
      <alignment horizontal="center" vertical="center"/>
    </xf>
    <xf numFmtId="0" fontId="36" fillId="41" borderId="51" xfId="1319" applyFont="1" applyFill="1" applyBorder="1" applyAlignment="1">
      <alignment horizontal="center" vertical="center"/>
    </xf>
    <xf numFmtId="0" fontId="41" fillId="3" borderId="0" xfId="1319" applyFont="1" applyFill="1" applyAlignment="1">
      <alignment horizontal="left" vertical="center"/>
    </xf>
    <xf numFmtId="0" fontId="39" fillId="3" borderId="45" xfId="1319" applyFont="1" applyFill="1" applyBorder="1" applyAlignment="1">
      <alignment horizontal="right" vertical="center"/>
    </xf>
    <xf numFmtId="0" fontId="40" fillId="3" borderId="45" xfId="1319" applyFont="1" applyFill="1" applyBorder="1" applyAlignment="1">
      <alignment horizontal="center" vertical="center"/>
    </xf>
    <xf numFmtId="0" fontId="45" fillId="39" borderId="2" xfId="2" applyFont="1" applyFill="1" applyBorder="1" applyAlignment="1">
      <alignment horizontal="center" vertical="center"/>
    </xf>
    <xf numFmtId="0" fontId="45" fillId="39" borderId="3" xfId="2" applyFont="1" applyFill="1" applyBorder="1" applyAlignment="1">
      <alignment horizontal="center" vertical="center"/>
    </xf>
    <xf numFmtId="0" fontId="45" fillId="39" borderId="1" xfId="2" applyFont="1" applyFill="1" applyBorder="1" applyAlignment="1">
      <alignment horizontal="center" vertical="center"/>
    </xf>
    <xf numFmtId="0" fontId="47" fillId="3" borderId="0" xfId="3" applyFont="1" applyFill="1" applyAlignment="1">
      <alignment horizontal="center" wrapText="1"/>
    </xf>
    <xf numFmtId="0" fontId="50" fillId="39" borderId="1" xfId="2" applyFont="1" applyFill="1" applyBorder="1" applyAlignment="1" applyProtection="1">
      <alignment horizontal="center" vertical="center"/>
      <protection hidden="1"/>
    </xf>
    <xf numFmtId="0" fontId="50" fillId="39" borderId="2" xfId="2" applyFont="1" applyFill="1" applyBorder="1" applyAlignment="1" applyProtection="1">
      <alignment horizontal="center" vertical="center"/>
      <protection hidden="1"/>
    </xf>
    <xf numFmtId="0" fontId="50" fillId="39" borderId="4" xfId="2" applyFont="1" applyFill="1" applyBorder="1" applyAlignment="1" applyProtection="1">
      <alignment horizontal="center" vertical="center"/>
      <protection hidden="1"/>
    </xf>
    <xf numFmtId="0" fontId="50" fillId="39" borderId="0" xfId="2" applyFont="1" applyFill="1" applyAlignment="1" applyProtection="1">
      <alignment horizontal="center" vertical="center"/>
      <protection hidden="1"/>
    </xf>
    <xf numFmtId="0" fontId="50" fillId="39" borderId="6" xfId="2" applyFont="1" applyFill="1" applyBorder="1" applyAlignment="1" applyProtection="1">
      <alignment horizontal="center" vertical="center"/>
      <protection hidden="1"/>
    </xf>
    <xf numFmtId="0" fontId="50" fillId="39" borderId="7" xfId="2" applyFont="1" applyFill="1" applyBorder="1" applyAlignment="1" applyProtection="1">
      <alignment horizontal="center" vertical="center"/>
      <protection hidden="1"/>
    </xf>
    <xf numFmtId="0" fontId="39" fillId="43" borderId="11" xfId="2" applyFont="1" applyFill="1" applyBorder="1" applyAlignment="1" applyProtection="1">
      <alignment horizontal="center" vertical="center" wrapText="1"/>
      <protection hidden="1"/>
    </xf>
    <xf numFmtId="0" fontId="39" fillId="43" borderId="12" xfId="2" applyFont="1" applyFill="1" applyBorder="1" applyAlignment="1" applyProtection="1">
      <alignment horizontal="center" vertical="center" wrapText="1"/>
      <protection hidden="1"/>
    </xf>
    <xf numFmtId="0" fontId="39" fillId="43" borderId="13" xfId="2" applyFont="1" applyFill="1" applyBorder="1" applyAlignment="1" applyProtection="1">
      <alignment horizontal="center" vertical="center" wrapText="1"/>
      <protection hidden="1"/>
    </xf>
    <xf numFmtId="0" fontId="39" fillId="43" borderId="1" xfId="2" applyFont="1" applyFill="1" applyBorder="1" applyAlignment="1" applyProtection="1">
      <alignment horizontal="center" vertical="center" wrapText="1"/>
      <protection hidden="1"/>
    </xf>
    <xf numFmtId="0" fontId="39" fillId="43" borderId="4" xfId="2" applyFont="1" applyFill="1" applyBorder="1" applyAlignment="1" applyProtection="1">
      <alignment horizontal="center" vertical="center" wrapText="1"/>
      <protection hidden="1"/>
    </xf>
    <xf numFmtId="0" fontId="39" fillId="43" borderId="6" xfId="2" applyFont="1" applyFill="1" applyBorder="1" applyAlignment="1" applyProtection="1">
      <alignment horizontal="center" vertical="center" wrapText="1"/>
      <protection hidden="1"/>
    </xf>
    <xf numFmtId="0" fontId="39" fillId="43" borderId="3" xfId="2" applyFont="1" applyFill="1" applyBorder="1" applyAlignment="1" applyProtection="1">
      <alignment horizontal="center" vertical="center" wrapText="1"/>
      <protection hidden="1"/>
    </xf>
    <xf numFmtId="0" fontId="39" fillId="43" borderId="5" xfId="2" applyFont="1" applyFill="1" applyBorder="1" applyAlignment="1" applyProtection="1">
      <alignment horizontal="center" vertical="center" wrapText="1"/>
      <protection hidden="1"/>
    </xf>
    <xf numFmtId="0" fontId="39" fillId="43" borderId="8" xfId="2" applyFont="1" applyFill="1" applyBorder="1" applyAlignment="1" applyProtection="1">
      <alignment horizontal="center" vertical="center" wrapText="1"/>
      <protection hidden="1"/>
    </xf>
    <xf numFmtId="0" fontId="40" fillId="39" borderId="9" xfId="2" applyFont="1" applyFill="1" applyBorder="1" applyAlignment="1" applyProtection="1">
      <alignment horizontal="center" vertical="center"/>
      <protection hidden="1"/>
    </xf>
    <xf numFmtId="0" fontId="40" fillId="39" borderId="16" xfId="2" applyFont="1" applyFill="1" applyBorder="1" applyAlignment="1" applyProtection="1">
      <alignment horizontal="center" vertical="center"/>
      <protection hidden="1"/>
    </xf>
  </cellXfs>
  <cellStyles count="1320">
    <cellStyle name="%" xfId="4" xr:uid="{00000000-0005-0000-0000-000000000000}"/>
    <cellStyle name="% 2" xfId="5" xr:uid="{00000000-0005-0000-0000-000001000000}"/>
    <cellStyle name="% 3" xfId="6" xr:uid="{00000000-0005-0000-0000-000002000000}"/>
    <cellStyle name="% 3 2" xfId="7" xr:uid="{00000000-0005-0000-0000-000003000000}"/>
    <cellStyle name="% 3 3" xfId="8" xr:uid="{00000000-0005-0000-0000-000004000000}"/>
    <cellStyle name="% 3 4" xfId="9" xr:uid="{00000000-0005-0000-0000-000005000000}"/>
    <cellStyle name="% 3 4 2" xfId="10" xr:uid="{00000000-0005-0000-0000-000006000000}"/>
    <cellStyle name="% 3 4 3" xfId="11" xr:uid="{00000000-0005-0000-0000-000007000000}"/>
    <cellStyle name="% 3 4 3 2" xfId="12" xr:uid="{00000000-0005-0000-0000-000008000000}"/>
    <cellStyle name="% 3 5" xfId="13" xr:uid="{00000000-0005-0000-0000-000009000000}"/>
    <cellStyle name="% 3 5 2" xfId="14" xr:uid="{00000000-0005-0000-0000-00000A000000}"/>
    <cellStyle name="% 4" xfId="15" xr:uid="{00000000-0005-0000-0000-00000B000000}"/>
    <cellStyle name="% 5" xfId="16" xr:uid="{00000000-0005-0000-0000-00000C000000}"/>
    <cellStyle name="% 5 2" xfId="17" xr:uid="{00000000-0005-0000-0000-00000D000000}"/>
    <cellStyle name="% 5 3" xfId="18" xr:uid="{00000000-0005-0000-0000-00000E000000}"/>
    <cellStyle name="% 5 3 2" xfId="19" xr:uid="{00000000-0005-0000-0000-00000F000000}"/>
    <cellStyle name="% 6" xfId="20" xr:uid="{00000000-0005-0000-0000-000010000000}"/>
    <cellStyle name="% 6 2" xfId="21" xr:uid="{00000000-0005-0000-0000-000011000000}"/>
    <cellStyle name="%_Sheet1" xfId="22" xr:uid="{00000000-0005-0000-0000-000012000000}"/>
    <cellStyle name="%_TNUoS &amp; DUoS" xfId="23" xr:uid="{00000000-0005-0000-0000-000013000000}"/>
    <cellStyle name="20% - Accent1 2" xfId="24" xr:uid="{00000000-0005-0000-0000-000014000000}"/>
    <cellStyle name="20% - Accent1 2 2" xfId="25" xr:uid="{00000000-0005-0000-0000-000015000000}"/>
    <cellStyle name="20% - Accent1 2 2 2" xfId="26" xr:uid="{00000000-0005-0000-0000-000016000000}"/>
    <cellStyle name="20% - Accent1 2 2 2 2" xfId="27" xr:uid="{00000000-0005-0000-0000-000017000000}"/>
    <cellStyle name="20% - Accent1 2 2 2 2 2" xfId="28" xr:uid="{00000000-0005-0000-0000-000018000000}"/>
    <cellStyle name="20% - Accent1 2 2 2 2 2 2" xfId="29" xr:uid="{00000000-0005-0000-0000-000019000000}"/>
    <cellStyle name="20% - Accent1 2 2 2 2 3" xfId="30" xr:uid="{00000000-0005-0000-0000-00001A000000}"/>
    <cellStyle name="20% - Accent1 2 2 2 3" xfId="31" xr:uid="{00000000-0005-0000-0000-00001B000000}"/>
    <cellStyle name="20% - Accent1 2 2 2 3 2" xfId="32" xr:uid="{00000000-0005-0000-0000-00001C000000}"/>
    <cellStyle name="20% - Accent1 2 2 2 4" xfId="33" xr:uid="{00000000-0005-0000-0000-00001D000000}"/>
    <cellStyle name="20% - Accent1 2 2 3" xfId="34" xr:uid="{00000000-0005-0000-0000-00001E000000}"/>
    <cellStyle name="20% - Accent1 2 2 3 2" xfId="35" xr:uid="{00000000-0005-0000-0000-00001F000000}"/>
    <cellStyle name="20% - Accent1 2 2 3 2 2" xfId="36" xr:uid="{00000000-0005-0000-0000-000020000000}"/>
    <cellStyle name="20% - Accent1 2 2 3 3" xfId="37" xr:uid="{00000000-0005-0000-0000-000021000000}"/>
    <cellStyle name="20% - Accent1 2 2 4" xfId="38" xr:uid="{00000000-0005-0000-0000-000022000000}"/>
    <cellStyle name="20% - Accent1 2 2 4 2" xfId="39" xr:uid="{00000000-0005-0000-0000-000023000000}"/>
    <cellStyle name="20% - Accent1 2 2 5" xfId="40" xr:uid="{00000000-0005-0000-0000-000024000000}"/>
    <cellStyle name="20% - Accent1 2 3" xfId="41" xr:uid="{00000000-0005-0000-0000-000025000000}"/>
    <cellStyle name="20% - Accent1 2 3 2" xfId="42" xr:uid="{00000000-0005-0000-0000-000026000000}"/>
    <cellStyle name="20% - Accent1 2 3 2 2" xfId="43" xr:uid="{00000000-0005-0000-0000-000027000000}"/>
    <cellStyle name="20% - Accent1 2 3 2 2 2" xfId="44" xr:uid="{00000000-0005-0000-0000-000028000000}"/>
    <cellStyle name="20% - Accent1 2 3 2 3" xfId="45" xr:uid="{00000000-0005-0000-0000-000029000000}"/>
    <cellStyle name="20% - Accent1 2 3 3" xfId="46" xr:uid="{00000000-0005-0000-0000-00002A000000}"/>
    <cellStyle name="20% - Accent1 2 3 3 2" xfId="47" xr:uid="{00000000-0005-0000-0000-00002B000000}"/>
    <cellStyle name="20% - Accent1 2 3 4" xfId="48" xr:uid="{00000000-0005-0000-0000-00002C000000}"/>
    <cellStyle name="20% - Accent1 2 4" xfId="49" xr:uid="{00000000-0005-0000-0000-00002D000000}"/>
    <cellStyle name="20% - Accent1 2 4 2" xfId="50" xr:uid="{00000000-0005-0000-0000-00002E000000}"/>
    <cellStyle name="20% - Accent1 2 4 2 2" xfId="51" xr:uid="{00000000-0005-0000-0000-00002F000000}"/>
    <cellStyle name="20% - Accent1 2 4 3" xfId="52" xr:uid="{00000000-0005-0000-0000-000030000000}"/>
    <cellStyle name="20% - Accent1 2 5" xfId="53" xr:uid="{00000000-0005-0000-0000-000031000000}"/>
    <cellStyle name="20% - Accent1 2 5 2" xfId="54" xr:uid="{00000000-0005-0000-0000-000032000000}"/>
    <cellStyle name="20% - Accent1 2 6" xfId="55" xr:uid="{00000000-0005-0000-0000-000033000000}"/>
    <cellStyle name="20% - Accent1 3" xfId="56" xr:uid="{00000000-0005-0000-0000-000034000000}"/>
    <cellStyle name="20% - Accent1 3 2" xfId="57" xr:uid="{00000000-0005-0000-0000-000035000000}"/>
    <cellStyle name="20% - Accent1 3 2 2" xfId="58" xr:uid="{00000000-0005-0000-0000-000036000000}"/>
    <cellStyle name="20% - Accent1 3 2 2 2" xfId="59" xr:uid="{00000000-0005-0000-0000-000037000000}"/>
    <cellStyle name="20% - Accent1 3 2 2 2 2" xfId="60" xr:uid="{00000000-0005-0000-0000-000038000000}"/>
    <cellStyle name="20% - Accent1 3 2 2 3" xfId="61" xr:uid="{00000000-0005-0000-0000-000039000000}"/>
    <cellStyle name="20% - Accent1 3 2 3" xfId="62" xr:uid="{00000000-0005-0000-0000-00003A000000}"/>
    <cellStyle name="20% - Accent1 3 2 3 2" xfId="63" xr:uid="{00000000-0005-0000-0000-00003B000000}"/>
    <cellStyle name="20% - Accent1 3 2 4" xfId="64" xr:uid="{00000000-0005-0000-0000-00003C000000}"/>
    <cellStyle name="20% - Accent1 3 3" xfId="65" xr:uid="{00000000-0005-0000-0000-00003D000000}"/>
    <cellStyle name="20% - Accent1 3 3 2" xfId="66" xr:uid="{00000000-0005-0000-0000-00003E000000}"/>
    <cellStyle name="20% - Accent1 3 3 2 2" xfId="67" xr:uid="{00000000-0005-0000-0000-00003F000000}"/>
    <cellStyle name="20% - Accent1 3 3 3" xfId="68" xr:uid="{00000000-0005-0000-0000-000040000000}"/>
    <cellStyle name="20% - Accent1 3 4" xfId="69" xr:uid="{00000000-0005-0000-0000-000041000000}"/>
    <cellStyle name="20% - Accent1 3 4 2" xfId="70" xr:uid="{00000000-0005-0000-0000-000042000000}"/>
    <cellStyle name="20% - Accent1 3 5" xfId="71" xr:uid="{00000000-0005-0000-0000-000043000000}"/>
    <cellStyle name="20% - Accent1 4" xfId="72" xr:uid="{00000000-0005-0000-0000-000044000000}"/>
    <cellStyle name="20% - Accent1 4 2" xfId="73" xr:uid="{00000000-0005-0000-0000-000045000000}"/>
    <cellStyle name="20% - Accent1 4 2 2" xfId="74" xr:uid="{00000000-0005-0000-0000-000046000000}"/>
    <cellStyle name="20% - Accent1 4 2 2 2" xfId="75" xr:uid="{00000000-0005-0000-0000-000047000000}"/>
    <cellStyle name="20% - Accent1 4 2 3" xfId="76" xr:uid="{00000000-0005-0000-0000-000048000000}"/>
    <cellStyle name="20% - Accent1 4 3" xfId="77" xr:uid="{00000000-0005-0000-0000-000049000000}"/>
    <cellStyle name="20% - Accent1 4 3 2" xfId="78" xr:uid="{00000000-0005-0000-0000-00004A000000}"/>
    <cellStyle name="20% - Accent1 4 4" xfId="79" xr:uid="{00000000-0005-0000-0000-00004B000000}"/>
    <cellStyle name="20% - Accent1 5" xfId="80" xr:uid="{00000000-0005-0000-0000-00004C000000}"/>
    <cellStyle name="20% - Accent1 5 2" xfId="81" xr:uid="{00000000-0005-0000-0000-00004D000000}"/>
    <cellStyle name="20% - Accent1 5 2 2" xfId="82" xr:uid="{00000000-0005-0000-0000-00004E000000}"/>
    <cellStyle name="20% - Accent1 5 3" xfId="83" xr:uid="{00000000-0005-0000-0000-00004F000000}"/>
    <cellStyle name="20% - Accent1 6" xfId="84" xr:uid="{00000000-0005-0000-0000-000050000000}"/>
    <cellStyle name="20% - Accent1 6 2" xfId="85" xr:uid="{00000000-0005-0000-0000-000051000000}"/>
    <cellStyle name="20% - Accent1 7" xfId="86" xr:uid="{00000000-0005-0000-0000-000052000000}"/>
    <cellStyle name="20% - Accent2 2" xfId="87" xr:uid="{00000000-0005-0000-0000-000053000000}"/>
    <cellStyle name="20% - Accent2 2 2" xfId="88" xr:uid="{00000000-0005-0000-0000-000054000000}"/>
    <cellStyle name="20% - Accent2 2 2 2" xfId="89" xr:uid="{00000000-0005-0000-0000-000055000000}"/>
    <cellStyle name="20% - Accent2 2 2 2 2" xfId="90" xr:uid="{00000000-0005-0000-0000-000056000000}"/>
    <cellStyle name="20% - Accent2 2 2 2 2 2" xfId="91" xr:uid="{00000000-0005-0000-0000-000057000000}"/>
    <cellStyle name="20% - Accent2 2 2 2 2 2 2" xfId="92" xr:uid="{00000000-0005-0000-0000-000058000000}"/>
    <cellStyle name="20% - Accent2 2 2 2 2 3" xfId="93" xr:uid="{00000000-0005-0000-0000-000059000000}"/>
    <cellStyle name="20% - Accent2 2 2 2 3" xfId="94" xr:uid="{00000000-0005-0000-0000-00005A000000}"/>
    <cellStyle name="20% - Accent2 2 2 2 3 2" xfId="95" xr:uid="{00000000-0005-0000-0000-00005B000000}"/>
    <cellStyle name="20% - Accent2 2 2 2 4" xfId="96" xr:uid="{00000000-0005-0000-0000-00005C000000}"/>
    <cellStyle name="20% - Accent2 2 2 3" xfId="97" xr:uid="{00000000-0005-0000-0000-00005D000000}"/>
    <cellStyle name="20% - Accent2 2 2 3 2" xfId="98" xr:uid="{00000000-0005-0000-0000-00005E000000}"/>
    <cellStyle name="20% - Accent2 2 2 3 2 2" xfId="99" xr:uid="{00000000-0005-0000-0000-00005F000000}"/>
    <cellStyle name="20% - Accent2 2 2 3 3" xfId="100" xr:uid="{00000000-0005-0000-0000-000060000000}"/>
    <cellStyle name="20% - Accent2 2 2 4" xfId="101" xr:uid="{00000000-0005-0000-0000-000061000000}"/>
    <cellStyle name="20% - Accent2 2 2 4 2" xfId="102" xr:uid="{00000000-0005-0000-0000-000062000000}"/>
    <cellStyle name="20% - Accent2 2 2 5" xfId="103" xr:uid="{00000000-0005-0000-0000-000063000000}"/>
    <cellStyle name="20% - Accent2 2 3" xfId="104" xr:uid="{00000000-0005-0000-0000-000064000000}"/>
    <cellStyle name="20% - Accent2 2 3 2" xfId="105" xr:uid="{00000000-0005-0000-0000-000065000000}"/>
    <cellStyle name="20% - Accent2 2 3 2 2" xfId="106" xr:uid="{00000000-0005-0000-0000-000066000000}"/>
    <cellStyle name="20% - Accent2 2 3 2 2 2" xfId="107" xr:uid="{00000000-0005-0000-0000-000067000000}"/>
    <cellStyle name="20% - Accent2 2 3 2 3" xfId="108" xr:uid="{00000000-0005-0000-0000-000068000000}"/>
    <cellStyle name="20% - Accent2 2 3 3" xfId="109" xr:uid="{00000000-0005-0000-0000-000069000000}"/>
    <cellStyle name="20% - Accent2 2 3 3 2" xfId="110" xr:uid="{00000000-0005-0000-0000-00006A000000}"/>
    <cellStyle name="20% - Accent2 2 3 4" xfId="111" xr:uid="{00000000-0005-0000-0000-00006B000000}"/>
    <cellStyle name="20% - Accent2 2 4" xfId="112" xr:uid="{00000000-0005-0000-0000-00006C000000}"/>
    <cellStyle name="20% - Accent2 2 4 2" xfId="113" xr:uid="{00000000-0005-0000-0000-00006D000000}"/>
    <cellStyle name="20% - Accent2 2 4 2 2" xfId="114" xr:uid="{00000000-0005-0000-0000-00006E000000}"/>
    <cellStyle name="20% - Accent2 2 4 3" xfId="115" xr:uid="{00000000-0005-0000-0000-00006F000000}"/>
    <cellStyle name="20% - Accent2 2 5" xfId="116" xr:uid="{00000000-0005-0000-0000-000070000000}"/>
    <cellStyle name="20% - Accent2 2 5 2" xfId="117" xr:uid="{00000000-0005-0000-0000-000071000000}"/>
    <cellStyle name="20% - Accent2 2 6" xfId="118" xr:uid="{00000000-0005-0000-0000-000072000000}"/>
    <cellStyle name="20% - Accent2 3" xfId="119" xr:uid="{00000000-0005-0000-0000-000073000000}"/>
    <cellStyle name="20% - Accent2 3 2" xfId="120" xr:uid="{00000000-0005-0000-0000-000074000000}"/>
    <cellStyle name="20% - Accent2 3 2 2" xfId="121" xr:uid="{00000000-0005-0000-0000-000075000000}"/>
    <cellStyle name="20% - Accent2 3 2 2 2" xfId="122" xr:uid="{00000000-0005-0000-0000-000076000000}"/>
    <cellStyle name="20% - Accent2 3 2 2 2 2" xfId="123" xr:uid="{00000000-0005-0000-0000-000077000000}"/>
    <cellStyle name="20% - Accent2 3 2 2 3" xfId="124" xr:uid="{00000000-0005-0000-0000-000078000000}"/>
    <cellStyle name="20% - Accent2 3 2 3" xfId="125" xr:uid="{00000000-0005-0000-0000-000079000000}"/>
    <cellStyle name="20% - Accent2 3 2 3 2" xfId="126" xr:uid="{00000000-0005-0000-0000-00007A000000}"/>
    <cellStyle name="20% - Accent2 3 2 4" xfId="127" xr:uid="{00000000-0005-0000-0000-00007B000000}"/>
    <cellStyle name="20% - Accent2 3 3" xfId="128" xr:uid="{00000000-0005-0000-0000-00007C000000}"/>
    <cellStyle name="20% - Accent2 3 3 2" xfId="129" xr:uid="{00000000-0005-0000-0000-00007D000000}"/>
    <cellStyle name="20% - Accent2 3 3 2 2" xfId="130" xr:uid="{00000000-0005-0000-0000-00007E000000}"/>
    <cellStyle name="20% - Accent2 3 3 3" xfId="131" xr:uid="{00000000-0005-0000-0000-00007F000000}"/>
    <cellStyle name="20% - Accent2 3 4" xfId="132" xr:uid="{00000000-0005-0000-0000-000080000000}"/>
    <cellStyle name="20% - Accent2 3 4 2" xfId="133" xr:uid="{00000000-0005-0000-0000-000081000000}"/>
    <cellStyle name="20% - Accent2 3 5" xfId="134" xr:uid="{00000000-0005-0000-0000-000082000000}"/>
    <cellStyle name="20% - Accent2 4" xfId="135" xr:uid="{00000000-0005-0000-0000-000083000000}"/>
    <cellStyle name="20% - Accent2 4 2" xfId="136" xr:uid="{00000000-0005-0000-0000-000084000000}"/>
    <cellStyle name="20% - Accent2 4 2 2" xfId="137" xr:uid="{00000000-0005-0000-0000-000085000000}"/>
    <cellStyle name="20% - Accent2 4 2 2 2" xfId="138" xr:uid="{00000000-0005-0000-0000-000086000000}"/>
    <cellStyle name="20% - Accent2 4 2 3" xfId="139" xr:uid="{00000000-0005-0000-0000-000087000000}"/>
    <cellStyle name="20% - Accent2 4 3" xfId="140" xr:uid="{00000000-0005-0000-0000-000088000000}"/>
    <cellStyle name="20% - Accent2 4 3 2" xfId="141" xr:uid="{00000000-0005-0000-0000-000089000000}"/>
    <cellStyle name="20% - Accent2 4 4" xfId="142" xr:uid="{00000000-0005-0000-0000-00008A000000}"/>
    <cellStyle name="20% - Accent2 5" xfId="143" xr:uid="{00000000-0005-0000-0000-00008B000000}"/>
    <cellStyle name="20% - Accent2 5 2" xfId="144" xr:uid="{00000000-0005-0000-0000-00008C000000}"/>
    <cellStyle name="20% - Accent2 5 2 2" xfId="145" xr:uid="{00000000-0005-0000-0000-00008D000000}"/>
    <cellStyle name="20% - Accent2 5 3" xfId="146" xr:uid="{00000000-0005-0000-0000-00008E000000}"/>
    <cellStyle name="20% - Accent2 6" xfId="147" xr:uid="{00000000-0005-0000-0000-00008F000000}"/>
    <cellStyle name="20% - Accent2 6 2" xfId="148" xr:uid="{00000000-0005-0000-0000-000090000000}"/>
    <cellStyle name="20% - Accent2 7" xfId="149" xr:uid="{00000000-0005-0000-0000-000091000000}"/>
    <cellStyle name="20% - Accent3 2" xfId="150" xr:uid="{00000000-0005-0000-0000-000092000000}"/>
    <cellStyle name="20% - Accent3 2 2" xfId="151" xr:uid="{00000000-0005-0000-0000-000093000000}"/>
    <cellStyle name="20% - Accent3 2 2 2" xfId="152" xr:uid="{00000000-0005-0000-0000-000094000000}"/>
    <cellStyle name="20% - Accent3 2 2 2 2" xfId="153" xr:uid="{00000000-0005-0000-0000-000095000000}"/>
    <cellStyle name="20% - Accent3 2 2 2 2 2" xfId="154" xr:uid="{00000000-0005-0000-0000-000096000000}"/>
    <cellStyle name="20% - Accent3 2 2 2 2 2 2" xfId="155" xr:uid="{00000000-0005-0000-0000-000097000000}"/>
    <cellStyle name="20% - Accent3 2 2 2 2 3" xfId="156" xr:uid="{00000000-0005-0000-0000-000098000000}"/>
    <cellStyle name="20% - Accent3 2 2 2 3" xfId="157" xr:uid="{00000000-0005-0000-0000-000099000000}"/>
    <cellStyle name="20% - Accent3 2 2 2 3 2" xfId="158" xr:uid="{00000000-0005-0000-0000-00009A000000}"/>
    <cellStyle name="20% - Accent3 2 2 2 4" xfId="159" xr:uid="{00000000-0005-0000-0000-00009B000000}"/>
    <cellStyle name="20% - Accent3 2 2 3" xfId="160" xr:uid="{00000000-0005-0000-0000-00009C000000}"/>
    <cellStyle name="20% - Accent3 2 2 3 2" xfId="161" xr:uid="{00000000-0005-0000-0000-00009D000000}"/>
    <cellStyle name="20% - Accent3 2 2 3 2 2" xfId="162" xr:uid="{00000000-0005-0000-0000-00009E000000}"/>
    <cellStyle name="20% - Accent3 2 2 3 3" xfId="163" xr:uid="{00000000-0005-0000-0000-00009F000000}"/>
    <cellStyle name="20% - Accent3 2 2 4" xfId="164" xr:uid="{00000000-0005-0000-0000-0000A0000000}"/>
    <cellStyle name="20% - Accent3 2 2 4 2" xfId="165" xr:uid="{00000000-0005-0000-0000-0000A1000000}"/>
    <cellStyle name="20% - Accent3 2 2 5" xfId="166" xr:uid="{00000000-0005-0000-0000-0000A2000000}"/>
    <cellStyle name="20% - Accent3 2 3" xfId="167" xr:uid="{00000000-0005-0000-0000-0000A3000000}"/>
    <cellStyle name="20% - Accent3 2 3 2" xfId="168" xr:uid="{00000000-0005-0000-0000-0000A4000000}"/>
    <cellStyle name="20% - Accent3 2 3 2 2" xfId="169" xr:uid="{00000000-0005-0000-0000-0000A5000000}"/>
    <cellStyle name="20% - Accent3 2 3 2 2 2" xfId="170" xr:uid="{00000000-0005-0000-0000-0000A6000000}"/>
    <cellStyle name="20% - Accent3 2 3 2 3" xfId="171" xr:uid="{00000000-0005-0000-0000-0000A7000000}"/>
    <cellStyle name="20% - Accent3 2 3 3" xfId="172" xr:uid="{00000000-0005-0000-0000-0000A8000000}"/>
    <cellStyle name="20% - Accent3 2 3 3 2" xfId="173" xr:uid="{00000000-0005-0000-0000-0000A9000000}"/>
    <cellStyle name="20% - Accent3 2 3 4" xfId="174" xr:uid="{00000000-0005-0000-0000-0000AA000000}"/>
    <cellStyle name="20% - Accent3 2 4" xfId="175" xr:uid="{00000000-0005-0000-0000-0000AB000000}"/>
    <cellStyle name="20% - Accent3 2 4 2" xfId="176" xr:uid="{00000000-0005-0000-0000-0000AC000000}"/>
    <cellStyle name="20% - Accent3 2 4 2 2" xfId="177" xr:uid="{00000000-0005-0000-0000-0000AD000000}"/>
    <cellStyle name="20% - Accent3 2 4 3" xfId="178" xr:uid="{00000000-0005-0000-0000-0000AE000000}"/>
    <cellStyle name="20% - Accent3 2 5" xfId="179" xr:uid="{00000000-0005-0000-0000-0000AF000000}"/>
    <cellStyle name="20% - Accent3 2 5 2" xfId="180" xr:uid="{00000000-0005-0000-0000-0000B0000000}"/>
    <cellStyle name="20% - Accent3 2 6" xfId="181" xr:uid="{00000000-0005-0000-0000-0000B1000000}"/>
    <cellStyle name="20% - Accent3 3" xfId="182" xr:uid="{00000000-0005-0000-0000-0000B2000000}"/>
    <cellStyle name="20% - Accent3 3 2" xfId="183" xr:uid="{00000000-0005-0000-0000-0000B3000000}"/>
    <cellStyle name="20% - Accent3 3 2 2" xfId="184" xr:uid="{00000000-0005-0000-0000-0000B4000000}"/>
    <cellStyle name="20% - Accent3 3 2 2 2" xfId="185" xr:uid="{00000000-0005-0000-0000-0000B5000000}"/>
    <cellStyle name="20% - Accent3 3 2 2 2 2" xfId="186" xr:uid="{00000000-0005-0000-0000-0000B6000000}"/>
    <cellStyle name="20% - Accent3 3 2 2 3" xfId="187" xr:uid="{00000000-0005-0000-0000-0000B7000000}"/>
    <cellStyle name="20% - Accent3 3 2 3" xfId="188" xr:uid="{00000000-0005-0000-0000-0000B8000000}"/>
    <cellStyle name="20% - Accent3 3 2 3 2" xfId="189" xr:uid="{00000000-0005-0000-0000-0000B9000000}"/>
    <cellStyle name="20% - Accent3 3 2 4" xfId="190" xr:uid="{00000000-0005-0000-0000-0000BA000000}"/>
    <cellStyle name="20% - Accent3 3 3" xfId="191" xr:uid="{00000000-0005-0000-0000-0000BB000000}"/>
    <cellStyle name="20% - Accent3 3 3 2" xfId="192" xr:uid="{00000000-0005-0000-0000-0000BC000000}"/>
    <cellStyle name="20% - Accent3 3 3 2 2" xfId="193" xr:uid="{00000000-0005-0000-0000-0000BD000000}"/>
    <cellStyle name="20% - Accent3 3 3 3" xfId="194" xr:uid="{00000000-0005-0000-0000-0000BE000000}"/>
    <cellStyle name="20% - Accent3 3 4" xfId="195" xr:uid="{00000000-0005-0000-0000-0000BF000000}"/>
    <cellStyle name="20% - Accent3 3 4 2" xfId="196" xr:uid="{00000000-0005-0000-0000-0000C0000000}"/>
    <cellStyle name="20% - Accent3 3 5" xfId="197" xr:uid="{00000000-0005-0000-0000-0000C1000000}"/>
    <cellStyle name="20% - Accent3 4" xfId="198" xr:uid="{00000000-0005-0000-0000-0000C2000000}"/>
    <cellStyle name="20% - Accent3 4 2" xfId="199" xr:uid="{00000000-0005-0000-0000-0000C3000000}"/>
    <cellStyle name="20% - Accent3 4 2 2" xfId="200" xr:uid="{00000000-0005-0000-0000-0000C4000000}"/>
    <cellStyle name="20% - Accent3 4 2 2 2" xfId="201" xr:uid="{00000000-0005-0000-0000-0000C5000000}"/>
    <cellStyle name="20% - Accent3 4 2 3" xfId="202" xr:uid="{00000000-0005-0000-0000-0000C6000000}"/>
    <cellStyle name="20% - Accent3 4 3" xfId="203" xr:uid="{00000000-0005-0000-0000-0000C7000000}"/>
    <cellStyle name="20% - Accent3 4 3 2" xfId="204" xr:uid="{00000000-0005-0000-0000-0000C8000000}"/>
    <cellStyle name="20% - Accent3 4 4" xfId="205" xr:uid="{00000000-0005-0000-0000-0000C9000000}"/>
    <cellStyle name="20% - Accent3 5" xfId="206" xr:uid="{00000000-0005-0000-0000-0000CA000000}"/>
    <cellStyle name="20% - Accent3 5 2" xfId="207" xr:uid="{00000000-0005-0000-0000-0000CB000000}"/>
    <cellStyle name="20% - Accent3 5 2 2" xfId="208" xr:uid="{00000000-0005-0000-0000-0000CC000000}"/>
    <cellStyle name="20% - Accent3 5 3" xfId="209" xr:uid="{00000000-0005-0000-0000-0000CD000000}"/>
    <cellStyle name="20% - Accent3 6" xfId="210" xr:uid="{00000000-0005-0000-0000-0000CE000000}"/>
    <cellStyle name="20% - Accent3 6 2" xfId="211" xr:uid="{00000000-0005-0000-0000-0000CF000000}"/>
    <cellStyle name="20% - Accent3 7" xfId="212" xr:uid="{00000000-0005-0000-0000-0000D0000000}"/>
    <cellStyle name="20% - Accent4 2" xfId="213" xr:uid="{00000000-0005-0000-0000-0000D1000000}"/>
    <cellStyle name="20% - Accent4 2 2" xfId="214" xr:uid="{00000000-0005-0000-0000-0000D2000000}"/>
    <cellStyle name="20% - Accent4 2 2 2" xfId="215" xr:uid="{00000000-0005-0000-0000-0000D3000000}"/>
    <cellStyle name="20% - Accent4 2 2 2 2" xfId="216" xr:uid="{00000000-0005-0000-0000-0000D4000000}"/>
    <cellStyle name="20% - Accent4 2 2 2 2 2" xfId="217" xr:uid="{00000000-0005-0000-0000-0000D5000000}"/>
    <cellStyle name="20% - Accent4 2 2 2 2 2 2" xfId="218" xr:uid="{00000000-0005-0000-0000-0000D6000000}"/>
    <cellStyle name="20% - Accent4 2 2 2 2 3" xfId="219" xr:uid="{00000000-0005-0000-0000-0000D7000000}"/>
    <cellStyle name="20% - Accent4 2 2 2 3" xfId="220" xr:uid="{00000000-0005-0000-0000-0000D8000000}"/>
    <cellStyle name="20% - Accent4 2 2 2 3 2" xfId="221" xr:uid="{00000000-0005-0000-0000-0000D9000000}"/>
    <cellStyle name="20% - Accent4 2 2 2 4" xfId="222" xr:uid="{00000000-0005-0000-0000-0000DA000000}"/>
    <cellStyle name="20% - Accent4 2 2 3" xfId="223" xr:uid="{00000000-0005-0000-0000-0000DB000000}"/>
    <cellStyle name="20% - Accent4 2 2 3 2" xfId="224" xr:uid="{00000000-0005-0000-0000-0000DC000000}"/>
    <cellStyle name="20% - Accent4 2 2 3 2 2" xfId="225" xr:uid="{00000000-0005-0000-0000-0000DD000000}"/>
    <cellStyle name="20% - Accent4 2 2 3 3" xfId="226" xr:uid="{00000000-0005-0000-0000-0000DE000000}"/>
    <cellStyle name="20% - Accent4 2 2 4" xfId="227" xr:uid="{00000000-0005-0000-0000-0000DF000000}"/>
    <cellStyle name="20% - Accent4 2 2 4 2" xfId="228" xr:uid="{00000000-0005-0000-0000-0000E0000000}"/>
    <cellStyle name="20% - Accent4 2 2 5" xfId="229" xr:uid="{00000000-0005-0000-0000-0000E1000000}"/>
    <cellStyle name="20% - Accent4 2 3" xfId="230" xr:uid="{00000000-0005-0000-0000-0000E2000000}"/>
    <cellStyle name="20% - Accent4 2 3 2" xfId="231" xr:uid="{00000000-0005-0000-0000-0000E3000000}"/>
    <cellStyle name="20% - Accent4 2 3 2 2" xfId="232" xr:uid="{00000000-0005-0000-0000-0000E4000000}"/>
    <cellStyle name="20% - Accent4 2 3 2 2 2" xfId="233" xr:uid="{00000000-0005-0000-0000-0000E5000000}"/>
    <cellStyle name="20% - Accent4 2 3 2 3" xfId="234" xr:uid="{00000000-0005-0000-0000-0000E6000000}"/>
    <cellStyle name="20% - Accent4 2 3 3" xfId="235" xr:uid="{00000000-0005-0000-0000-0000E7000000}"/>
    <cellStyle name="20% - Accent4 2 3 3 2" xfId="236" xr:uid="{00000000-0005-0000-0000-0000E8000000}"/>
    <cellStyle name="20% - Accent4 2 3 4" xfId="237" xr:uid="{00000000-0005-0000-0000-0000E9000000}"/>
    <cellStyle name="20% - Accent4 2 4" xfId="238" xr:uid="{00000000-0005-0000-0000-0000EA000000}"/>
    <cellStyle name="20% - Accent4 2 4 2" xfId="239" xr:uid="{00000000-0005-0000-0000-0000EB000000}"/>
    <cellStyle name="20% - Accent4 2 4 2 2" xfId="240" xr:uid="{00000000-0005-0000-0000-0000EC000000}"/>
    <cellStyle name="20% - Accent4 2 4 3" xfId="241" xr:uid="{00000000-0005-0000-0000-0000ED000000}"/>
    <cellStyle name="20% - Accent4 2 5" xfId="242" xr:uid="{00000000-0005-0000-0000-0000EE000000}"/>
    <cellStyle name="20% - Accent4 2 5 2" xfId="243" xr:uid="{00000000-0005-0000-0000-0000EF000000}"/>
    <cellStyle name="20% - Accent4 2 6" xfId="244" xr:uid="{00000000-0005-0000-0000-0000F0000000}"/>
    <cellStyle name="20% - Accent4 3" xfId="245" xr:uid="{00000000-0005-0000-0000-0000F1000000}"/>
    <cellStyle name="20% - Accent4 3 2" xfId="246" xr:uid="{00000000-0005-0000-0000-0000F2000000}"/>
    <cellStyle name="20% - Accent4 3 2 2" xfId="247" xr:uid="{00000000-0005-0000-0000-0000F3000000}"/>
    <cellStyle name="20% - Accent4 3 2 2 2" xfId="248" xr:uid="{00000000-0005-0000-0000-0000F4000000}"/>
    <cellStyle name="20% - Accent4 3 2 2 2 2" xfId="249" xr:uid="{00000000-0005-0000-0000-0000F5000000}"/>
    <cellStyle name="20% - Accent4 3 2 2 3" xfId="250" xr:uid="{00000000-0005-0000-0000-0000F6000000}"/>
    <cellStyle name="20% - Accent4 3 2 3" xfId="251" xr:uid="{00000000-0005-0000-0000-0000F7000000}"/>
    <cellStyle name="20% - Accent4 3 2 3 2" xfId="252" xr:uid="{00000000-0005-0000-0000-0000F8000000}"/>
    <cellStyle name="20% - Accent4 3 2 4" xfId="253" xr:uid="{00000000-0005-0000-0000-0000F9000000}"/>
    <cellStyle name="20% - Accent4 3 3" xfId="254" xr:uid="{00000000-0005-0000-0000-0000FA000000}"/>
    <cellStyle name="20% - Accent4 3 3 2" xfId="255" xr:uid="{00000000-0005-0000-0000-0000FB000000}"/>
    <cellStyle name="20% - Accent4 3 3 2 2" xfId="256" xr:uid="{00000000-0005-0000-0000-0000FC000000}"/>
    <cellStyle name="20% - Accent4 3 3 3" xfId="257" xr:uid="{00000000-0005-0000-0000-0000FD000000}"/>
    <cellStyle name="20% - Accent4 3 4" xfId="258" xr:uid="{00000000-0005-0000-0000-0000FE000000}"/>
    <cellStyle name="20% - Accent4 3 4 2" xfId="259" xr:uid="{00000000-0005-0000-0000-0000FF000000}"/>
    <cellStyle name="20% - Accent4 3 5" xfId="260" xr:uid="{00000000-0005-0000-0000-000000010000}"/>
    <cellStyle name="20% - Accent4 4" xfId="261" xr:uid="{00000000-0005-0000-0000-000001010000}"/>
    <cellStyle name="20% - Accent4 4 2" xfId="262" xr:uid="{00000000-0005-0000-0000-000002010000}"/>
    <cellStyle name="20% - Accent4 4 2 2" xfId="263" xr:uid="{00000000-0005-0000-0000-000003010000}"/>
    <cellStyle name="20% - Accent4 4 2 2 2" xfId="264" xr:uid="{00000000-0005-0000-0000-000004010000}"/>
    <cellStyle name="20% - Accent4 4 2 3" xfId="265" xr:uid="{00000000-0005-0000-0000-000005010000}"/>
    <cellStyle name="20% - Accent4 4 3" xfId="266" xr:uid="{00000000-0005-0000-0000-000006010000}"/>
    <cellStyle name="20% - Accent4 4 3 2" xfId="267" xr:uid="{00000000-0005-0000-0000-000007010000}"/>
    <cellStyle name="20% - Accent4 4 4" xfId="268" xr:uid="{00000000-0005-0000-0000-000008010000}"/>
    <cellStyle name="20% - Accent4 5" xfId="269" xr:uid="{00000000-0005-0000-0000-000009010000}"/>
    <cellStyle name="20% - Accent4 5 2" xfId="270" xr:uid="{00000000-0005-0000-0000-00000A010000}"/>
    <cellStyle name="20% - Accent4 5 2 2" xfId="271" xr:uid="{00000000-0005-0000-0000-00000B010000}"/>
    <cellStyle name="20% - Accent4 5 3" xfId="272" xr:uid="{00000000-0005-0000-0000-00000C010000}"/>
    <cellStyle name="20% - Accent4 6" xfId="273" xr:uid="{00000000-0005-0000-0000-00000D010000}"/>
    <cellStyle name="20% - Accent4 6 2" xfId="274" xr:uid="{00000000-0005-0000-0000-00000E010000}"/>
    <cellStyle name="20% - Accent4 7" xfId="275" xr:uid="{00000000-0005-0000-0000-00000F010000}"/>
    <cellStyle name="20% - Accent5 2" xfId="276" xr:uid="{00000000-0005-0000-0000-000010010000}"/>
    <cellStyle name="20% - Accent5 2 2" xfId="277" xr:uid="{00000000-0005-0000-0000-000011010000}"/>
    <cellStyle name="20% - Accent5 2 2 2" xfId="278" xr:uid="{00000000-0005-0000-0000-000012010000}"/>
    <cellStyle name="20% - Accent5 2 2 2 2" xfId="279" xr:uid="{00000000-0005-0000-0000-000013010000}"/>
    <cellStyle name="20% - Accent5 2 2 2 2 2" xfId="280" xr:uid="{00000000-0005-0000-0000-000014010000}"/>
    <cellStyle name="20% - Accent5 2 2 2 2 2 2" xfId="281" xr:uid="{00000000-0005-0000-0000-000015010000}"/>
    <cellStyle name="20% - Accent5 2 2 2 2 3" xfId="282" xr:uid="{00000000-0005-0000-0000-000016010000}"/>
    <cellStyle name="20% - Accent5 2 2 2 3" xfId="283" xr:uid="{00000000-0005-0000-0000-000017010000}"/>
    <cellStyle name="20% - Accent5 2 2 2 3 2" xfId="284" xr:uid="{00000000-0005-0000-0000-000018010000}"/>
    <cellStyle name="20% - Accent5 2 2 2 4" xfId="285" xr:uid="{00000000-0005-0000-0000-000019010000}"/>
    <cellStyle name="20% - Accent5 2 2 3" xfId="286" xr:uid="{00000000-0005-0000-0000-00001A010000}"/>
    <cellStyle name="20% - Accent5 2 2 3 2" xfId="287" xr:uid="{00000000-0005-0000-0000-00001B010000}"/>
    <cellStyle name="20% - Accent5 2 2 3 2 2" xfId="288" xr:uid="{00000000-0005-0000-0000-00001C010000}"/>
    <cellStyle name="20% - Accent5 2 2 3 3" xfId="289" xr:uid="{00000000-0005-0000-0000-00001D010000}"/>
    <cellStyle name="20% - Accent5 2 2 4" xfId="290" xr:uid="{00000000-0005-0000-0000-00001E010000}"/>
    <cellStyle name="20% - Accent5 2 2 4 2" xfId="291" xr:uid="{00000000-0005-0000-0000-00001F010000}"/>
    <cellStyle name="20% - Accent5 2 2 5" xfId="292" xr:uid="{00000000-0005-0000-0000-000020010000}"/>
    <cellStyle name="20% - Accent5 2 3" xfId="293" xr:uid="{00000000-0005-0000-0000-000021010000}"/>
    <cellStyle name="20% - Accent5 2 3 2" xfId="294" xr:uid="{00000000-0005-0000-0000-000022010000}"/>
    <cellStyle name="20% - Accent5 2 3 2 2" xfId="295" xr:uid="{00000000-0005-0000-0000-000023010000}"/>
    <cellStyle name="20% - Accent5 2 3 2 2 2" xfId="296" xr:uid="{00000000-0005-0000-0000-000024010000}"/>
    <cellStyle name="20% - Accent5 2 3 2 3" xfId="297" xr:uid="{00000000-0005-0000-0000-000025010000}"/>
    <cellStyle name="20% - Accent5 2 3 3" xfId="298" xr:uid="{00000000-0005-0000-0000-000026010000}"/>
    <cellStyle name="20% - Accent5 2 3 3 2" xfId="299" xr:uid="{00000000-0005-0000-0000-000027010000}"/>
    <cellStyle name="20% - Accent5 2 3 4" xfId="300" xr:uid="{00000000-0005-0000-0000-000028010000}"/>
    <cellStyle name="20% - Accent5 2 4" xfId="301" xr:uid="{00000000-0005-0000-0000-000029010000}"/>
    <cellStyle name="20% - Accent5 2 4 2" xfId="302" xr:uid="{00000000-0005-0000-0000-00002A010000}"/>
    <cellStyle name="20% - Accent5 2 4 2 2" xfId="303" xr:uid="{00000000-0005-0000-0000-00002B010000}"/>
    <cellStyle name="20% - Accent5 2 4 3" xfId="304" xr:uid="{00000000-0005-0000-0000-00002C010000}"/>
    <cellStyle name="20% - Accent5 2 5" xfId="305" xr:uid="{00000000-0005-0000-0000-00002D010000}"/>
    <cellStyle name="20% - Accent5 2 5 2" xfId="306" xr:uid="{00000000-0005-0000-0000-00002E010000}"/>
    <cellStyle name="20% - Accent5 2 6" xfId="307" xr:uid="{00000000-0005-0000-0000-00002F010000}"/>
    <cellStyle name="20% - Accent5 3" xfId="308" xr:uid="{00000000-0005-0000-0000-000030010000}"/>
    <cellStyle name="20% - Accent5 3 2" xfId="309" xr:uid="{00000000-0005-0000-0000-000031010000}"/>
    <cellStyle name="20% - Accent5 3 2 2" xfId="310" xr:uid="{00000000-0005-0000-0000-000032010000}"/>
    <cellStyle name="20% - Accent5 3 2 2 2" xfId="311" xr:uid="{00000000-0005-0000-0000-000033010000}"/>
    <cellStyle name="20% - Accent5 3 2 2 2 2" xfId="312" xr:uid="{00000000-0005-0000-0000-000034010000}"/>
    <cellStyle name="20% - Accent5 3 2 2 3" xfId="313" xr:uid="{00000000-0005-0000-0000-000035010000}"/>
    <cellStyle name="20% - Accent5 3 2 3" xfId="314" xr:uid="{00000000-0005-0000-0000-000036010000}"/>
    <cellStyle name="20% - Accent5 3 2 3 2" xfId="315" xr:uid="{00000000-0005-0000-0000-000037010000}"/>
    <cellStyle name="20% - Accent5 3 2 4" xfId="316" xr:uid="{00000000-0005-0000-0000-000038010000}"/>
    <cellStyle name="20% - Accent5 3 3" xfId="317" xr:uid="{00000000-0005-0000-0000-000039010000}"/>
    <cellStyle name="20% - Accent5 3 3 2" xfId="318" xr:uid="{00000000-0005-0000-0000-00003A010000}"/>
    <cellStyle name="20% - Accent5 3 3 2 2" xfId="319" xr:uid="{00000000-0005-0000-0000-00003B010000}"/>
    <cellStyle name="20% - Accent5 3 3 3" xfId="320" xr:uid="{00000000-0005-0000-0000-00003C010000}"/>
    <cellStyle name="20% - Accent5 3 4" xfId="321" xr:uid="{00000000-0005-0000-0000-00003D010000}"/>
    <cellStyle name="20% - Accent5 3 4 2" xfId="322" xr:uid="{00000000-0005-0000-0000-00003E010000}"/>
    <cellStyle name="20% - Accent5 3 5" xfId="323" xr:uid="{00000000-0005-0000-0000-00003F010000}"/>
    <cellStyle name="20% - Accent5 4" xfId="324" xr:uid="{00000000-0005-0000-0000-000040010000}"/>
    <cellStyle name="20% - Accent5 4 2" xfId="325" xr:uid="{00000000-0005-0000-0000-000041010000}"/>
    <cellStyle name="20% - Accent5 4 2 2" xfId="326" xr:uid="{00000000-0005-0000-0000-000042010000}"/>
    <cellStyle name="20% - Accent5 4 2 2 2" xfId="327" xr:uid="{00000000-0005-0000-0000-000043010000}"/>
    <cellStyle name="20% - Accent5 4 2 3" xfId="328" xr:uid="{00000000-0005-0000-0000-000044010000}"/>
    <cellStyle name="20% - Accent5 4 3" xfId="329" xr:uid="{00000000-0005-0000-0000-000045010000}"/>
    <cellStyle name="20% - Accent5 4 3 2" xfId="330" xr:uid="{00000000-0005-0000-0000-000046010000}"/>
    <cellStyle name="20% - Accent5 4 4" xfId="331" xr:uid="{00000000-0005-0000-0000-000047010000}"/>
    <cellStyle name="20% - Accent5 5" xfId="332" xr:uid="{00000000-0005-0000-0000-000048010000}"/>
    <cellStyle name="20% - Accent5 5 2" xfId="333" xr:uid="{00000000-0005-0000-0000-000049010000}"/>
    <cellStyle name="20% - Accent5 5 2 2" xfId="334" xr:uid="{00000000-0005-0000-0000-00004A010000}"/>
    <cellStyle name="20% - Accent5 5 3" xfId="335" xr:uid="{00000000-0005-0000-0000-00004B010000}"/>
    <cellStyle name="20% - Accent5 6" xfId="336" xr:uid="{00000000-0005-0000-0000-00004C010000}"/>
    <cellStyle name="20% - Accent5 6 2" xfId="337" xr:uid="{00000000-0005-0000-0000-00004D010000}"/>
    <cellStyle name="20% - Accent5 7" xfId="338" xr:uid="{00000000-0005-0000-0000-00004E010000}"/>
    <cellStyle name="20% - Accent6 2" xfId="339" xr:uid="{00000000-0005-0000-0000-00004F010000}"/>
    <cellStyle name="20% - Accent6 2 2" xfId="340" xr:uid="{00000000-0005-0000-0000-000050010000}"/>
    <cellStyle name="20% - Accent6 2 2 2" xfId="341" xr:uid="{00000000-0005-0000-0000-000051010000}"/>
    <cellStyle name="20% - Accent6 2 2 2 2" xfId="342" xr:uid="{00000000-0005-0000-0000-000052010000}"/>
    <cellStyle name="20% - Accent6 2 2 2 2 2" xfId="343" xr:uid="{00000000-0005-0000-0000-000053010000}"/>
    <cellStyle name="20% - Accent6 2 2 2 2 2 2" xfId="344" xr:uid="{00000000-0005-0000-0000-000054010000}"/>
    <cellStyle name="20% - Accent6 2 2 2 2 3" xfId="345" xr:uid="{00000000-0005-0000-0000-000055010000}"/>
    <cellStyle name="20% - Accent6 2 2 2 3" xfId="346" xr:uid="{00000000-0005-0000-0000-000056010000}"/>
    <cellStyle name="20% - Accent6 2 2 2 3 2" xfId="347" xr:uid="{00000000-0005-0000-0000-000057010000}"/>
    <cellStyle name="20% - Accent6 2 2 2 4" xfId="348" xr:uid="{00000000-0005-0000-0000-000058010000}"/>
    <cellStyle name="20% - Accent6 2 2 3" xfId="349" xr:uid="{00000000-0005-0000-0000-000059010000}"/>
    <cellStyle name="20% - Accent6 2 2 3 2" xfId="350" xr:uid="{00000000-0005-0000-0000-00005A010000}"/>
    <cellStyle name="20% - Accent6 2 2 3 2 2" xfId="351" xr:uid="{00000000-0005-0000-0000-00005B010000}"/>
    <cellStyle name="20% - Accent6 2 2 3 3" xfId="352" xr:uid="{00000000-0005-0000-0000-00005C010000}"/>
    <cellStyle name="20% - Accent6 2 2 4" xfId="353" xr:uid="{00000000-0005-0000-0000-00005D010000}"/>
    <cellStyle name="20% - Accent6 2 2 4 2" xfId="354" xr:uid="{00000000-0005-0000-0000-00005E010000}"/>
    <cellStyle name="20% - Accent6 2 2 5" xfId="355" xr:uid="{00000000-0005-0000-0000-00005F010000}"/>
    <cellStyle name="20% - Accent6 2 3" xfId="356" xr:uid="{00000000-0005-0000-0000-000060010000}"/>
    <cellStyle name="20% - Accent6 2 3 2" xfId="357" xr:uid="{00000000-0005-0000-0000-000061010000}"/>
    <cellStyle name="20% - Accent6 2 3 2 2" xfId="358" xr:uid="{00000000-0005-0000-0000-000062010000}"/>
    <cellStyle name="20% - Accent6 2 3 2 2 2" xfId="359" xr:uid="{00000000-0005-0000-0000-000063010000}"/>
    <cellStyle name="20% - Accent6 2 3 2 3" xfId="360" xr:uid="{00000000-0005-0000-0000-000064010000}"/>
    <cellStyle name="20% - Accent6 2 3 3" xfId="361" xr:uid="{00000000-0005-0000-0000-000065010000}"/>
    <cellStyle name="20% - Accent6 2 3 3 2" xfId="362" xr:uid="{00000000-0005-0000-0000-000066010000}"/>
    <cellStyle name="20% - Accent6 2 3 4" xfId="363" xr:uid="{00000000-0005-0000-0000-000067010000}"/>
    <cellStyle name="20% - Accent6 2 4" xfId="364" xr:uid="{00000000-0005-0000-0000-000068010000}"/>
    <cellStyle name="20% - Accent6 2 4 2" xfId="365" xr:uid="{00000000-0005-0000-0000-000069010000}"/>
    <cellStyle name="20% - Accent6 2 4 2 2" xfId="366" xr:uid="{00000000-0005-0000-0000-00006A010000}"/>
    <cellStyle name="20% - Accent6 2 4 3" xfId="367" xr:uid="{00000000-0005-0000-0000-00006B010000}"/>
    <cellStyle name="20% - Accent6 2 5" xfId="368" xr:uid="{00000000-0005-0000-0000-00006C010000}"/>
    <cellStyle name="20% - Accent6 2 5 2" xfId="369" xr:uid="{00000000-0005-0000-0000-00006D010000}"/>
    <cellStyle name="20% - Accent6 2 6" xfId="370" xr:uid="{00000000-0005-0000-0000-00006E010000}"/>
    <cellStyle name="20% - Accent6 3" xfId="371" xr:uid="{00000000-0005-0000-0000-00006F010000}"/>
    <cellStyle name="20% - Accent6 3 2" xfId="372" xr:uid="{00000000-0005-0000-0000-000070010000}"/>
    <cellStyle name="20% - Accent6 3 2 2" xfId="373" xr:uid="{00000000-0005-0000-0000-000071010000}"/>
    <cellStyle name="20% - Accent6 3 2 2 2" xfId="374" xr:uid="{00000000-0005-0000-0000-000072010000}"/>
    <cellStyle name="20% - Accent6 3 2 2 2 2" xfId="375" xr:uid="{00000000-0005-0000-0000-000073010000}"/>
    <cellStyle name="20% - Accent6 3 2 2 3" xfId="376" xr:uid="{00000000-0005-0000-0000-000074010000}"/>
    <cellStyle name="20% - Accent6 3 2 3" xfId="377" xr:uid="{00000000-0005-0000-0000-000075010000}"/>
    <cellStyle name="20% - Accent6 3 2 3 2" xfId="378" xr:uid="{00000000-0005-0000-0000-000076010000}"/>
    <cellStyle name="20% - Accent6 3 2 4" xfId="379" xr:uid="{00000000-0005-0000-0000-000077010000}"/>
    <cellStyle name="20% - Accent6 3 3" xfId="380" xr:uid="{00000000-0005-0000-0000-000078010000}"/>
    <cellStyle name="20% - Accent6 3 3 2" xfId="381" xr:uid="{00000000-0005-0000-0000-000079010000}"/>
    <cellStyle name="20% - Accent6 3 3 2 2" xfId="382" xr:uid="{00000000-0005-0000-0000-00007A010000}"/>
    <cellStyle name="20% - Accent6 3 3 3" xfId="383" xr:uid="{00000000-0005-0000-0000-00007B010000}"/>
    <cellStyle name="20% - Accent6 3 4" xfId="384" xr:uid="{00000000-0005-0000-0000-00007C010000}"/>
    <cellStyle name="20% - Accent6 3 4 2" xfId="385" xr:uid="{00000000-0005-0000-0000-00007D010000}"/>
    <cellStyle name="20% - Accent6 3 5" xfId="386" xr:uid="{00000000-0005-0000-0000-00007E010000}"/>
    <cellStyle name="20% - Accent6 4" xfId="387" xr:uid="{00000000-0005-0000-0000-00007F010000}"/>
    <cellStyle name="20% - Accent6 4 2" xfId="388" xr:uid="{00000000-0005-0000-0000-000080010000}"/>
    <cellStyle name="20% - Accent6 4 2 2" xfId="389" xr:uid="{00000000-0005-0000-0000-000081010000}"/>
    <cellStyle name="20% - Accent6 4 2 2 2" xfId="390" xr:uid="{00000000-0005-0000-0000-000082010000}"/>
    <cellStyle name="20% - Accent6 4 2 3" xfId="391" xr:uid="{00000000-0005-0000-0000-000083010000}"/>
    <cellStyle name="20% - Accent6 4 3" xfId="392" xr:uid="{00000000-0005-0000-0000-000084010000}"/>
    <cellStyle name="20% - Accent6 4 3 2" xfId="393" xr:uid="{00000000-0005-0000-0000-000085010000}"/>
    <cellStyle name="20% - Accent6 4 4" xfId="394" xr:uid="{00000000-0005-0000-0000-000086010000}"/>
    <cellStyle name="20% - Accent6 5" xfId="395" xr:uid="{00000000-0005-0000-0000-000087010000}"/>
    <cellStyle name="20% - Accent6 5 2" xfId="396" xr:uid="{00000000-0005-0000-0000-000088010000}"/>
    <cellStyle name="20% - Accent6 5 2 2" xfId="397" xr:uid="{00000000-0005-0000-0000-000089010000}"/>
    <cellStyle name="20% - Accent6 5 3" xfId="398" xr:uid="{00000000-0005-0000-0000-00008A010000}"/>
    <cellStyle name="20% - Accent6 6" xfId="399" xr:uid="{00000000-0005-0000-0000-00008B010000}"/>
    <cellStyle name="20% - Accent6 6 2" xfId="400" xr:uid="{00000000-0005-0000-0000-00008C010000}"/>
    <cellStyle name="20% - Accent6 7" xfId="401" xr:uid="{00000000-0005-0000-0000-00008D010000}"/>
    <cellStyle name="40% - Accent1 2" xfId="402" xr:uid="{00000000-0005-0000-0000-00008E010000}"/>
    <cellStyle name="40% - Accent1 2 2" xfId="403" xr:uid="{00000000-0005-0000-0000-00008F010000}"/>
    <cellStyle name="40% - Accent1 2 2 2" xfId="404" xr:uid="{00000000-0005-0000-0000-000090010000}"/>
    <cellStyle name="40% - Accent1 2 2 2 2" xfId="405" xr:uid="{00000000-0005-0000-0000-000091010000}"/>
    <cellStyle name="40% - Accent1 2 2 2 2 2" xfId="406" xr:uid="{00000000-0005-0000-0000-000092010000}"/>
    <cellStyle name="40% - Accent1 2 2 2 2 2 2" xfId="407" xr:uid="{00000000-0005-0000-0000-000093010000}"/>
    <cellStyle name="40% - Accent1 2 2 2 2 3" xfId="408" xr:uid="{00000000-0005-0000-0000-000094010000}"/>
    <cellStyle name="40% - Accent1 2 2 2 3" xfId="409" xr:uid="{00000000-0005-0000-0000-000095010000}"/>
    <cellStyle name="40% - Accent1 2 2 2 3 2" xfId="410" xr:uid="{00000000-0005-0000-0000-000096010000}"/>
    <cellStyle name="40% - Accent1 2 2 2 4" xfId="411" xr:uid="{00000000-0005-0000-0000-000097010000}"/>
    <cellStyle name="40% - Accent1 2 2 3" xfId="412" xr:uid="{00000000-0005-0000-0000-000098010000}"/>
    <cellStyle name="40% - Accent1 2 2 3 2" xfId="413" xr:uid="{00000000-0005-0000-0000-000099010000}"/>
    <cellStyle name="40% - Accent1 2 2 3 2 2" xfId="414" xr:uid="{00000000-0005-0000-0000-00009A010000}"/>
    <cellStyle name="40% - Accent1 2 2 3 3" xfId="415" xr:uid="{00000000-0005-0000-0000-00009B010000}"/>
    <cellStyle name="40% - Accent1 2 2 4" xfId="416" xr:uid="{00000000-0005-0000-0000-00009C010000}"/>
    <cellStyle name="40% - Accent1 2 2 4 2" xfId="417" xr:uid="{00000000-0005-0000-0000-00009D010000}"/>
    <cellStyle name="40% - Accent1 2 2 5" xfId="418" xr:uid="{00000000-0005-0000-0000-00009E010000}"/>
    <cellStyle name="40% - Accent1 2 3" xfId="419" xr:uid="{00000000-0005-0000-0000-00009F010000}"/>
    <cellStyle name="40% - Accent1 2 3 2" xfId="420" xr:uid="{00000000-0005-0000-0000-0000A0010000}"/>
    <cellStyle name="40% - Accent1 2 3 2 2" xfId="421" xr:uid="{00000000-0005-0000-0000-0000A1010000}"/>
    <cellStyle name="40% - Accent1 2 3 2 2 2" xfId="422" xr:uid="{00000000-0005-0000-0000-0000A2010000}"/>
    <cellStyle name="40% - Accent1 2 3 2 3" xfId="423" xr:uid="{00000000-0005-0000-0000-0000A3010000}"/>
    <cellStyle name="40% - Accent1 2 3 3" xfId="424" xr:uid="{00000000-0005-0000-0000-0000A4010000}"/>
    <cellStyle name="40% - Accent1 2 3 3 2" xfId="425" xr:uid="{00000000-0005-0000-0000-0000A5010000}"/>
    <cellStyle name="40% - Accent1 2 3 4" xfId="426" xr:uid="{00000000-0005-0000-0000-0000A6010000}"/>
    <cellStyle name="40% - Accent1 2 4" xfId="427" xr:uid="{00000000-0005-0000-0000-0000A7010000}"/>
    <cellStyle name="40% - Accent1 2 4 2" xfId="428" xr:uid="{00000000-0005-0000-0000-0000A8010000}"/>
    <cellStyle name="40% - Accent1 2 4 2 2" xfId="429" xr:uid="{00000000-0005-0000-0000-0000A9010000}"/>
    <cellStyle name="40% - Accent1 2 4 3" xfId="430" xr:uid="{00000000-0005-0000-0000-0000AA010000}"/>
    <cellStyle name="40% - Accent1 2 5" xfId="431" xr:uid="{00000000-0005-0000-0000-0000AB010000}"/>
    <cellStyle name="40% - Accent1 2 5 2" xfId="432" xr:uid="{00000000-0005-0000-0000-0000AC010000}"/>
    <cellStyle name="40% - Accent1 2 6" xfId="433" xr:uid="{00000000-0005-0000-0000-0000AD010000}"/>
    <cellStyle name="40% - Accent1 3" xfId="434" xr:uid="{00000000-0005-0000-0000-0000AE010000}"/>
    <cellStyle name="40% - Accent1 3 2" xfId="435" xr:uid="{00000000-0005-0000-0000-0000AF010000}"/>
    <cellStyle name="40% - Accent1 3 2 2" xfId="436" xr:uid="{00000000-0005-0000-0000-0000B0010000}"/>
    <cellStyle name="40% - Accent1 3 2 2 2" xfId="437" xr:uid="{00000000-0005-0000-0000-0000B1010000}"/>
    <cellStyle name="40% - Accent1 3 2 2 2 2" xfId="438" xr:uid="{00000000-0005-0000-0000-0000B2010000}"/>
    <cellStyle name="40% - Accent1 3 2 2 3" xfId="439" xr:uid="{00000000-0005-0000-0000-0000B3010000}"/>
    <cellStyle name="40% - Accent1 3 2 3" xfId="440" xr:uid="{00000000-0005-0000-0000-0000B4010000}"/>
    <cellStyle name="40% - Accent1 3 2 3 2" xfId="441" xr:uid="{00000000-0005-0000-0000-0000B5010000}"/>
    <cellStyle name="40% - Accent1 3 2 4" xfId="442" xr:uid="{00000000-0005-0000-0000-0000B6010000}"/>
    <cellStyle name="40% - Accent1 3 3" xfId="443" xr:uid="{00000000-0005-0000-0000-0000B7010000}"/>
    <cellStyle name="40% - Accent1 3 3 2" xfId="444" xr:uid="{00000000-0005-0000-0000-0000B8010000}"/>
    <cellStyle name="40% - Accent1 3 3 2 2" xfId="445" xr:uid="{00000000-0005-0000-0000-0000B9010000}"/>
    <cellStyle name="40% - Accent1 3 3 3" xfId="446" xr:uid="{00000000-0005-0000-0000-0000BA010000}"/>
    <cellStyle name="40% - Accent1 3 4" xfId="447" xr:uid="{00000000-0005-0000-0000-0000BB010000}"/>
    <cellStyle name="40% - Accent1 3 4 2" xfId="448" xr:uid="{00000000-0005-0000-0000-0000BC010000}"/>
    <cellStyle name="40% - Accent1 3 5" xfId="449" xr:uid="{00000000-0005-0000-0000-0000BD010000}"/>
    <cellStyle name="40% - Accent1 4" xfId="450" xr:uid="{00000000-0005-0000-0000-0000BE010000}"/>
    <cellStyle name="40% - Accent1 4 2" xfId="451" xr:uid="{00000000-0005-0000-0000-0000BF010000}"/>
    <cellStyle name="40% - Accent1 4 2 2" xfId="452" xr:uid="{00000000-0005-0000-0000-0000C0010000}"/>
    <cellStyle name="40% - Accent1 4 2 2 2" xfId="453" xr:uid="{00000000-0005-0000-0000-0000C1010000}"/>
    <cellStyle name="40% - Accent1 4 2 3" xfId="454" xr:uid="{00000000-0005-0000-0000-0000C2010000}"/>
    <cellStyle name="40% - Accent1 4 3" xfId="455" xr:uid="{00000000-0005-0000-0000-0000C3010000}"/>
    <cellStyle name="40% - Accent1 4 3 2" xfId="456" xr:uid="{00000000-0005-0000-0000-0000C4010000}"/>
    <cellStyle name="40% - Accent1 4 4" xfId="457" xr:uid="{00000000-0005-0000-0000-0000C5010000}"/>
    <cellStyle name="40% - Accent1 5" xfId="458" xr:uid="{00000000-0005-0000-0000-0000C6010000}"/>
    <cellStyle name="40% - Accent1 5 2" xfId="459" xr:uid="{00000000-0005-0000-0000-0000C7010000}"/>
    <cellStyle name="40% - Accent1 5 2 2" xfId="460" xr:uid="{00000000-0005-0000-0000-0000C8010000}"/>
    <cellStyle name="40% - Accent1 5 3" xfId="461" xr:uid="{00000000-0005-0000-0000-0000C9010000}"/>
    <cellStyle name="40% - Accent1 6" xfId="462" xr:uid="{00000000-0005-0000-0000-0000CA010000}"/>
    <cellStyle name="40% - Accent1 6 2" xfId="463" xr:uid="{00000000-0005-0000-0000-0000CB010000}"/>
    <cellStyle name="40% - Accent1 7" xfId="464" xr:uid="{00000000-0005-0000-0000-0000CC010000}"/>
    <cellStyle name="40% - Accent2 2" xfId="465" xr:uid="{00000000-0005-0000-0000-0000CD010000}"/>
    <cellStyle name="40% - Accent2 2 2" xfId="466" xr:uid="{00000000-0005-0000-0000-0000CE010000}"/>
    <cellStyle name="40% - Accent2 2 2 2" xfId="467" xr:uid="{00000000-0005-0000-0000-0000CF010000}"/>
    <cellStyle name="40% - Accent2 2 2 2 2" xfId="468" xr:uid="{00000000-0005-0000-0000-0000D0010000}"/>
    <cellStyle name="40% - Accent2 2 2 2 2 2" xfId="469" xr:uid="{00000000-0005-0000-0000-0000D1010000}"/>
    <cellStyle name="40% - Accent2 2 2 2 2 2 2" xfId="470" xr:uid="{00000000-0005-0000-0000-0000D2010000}"/>
    <cellStyle name="40% - Accent2 2 2 2 2 3" xfId="471" xr:uid="{00000000-0005-0000-0000-0000D3010000}"/>
    <cellStyle name="40% - Accent2 2 2 2 3" xfId="472" xr:uid="{00000000-0005-0000-0000-0000D4010000}"/>
    <cellStyle name="40% - Accent2 2 2 2 3 2" xfId="473" xr:uid="{00000000-0005-0000-0000-0000D5010000}"/>
    <cellStyle name="40% - Accent2 2 2 2 4" xfId="474" xr:uid="{00000000-0005-0000-0000-0000D6010000}"/>
    <cellStyle name="40% - Accent2 2 2 3" xfId="475" xr:uid="{00000000-0005-0000-0000-0000D7010000}"/>
    <cellStyle name="40% - Accent2 2 2 3 2" xfId="476" xr:uid="{00000000-0005-0000-0000-0000D8010000}"/>
    <cellStyle name="40% - Accent2 2 2 3 2 2" xfId="477" xr:uid="{00000000-0005-0000-0000-0000D9010000}"/>
    <cellStyle name="40% - Accent2 2 2 3 3" xfId="478" xr:uid="{00000000-0005-0000-0000-0000DA010000}"/>
    <cellStyle name="40% - Accent2 2 2 4" xfId="479" xr:uid="{00000000-0005-0000-0000-0000DB010000}"/>
    <cellStyle name="40% - Accent2 2 2 4 2" xfId="480" xr:uid="{00000000-0005-0000-0000-0000DC010000}"/>
    <cellStyle name="40% - Accent2 2 2 5" xfId="481" xr:uid="{00000000-0005-0000-0000-0000DD010000}"/>
    <cellStyle name="40% - Accent2 2 3" xfId="482" xr:uid="{00000000-0005-0000-0000-0000DE010000}"/>
    <cellStyle name="40% - Accent2 2 3 2" xfId="483" xr:uid="{00000000-0005-0000-0000-0000DF010000}"/>
    <cellStyle name="40% - Accent2 2 3 2 2" xfId="484" xr:uid="{00000000-0005-0000-0000-0000E0010000}"/>
    <cellStyle name="40% - Accent2 2 3 2 2 2" xfId="485" xr:uid="{00000000-0005-0000-0000-0000E1010000}"/>
    <cellStyle name="40% - Accent2 2 3 2 3" xfId="486" xr:uid="{00000000-0005-0000-0000-0000E2010000}"/>
    <cellStyle name="40% - Accent2 2 3 3" xfId="487" xr:uid="{00000000-0005-0000-0000-0000E3010000}"/>
    <cellStyle name="40% - Accent2 2 3 3 2" xfId="488" xr:uid="{00000000-0005-0000-0000-0000E4010000}"/>
    <cellStyle name="40% - Accent2 2 3 4" xfId="489" xr:uid="{00000000-0005-0000-0000-0000E5010000}"/>
    <cellStyle name="40% - Accent2 2 4" xfId="490" xr:uid="{00000000-0005-0000-0000-0000E6010000}"/>
    <cellStyle name="40% - Accent2 2 4 2" xfId="491" xr:uid="{00000000-0005-0000-0000-0000E7010000}"/>
    <cellStyle name="40% - Accent2 2 4 2 2" xfId="492" xr:uid="{00000000-0005-0000-0000-0000E8010000}"/>
    <cellStyle name="40% - Accent2 2 4 3" xfId="493" xr:uid="{00000000-0005-0000-0000-0000E9010000}"/>
    <cellStyle name="40% - Accent2 2 5" xfId="494" xr:uid="{00000000-0005-0000-0000-0000EA010000}"/>
    <cellStyle name="40% - Accent2 2 5 2" xfId="495" xr:uid="{00000000-0005-0000-0000-0000EB010000}"/>
    <cellStyle name="40% - Accent2 2 6" xfId="496" xr:uid="{00000000-0005-0000-0000-0000EC010000}"/>
    <cellStyle name="40% - Accent2 3" xfId="497" xr:uid="{00000000-0005-0000-0000-0000ED010000}"/>
    <cellStyle name="40% - Accent2 3 2" xfId="498" xr:uid="{00000000-0005-0000-0000-0000EE010000}"/>
    <cellStyle name="40% - Accent2 3 2 2" xfId="499" xr:uid="{00000000-0005-0000-0000-0000EF010000}"/>
    <cellStyle name="40% - Accent2 3 2 2 2" xfId="500" xr:uid="{00000000-0005-0000-0000-0000F0010000}"/>
    <cellStyle name="40% - Accent2 3 2 2 2 2" xfId="501" xr:uid="{00000000-0005-0000-0000-0000F1010000}"/>
    <cellStyle name="40% - Accent2 3 2 2 3" xfId="502" xr:uid="{00000000-0005-0000-0000-0000F2010000}"/>
    <cellStyle name="40% - Accent2 3 2 3" xfId="503" xr:uid="{00000000-0005-0000-0000-0000F3010000}"/>
    <cellStyle name="40% - Accent2 3 2 3 2" xfId="504" xr:uid="{00000000-0005-0000-0000-0000F4010000}"/>
    <cellStyle name="40% - Accent2 3 2 4" xfId="505" xr:uid="{00000000-0005-0000-0000-0000F5010000}"/>
    <cellStyle name="40% - Accent2 3 3" xfId="506" xr:uid="{00000000-0005-0000-0000-0000F6010000}"/>
    <cellStyle name="40% - Accent2 3 3 2" xfId="507" xr:uid="{00000000-0005-0000-0000-0000F7010000}"/>
    <cellStyle name="40% - Accent2 3 3 2 2" xfId="508" xr:uid="{00000000-0005-0000-0000-0000F8010000}"/>
    <cellStyle name="40% - Accent2 3 3 3" xfId="509" xr:uid="{00000000-0005-0000-0000-0000F9010000}"/>
    <cellStyle name="40% - Accent2 3 4" xfId="510" xr:uid="{00000000-0005-0000-0000-0000FA010000}"/>
    <cellStyle name="40% - Accent2 3 4 2" xfId="511" xr:uid="{00000000-0005-0000-0000-0000FB010000}"/>
    <cellStyle name="40% - Accent2 3 5" xfId="512" xr:uid="{00000000-0005-0000-0000-0000FC010000}"/>
    <cellStyle name="40% - Accent2 4" xfId="513" xr:uid="{00000000-0005-0000-0000-0000FD010000}"/>
    <cellStyle name="40% - Accent2 4 2" xfId="514" xr:uid="{00000000-0005-0000-0000-0000FE010000}"/>
    <cellStyle name="40% - Accent2 4 2 2" xfId="515" xr:uid="{00000000-0005-0000-0000-0000FF010000}"/>
    <cellStyle name="40% - Accent2 4 2 2 2" xfId="516" xr:uid="{00000000-0005-0000-0000-000000020000}"/>
    <cellStyle name="40% - Accent2 4 2 3" xfId="517" xr:uid="{00000000-0005-0000-0000-000001020000}"/>
    <cellStyle name="40% - Accent2 4 3" xfId="518" xr:uid="{00000000-0005-0000-0000-000002020000}"/>
    <cellStyle name="40% - Accent2 4 3 2" xfId="519" xr:uid="{00000000-0005-0000-0000-000003020000}"/>
    <cellStyle name="40% - Accent2 4 4" xfId="520" xr:uid="{00000000-0005-0000-0000-000004020000}"/>
    <cellStyle name="40% - Accent2 5" xfId="521" xr:uid="{00000000-0005-0000-0000-000005020000}"/>
    <cellStyle name="40% - Accent2 5 2" xfId="522" xr:uid="{00000000-0005-0000-0000-000006020000}"/>
    <cellStyle name="40% - Accent2 5 2 2" xfId="523" xr:uid="{00000000-0005-0000-0000-000007020000}"/>
    <cellStyle name="40% - Accent2 5 3" xfId="524" xr:uid="{00000000-0005-0000-0000-000008020000}"/>
    <cellStyle name="40% - Accent2 6" xfId="525" xr:uid="{00000000-0005-0000-0000-000009020000}"/>
    <cellStyle name="40% - Accent2 6 2" xfId="526" xr:uid="{00000000-0005-0000-0000-00000A020000}"/>
    <cellStyle name="40% - Accent2 7" xfId="527" xr:uid="{00000000-0005-0000-0000-00000B020000}"/>
    <cellStyle name="40% - Accent3 2" xfId="528" xr:uid="{00000000-0005-0000-0000-00000C020000}"/>
    <cellStyle name="40% - Accent3 2 2" xfId="529" xr:uid="{00000000-0005-0000-0000-00000D020000}"/>
    <cellStyle name="40% - Accent3 2 2 2" xfId="530" xr:uid="{00000000-0005-0000-0000-00000E020000}"/>
    <cellStyle name="40% - Accent3 2 2 2 2" xfId="531" xr:uid="{00000000-0005-0000-0000-00000F020000}"/>
    <cellStyle name="40% - Accent3 2 2 2 2 2" xfId="532" xr:uid="{00000000-0005-0000-0000-000010020000}"/>
    <cellStyle name="40% - Accent3 2 2 2 2 2 2" xfId="533" xr:uid="{00000000-0005-0000-0000-000011020000}"/>
    <cellStyle name="40% - Accent3 2 2 2 2 3" xfId="534" xr:uid="{00000000-0005-0000-0000-000012020000}"/>
    <cellStyle name="40% - Accent3 2 2 2 3" xfId="535" xr:uid="{00000000-0005-0000-0000-000013020000}"/>
    <cellStyle name="40% - Accent3 2 2 2 3 2" xfId="536" xr:uid="{00000000-0005-0000-0000-000014020000}"/>
    <cellStyle name="40% - Accent3 2 2 2 4" xfId="537" xr:uid="{00000000-0005-0000-0000-000015020000}"/>
    <cellStyle name="40% - Accent3 2 2 3" xfId="538" xr:uid="{00000000-0005-0000-0000-000016020000}"/>
    <cellStyle name="40% - Accent3 2 2 3 2" xfId="539" xr:uid="{00000000-0005-0000-0000-000017020000}"/>
    <cellStyle name="40% - Accent3 2 2 3 2 2" xfId="540" xr:uid="{00000000-0005-0000-0000-000018020000}"/>
    <cellStyle name="40% - Accent3 2 2 3 3" xfId="541" xr:uid="{00000000-0005-0000-0000-000019020000}"/>
    <cellStyle name="40% - Accent3 2 2 4" xfId="542" xr:uid="{00000000-0005-0000-0000-00001A020000}"/>
    <cellStyle name="40% - Accent3 2 2 4 2" xfId="543" xr:uid="{00000000-0005-0000-0000-00001B020000}"/>
    <cellStyle name="40% - Accent3 2 2 5" xfId="544" xr:uid="{00000000-0005-0000-0000-00001C020000}"/>
    <cellStyle name="40% - Accent3 2 3" xfId="545" xr:uid="{00000000-0005-0000-0000-00001D020000}"/>
    <cellStyle name="40% - Accent3 2 3 2" xfId="546" xr:uid="{00000000-0005-0000-0000-00001E020000}"/>
    <cellStyle name="40% - Accent3 2 3 2 2" xfId="547" xr:uid="{00000000-0005-0000-0000-00001F020000}"/>
    <cellStyle name="40% - Accent3 2 3 2 2 2" xfId="548" xr:uid="{00000000-0005-0000-0000-000020020000}"/>
    <cellStyle name="40% - Accent3 2 3 2 3" xfId="549" xr:uid="{00000000-0005-0000-0000-000021020000}"/>
    <cellStyle name="40% - Accent3 2 3 3" xfId="550" xr:uid="{00000000-0005-0000-0000-000022020000}"/>
    <cellStyle name="40% - Accent3 2 3 3 2" xfId="551" xr:uid="{00000000-0005-0000-0000-000023020000}"/>
    <cellStyle name="40% - Accent3 2 3 4" xfId="552" xr:uid="{00000000-0005-0000-0000-000024020000}"/>
    <cellStyle name="40% - Accent3 2 4" xfId="553" xr:uid="{00000000-0005-0000-0000-000025020000}"/>
    <cellStyle name="40% - Accent3 2 4 2" xfId="554" xr:uid="{00000000-0005-0000-0000-000026020000}"/>
    <cellStyle name="40% - Accent3 2 4 2 2" xfId="555" xr:uid="{00000000-0005-0000-0000-000027020000}"/>
    <cellStyle name="40% - Accent3 2 4 3" xfId="556" xr:uid="{00000000-0005-0000-0000-000028020000}"/>
    <cellStyle name="40% - Accent3 2 5" xfId="557" xr:uid="{00000000-0005-0000-0000-000029020000}"/>
    <cellStyle name="40% - Accent3 2 5 2" xfId="558" xr:uid="{00000000-0005-0000-0000-00002A020000}"/>
    <cellStyle name="40% - Accent3 2 6" xfId="559" xr:uid="{00000000-0005-0000-0000-00002B020000}"/>
    <cellStyle name="40% - Accent3 3" xfId="560" xr:uid="{00000000-0005-0000-0000-00002C020000}"/>
    <cellStyle name="40% - Accent3 3 2" xfId="561" xr:uid="{00000000-0005-0000-0000-00002D020000}"/>
    <cellStyle name="40% - Accent3 3 2 2" xfId="562" xr:uid="{00000000-0005-0000-0000-00002E020000}"/>
    <cellStyle name="40% - Accent3 3 2 2 2" xfId="563" xr:uid="{00000000-0005-0000-0000-00002F020000}"/>
    <cellStyle name="40% - Accent3 3 2 2 2 2" xfId="564" xr:uid="{00000000-0005-0000-0000-000030020000}"/>
    <cellStyle name="40% - Accent3 3 2 2 3" xfId="565" xr:uid="{00000000-0005-0000-0000-000031020000}"/>
    <cellStyle name="40% - Accent3 3 2 3" xfId="566" xr:uid="{00000000-0005-0000-0000-000032020000}"/>
    <cellStyle name="40% - Accent3 3 2 3 2" xfId="567" xr:uid="{00000000-0005-0000-0000-000033020000}"/>
    <cellStyle name="40% - Accent3 3 2 4" xfId="568" xr:uid="{00000000-0005-0000-0000-000034020000}"/>
    <cellStyle name="40% - Accent3 3 3" xfId="569" xr:uid="{00000000-0005-0000-0000-000035020000}"/>
    <cellStyle name="40% - Accent3 3 3 2" xfId="570" xr:uid="{00000000-0005-0000-0000-000036020000}"/>
    <cellStyle name="40% - Accent3 3 3 2 2" xfId="571" xr:uid="{00000000-0005-0000-0000-000037020000}"/>
    <cellStyle name="40% - Accent3 3 3 3" xfId="572" xr:uid="{00000000-0005-0000-0000-000038020000}"/>
    <cellStyle name="40% - Accent3 3 4" xfId="573" xr:uid="{00000000-0005-0000-0000-000039020000}"/>
    <cellStyle name="40% - Accent3 3 4 2" xfId="574" xr:uid="{00000000-0005-0000-0000-00003A020000}"/>
    <cellStyle name="40% - Accent3 3 5" xfId="575" xr:uid="{00000000-0005-0000-0000-00003B020000}"/>
    <cellStyle name="40% - Accent3 4" xfId="576" xr:uid="{00000000-0005-0000-0000-00003C020000}"/>
    <cellStyle name="40% - Accent3 4 2" xfId="577" xr:uid="{00000000-0005-0000-0000-00003D020000}"/>
    <cellStyle name="40% - Accent3 4 2 2" xfId="578" xr:uid="{00000000-0005-0000-0000-00003E020000}"/>
    <cellStyle name="40% - Accent3 4 2 2 2" xfId="579" xr:uid="{00000000-0005-0000-0000-00003F020000}"/>
    <cellStyle name="40% - Accent3 4 2 3" xfId="580" xr:uid="{00000000-0005-0000-0000-000040020000}"/>
    <cellStyle name="40% - Accent3 4 3" xfId="581" xr:uid="{00000000-0005-0000-0000-000041020000}"/>
    <cellStyle name="40% - Accent3 4 3 2" xfId="582" xr:uid="{00000000-0005-0000-0000-000042020000}"/>
    <cellStyle name="40% - Accent3 4 4" xfId="583" xr:uid="{00000000-0005-0000-0000-000043020000}"/>
    <cellStyle name="40% - Accent3 5" xfId="584" xr:uid="{00000000-0005-0000-0000-000044020000}"/>
    <cellStyle name="40% - Accent3 5 2" xfId="585" xr:uid="{00000000-0005-0000-0000-000045020000}"/>
    <cellStyle name="40% - Accent3 5 2 2" xfId="586" xr:uid="{00000000-0005-0000-0000-000046020000}"/>
    <cellStyle name="40% - Accent3 5 3" xfId="587" xr:uid="{00000000-0005-0000-0000-000047020000}"/>
    <cellStyle name="40% - Accent3 6" xfId="588" xr:uid="{00000000-0005-0000-0000-000048020000}"/>
    <cellStyle name="40% - Accent3 6 2" xfId="589" xr:uid="{00000000-0005-0000-0000-000049020000}"/>
    <cellStyle name="40% - Accent3 7" xfId="590" xr:uid="{00000000-0005-0000-0000-00004A020000}"/>
    <cellStyle name="40% - Accent4 2" xfId="591" xr:uid="{00000000-0005-0000-0000-00004B020000}"/>
    <cellStyle name="40% - Accent4 2 2" xfId="592" xr:uid="{00000000-0005-0000-0000-00004C020000}"/>
    <cellStyle name="40% - Accent4 2 2 2" xfId="593" xr:uid="{00000000-0005-0000-0000-00004D020000}"/>
    <cellStyle name="40% - Accent4 2 2 2 2" xfId="594" xr:uid="{00000000-0005-0000-0000-00004E020000}"/>
    <cellStyle name="40% - Accent4 2 2 2 2 2" xfId="595" xr:uid="{00000000-0005-0000-0000-00004F020000}"/>
    <cellStyle name="40% - Accent4 2 2 2 2 2 2" xfId="596" xr:uid="{00000000-0005-0000-0000-000050020000}"/>
    <cellStyle name="40% - Accent4 2 2 2 2 3" xfId="597" xr:uid="{00000000-0005-0000-0000-000051020000}"/>
    <cellStyle name="40% - Accent4 2 2 2 3" xfId="598" xr:uid="{00000000-0005-0000-0000-000052020000}"/>
    <cellStyle name="40% - Accent4 2 2 2 3 2" xfId="599" xr:uid="{00000000-0005-0000-0000-000053020000}"/>
    <cellStyle name="40% - Accent4 2 2 2 4" xfId="600" xr:uid="{00000000-0005-0000-0000-000054020000}"/>
    <cellStyle name="40% - Accent4 2 2 3" xfId="601" xr:uid="{00000000-0005-0000-0000-000055020000}"/>
    <cellStyle name="40% - Accent4 2 2 3 2" xfId="602" xr:uid="{00000000-0005-0000-0000-000056020000}"/>
    <cellStyle name="40% - Accent4 2 2 3 2 2" xfId="603" xr:uid="{00000000-0005-0000-0000-000057020000}"/>
    <cellStyle name="40% - Accent4 2 2 3 3" xfId="604" xr:uid="{00000000-0005-0000-0000-000058020000}"/>
    <cellStyle name="40% - Accent4 2 2 4" xfId="605" xr:uid="{00000000-0005-0000-0000-000059020000}"/>
    <cellStyle name="40% - Accent4 2 2 4 2" xfId="606" xr:uid="{00000000-0005-0000-0000-00005A020000}"/>
    <cellStyle name="40% - Accent4 2 2 5" xfId="607" xr:uid="{00000000-0005-0000-0000-00005B020000}"/>
    <cellStyle name="40% - Accent4 2 3" xfId="608" xr:uid="{00000000-0005-0000-0000-00005C020000}"/>
    <cellStyle name="40% - Accent4 2 3 2" xfId="609" xr:uid="{00000000-0005-0000-0000-00005D020000}"/>
    <cellStyle name="40% - Accent4 2 3 2 2" xfId="610" xr:uid="{00000000-0005-0000-0000-00005E020000}"/>
    <cellStyle name="40% - Accent4 2 3 2 2 2" xfId="611" xr:uid="{00000000-0005-0000-0000-00005F020000}"/>
    <cellStyle name="40% - Accent4 2 3 2 3" xfId="612" xr:uid="{00000000-0005-0000-0000-000060020000}"/>
    <cellStyle name="40% - Accent4 2 3 3" xfId="613" xr:uid="{00000000-0005-0000-0000-000061020000}"/>
    <cellStyle name="40% - Accent4 2 3 3 2" xfId="614" xr:uid="{00000000-0005-0000-0000-000062020000}"/>
    <cellStyle name="40% - Accent4 2 3 4" xfId="615" xr:uid="{00000000-0005-0000-0000-000063020000}"/>
    <cellStyle name="40% - Accent4 2 4" xfId="616" xr:uid="{00000000-0005-0000-0000-000064020000}"/>
    <cellStyle name="40% - Accent4 2 4 2" xfId="617" xr:uid="{00000000-0005-0000-0000-000065020000}"/>
    <cellStyle name="40% - Accent4 2 4 2 2" xfId="618" xr:uid="{00000000-0005-0000-0000-000066020000}"/>
    <cellStyle name="40% - Accent4 2 4 3" xfId="619" xr:uid="{00000000-0005-0000-0000-000067020000}"/>
    <cellStyle name="40% - Accent4 2 5" xfId="620" xr:uid="{00000000-0005-0000-0000-000068020000}"/>
    <cellStyle name="40% - Accent4 2 5 2" xfId="621" xr:uid="{00000000-0005-0000-0000-000069020000}"/>
    <cellStyle name="40% - Accent4 2 6" xfId="622" xr:uid="{00000000-0005-0000-0000-00006A020000}"/>
    <cellStyle name="40% - Accent4 3" xfId="623" xr:uid="{00000000-0005-0000-0000-00006B020000}"/>
    <cellStyle name="40% - Accent4 3 2" xfId="624" xr:uid="{00000000-0005-0000-0000-00006C020000}"/>
    <cellStyle name="40% - Accent4 3 2 2" xfId="625" xr:uid="{00000000-0005-0000-0000-00006D020000}"/>
    <cellStyle name="40% - Accent4 3 2 2 2" xfId="626" xr:uid="{00000000-0005-0000-0000-00006E020000}"/>
    <cellStyle name="40% - Accent4 3 2 2 2 2" xfId="627" xr:uid="{00000000-0005-0000-0000-00006F020000}"/>
    <cellStyle name="40% - Accent4 3 2 2 3" xfId="628" xr:uid="{00000000-0005-0000-0000-000070020000}"/>
    <cellStyle name="40% - Accent4 3 2 3" xfId="629" xr:uid="{00000000-0005-0000-0000-000071020000}"/>
    <cellStyle name="40% - Accent4 3 2 3 2" xfId="630" xr:uid="{00000000-0005-0000-0000-000072020000}"/>
    <cellStyle name="40% - Accent4 3 2 4" xfId="631" xr:uid="{00000000-0005-0000-0000-000073020000}"/>
    <cellStyle name="40% - Accent4 3 3" xfId="632" xr:uid="{00000000-0005-0000-0000-000074020000}"/>
    <cellStyle name="40% - Accent4 3 3 2" xfId="633" xr:uid="{00000000-0005-0000-0000-000075020000}"/>
    <cellStyle name="40% - Accent4 3 3 2 2" xfId="634" xr:uid="{00000000-0005-0000-0000-000076020000}"/>
    <cellStyle name="40% - Accent4 3 3 3" xfId="635" xr:uid="{00000000-0005-0000-0000-000077020000}"/>
    <cellStyle name="40% - Accent4 3 4" xfId="636" xr:uid="{00000000-0005-0000-0000-000078020000}"/>
    <cellStyle name="40% - Accent4 3 4 2" xfId="637" xr:uid="{00000000-0005-0000-0000-000079020000}"/>
    <cellStyle name="40% - Accent4 3 5" xfId="638" xr:uid="{00000000-0005-0000-0000-00007A020000}"/>
    <cellStyle name="40% - Accent4 4" xfId="639" xr:uid="{00000000-0005-0000-0000-00007B020000}"/>
    <cellStyle name="40% - Accent4 4 2" xfId="640" xr:uid="{00000000-0005-0000-0000-00007C020000}"/>
    <cellStyle name="40% - Accent4 4 2 2" xfId="641" xr:uid="{00000000-0005-0000-0000-00007D020000}"/>
    <cellStyle name="40% - Accent4 4 2 2 2" xfId="642" xr:uid="{00000000-0005-0000-0000-00007E020000}"/>
    <cellStyle name="40% - Accent4 4 2 3" xfId="643" xr:uid="{00000000-0005-0000-0000-00007F020000}"/>
    <cellStyle name="40% - Accent4 4 3" xfId="644" xr:uid="{00000000-0005-0000-0000-000080020000}"/>
    <cellStyle name="40% - Accent4 4 3 2" xfId="645" xr:uid="{00000000-0005-0000-0000-000081020000}"/>
    <cellStyle name="40% - Accent4 4 4" xfId="646" xr:uid="{00000000-0005-0000-0000-000082020000}"/>
    <cellStyle name="40% - Accent4 5" xfId="647" xr:uid="{00000000-0005-0000-0000-000083020000}"/>
    <cellStyle name="40% - Accent4 5 2" xfId="648" xr:uid="{00000000-0005-0000-0000-000084020000}"/>
    <cellStyle name="40% - Accent4 5 2 2" xfId="649" xr:uid="{00000000-0005-0000-0000-000085020000}"/>
    <cellStyle name="40% - Accent4 5 3" xfId="650" xr:uid="{00000000-0005-0000-0000-000086020000}"/>
    <cellStyle name="40% - Accent4 6" xfId="651" xr:uid="{00000000-0005-0000-0000-000087020000}"/>
    <cellStyle name="40% - Accent4 6 2" xfId="652" xr:uid="{00000000-0005-0000-0000-000088020000}"/>
    <cellStyle name="40% - Accent4 7" xfId="653" xr:uid="{00000000-0005-0000-0000-000089020000}"/>
    <cellStyle name="40% - Accent5 2" xfId="654" xr:uid="{00000000-0005-0000-0000-00008A020000}"/>
    <cellStyle name="40% - Accent5 2 2" xfId="655" xr:uid="{00000000-0005-0000-0000-00008B020000}"/>
    <cellStyle name="40% - Accent5 2 2 2" xfId="656" xr:uid="{00000000-0005-0000-0000-00008C020000}"/>
    <cellStyle name="40% - Accent5 2 2 2 2" xfId="657" xr:uid="{00000000-0005-0000-0000-00008D020000}"/>
    <cellStyle name="40% - Accent5 2 2 2 2 2" xfId="658" xr:uid="{00000000-0005-0000-0000-00008E020000}"/>
    <cellStyle name="40% - Accent5 2 2 2 2 2 2" xfId="659" xr:uid="{00000000-0005-0000-0000-00008F020000}"/>
    <cellStyle name="40% - Accent5 2 2 2 2 3" xfId="660" xr:uid="{00000000-0005-0000-0000-000090020000}"/>
    <cellStyle name="40% - Accent5 2 2 2 3" xfId="661" xr:uid="{00000000-0005-0000-0000-000091020000}"/>
    <cellStyle name="40% - Accent5 2 2 2 3 2" xfId="662" xr:uid="{00000000-0005-0000-0000-000092020000}"/>
    <cellStyle name="40% - Accent5 2 2 2 4" xfId="663" xr:uid="{00000000-0005-0000-0000-000093020000}"/>
    <cellStyle name="40% - Accent5 2 2 3" xfId="664" xr:uid="{00000000-0005-0000-0000-000094020000}"/>
    <cellStyle name="40% - Accent5 2 2 3 2" xfId="665" xr:uid="{00000000-0005-0000-0000-000095020000}"/>
    <cellStyle name="40% - Accent5 2 2 3 2 2" xfId="666" xr:uid="{00000000-0005-0000-0000-000096020000}"/>
    <cellStyle name="40% - Accent5 2 2 3 3" xfId="667" xr:uid="{00000000-0005-0000-0000-000097020000}"/>
    <cellStyle name="40% - Accent5 2 2 4" xfId="668" xr:uid="{00000000-0005-0000-0000-000098020000}"/>
    <cellStyle name="40% - Accent5 2 2 4 2" xfId="669" xr:uid="{00000000-0005-0000-0000-000099020000}"/>
    <cellStyle name="40% - Accent5 2 2 5" xfId="670" xr:uid="{00000000-0005-0000-0000-00009A020000}"/>
    <cellStyle name="40% - Accent5 2 3" xfId="671" xr:uid="{00000000-0005-0000-0000-00009B020000}"/>
    <cellStyle name="40% - Accent5 2 3 2" xfId="672" xr:uid="{00000000-0005-0000-0000-00009C020000}"/>
    <cellStyle name="40% - Accent5 2 3 2 2" xfId="673" xr:uid="{00000000-0005-0000-0000-00009D020000}"/>
    <cellStyle name="40% - Accent5 2 3 2 2 2" xfId="674" xr:uid="{00000000-0005-0000-0000-00009E020000}"/>
    <cellStyle name="40% - Accent5 2 3 2 3" xfId="675" xr:uid="{00000000-0005-0000-0000-00009F020000}"/>
    <cellStyle name="40% - Accent5 2 3 3" xfId="676" xr:uid="{00000000-0005-0000-0000-0000A0020000}"/>
    <cellStyle name="40% - Accent5 2 3 3 2" xfId="677" xr:uid="{00000000-0005-0000-0000-0000A1020000}"/>
    <cellStyle name="40% - Accent5 2 3 4" xfId="678" xr:uid="{00000000-0005-0000-0000-0000A2020000}"/>
    <cellStyle name="40% - Accent5 2 4" xfId="679" xr:uid="{00000000-0005-0000-0000-0000A3020000}"/>
    <cellStyle name="40% - Accent5 2 4 2" xfId="680" xr:uid="{00000000-0005-0000-0000-0000A4020000}"/>
    <cellStyle name="40% - Accent5 2 4 2 2" xfId="681" xr:uid="{00000000-0005-0000-0000-0000A5020000}"/>
    <cellStyle name="40% - Accent5 2 4 3" xfId="682" xr:uid="{00000000-0005-0000-0000-0000A6020000}"/>
    <cellStyle name="40% - Accent5 2 5" xfId="683" xr:uid="{00000000-0005-0000-0000-0000A7020000}"/>
    <cellStyle name="40% - Accent5 2 5 2" xfId="684" xr:uid="{00000000-0005-0000-0000-0000A8020000}"/>
    <cellStyle name="40% - Accent5 2 6" xfId="685" xr:uid="{00000000-0005-0000-0000-0000A9020000}"/>
    <cellStyle name="40% - Accent5 3" xfId="686" xr:uid="{00000000-0005-0000-0000-0000AA020000}"/>
    <cellStyle name="40% - Accent5 3 2" xfId="687" xr:uid="{00000000-0005-0000-0000-0000AB020000}"/>
    <cellStyle name="40% - Accent5 3 2 2" xfId="688" xr:uid="{00000000-0005-0000-0000-0000AC020000}"/>
    <cellStyle name="40% - Accent5 3 2 2 2" xfId="689" xr:uid="{00000000-0005-0000-0000-0000AD020000}"/>
    <cellStyle name="40% - Accent5 3 2 2 2 2" xfId="690" xr:uid="{00000000-0005-0000-0000-0000AE020000}"/>
    <cellStyle name="40% - Accent5 3 2 2 3" xfId="691" xr:uid="{00000000-0005-0000-0000-0000AF020000}"/>
    <cellStyle name="40% - Accent5 3 2 3" xfId="692" xr:uid="{00000000-0005-0000-0000-0000B0020000}"/>
    <cellStyle name="40% - Accent5 3 2 3 2" xfId="693" xr:uid="{00000000-0005-0000-0000-0000B1020000}"/>
    <cellStyle name="40% - Accent5 3 2 4" xfId="694" xr:uid="{00000000-0005-0000-0000-0000B2020000}"/>
    <cellStyle name="40% - Accent5 3 3" xfId="695" xr:uid="{00000000-0005-0000-0000-0000B3020000}"/>
    <cellStyle name="40% - Accent5 3 3 2" xfId="696" xr:uid="{00000000-0005-0000-0000-0000B4020000}"/>
    <cellStyle name="40% - Accent5 3 3 2 2" xfId="697" xr:uid="{00000000-0005-0000-0000-0000B5020000}"/>
    <cellStyle name="40% - Accent5 3 3 3" xfId="698" xr:uid="{00000000-0005-0000-0000-0000B6020000}"/>
    <cellStyle name="40% - Accent5 3 4" xfId="699" xr:uid="{00000000-0005-0000-0000-0000B7020000}"/>
    <cellStyle name="40% - Accent5 3 4 2" xfId="700" xr:uid="{00000000-0005-0000-0000-0000B8020000}"/>
    <cellStyle name="40% - Accent5 3 5" xfId="701" xr:uid="{00000000-0005-0000-0000-0000B9020000}"/>
    <cellStyle name="40% - Accent5 4" xfId="702" xr:uid="{00000000-0005-0000-0000-0000BA020000}"/>
    <cellStyle name="40% - Accent5 4 2" xfId="703" xr:uid="{00000000-0005-0000-0000-0000BB020000}"/>
    <cellStyle name="40% - Accent5 4 2 2" xfId="704" xr:uid="{00000000-0005-0000-0000-0000BC020000}"/>
    <cellStyle name="40% - Accent5 4 2 2 2" xfId="705" xr:uid="{00000000-0005-0000-0000-0000BD020000}"/>
    <cellStyle name="40% - Accent5 4 2 3" xfId="706" xr:uid="{00000000-0005-0000-0000-0000BE020000}"/>
    <cellStyle name="40% - Accent5 4 3" xfId="707" xr:uid="{00000000-0005-0000-0000-0000BF020000}"/>
    <cellStyle name="40% - Accent5 4 3 2" xfId="708" xr:uid="{00000000-0005-0000-0000-0000C0020000}"/>
    <cellStyle name="40% - Accent5 4 4" xfId="709" xr:uid="{00000000-0005-0000-0000-0000C1020000}"/>
    <cellStyle name="40% - Accent5 5" xfId="710" xr:uid="{00000000-0005-0000-0000-0000C2020000}"/>
    <cellStyle name="40% - Accent5 5 2" xfId="711" xr:uid="{00000000-0005-0000-0000-0000C3020000}"/>
    <cellStyle name="40% - Accent5 5 2 2" xfId="712" xr:uid="{00000000-0005-0000-0000-0000C4020000}"/>
    <cellStyle name="40% - Accent5 5 3" xfId="713" xr:uid="{00000000-0005-0000-0000-0000C5020000}"/>
    <cellStyle name="40% - Accent5 6" xfId="714" xr:uid="{00000000-0005-0000-0000-0000C6020000}"/>
    <cellStyle name="40% - Accent5 6 2" xfId="715" xr:uid="{00000000-0005-0000-0000-0000C7020000}"/>
    <cellStyle name="40% - Accent5 7" xfId="716" xr:uid="{00000000-0005-0000-0000-0000C8020000}"/>
    <cellStyle name="40% - Accent6 2" xfId="717" xr:uid="{00000000-0005-0000-0000-0000C9020000}"/>
    <cellStyle name="40% - Accent6 2 2" xfId="718" xr:uid="{00000000-0005-0000-0000-0000CA020000}"/>
    <cellStyle name="40% - Accent6 2 2 2" xfId="719" xr:uid="{00000000-0005-0000-0000-0000CB020000}"/>
    <cellStyle name="40% - Accent6 2 2 2 2" xfId="720" xr:uid="{00000000-0005-0000-0000-0000CC020000}"/>
    <cellStyle name="40% - Accent6 2 2 2 2 2" xfId="721" xr:uid="{00000000-0005-0000-0000-0000CD020000}"/>
    <cellStyle name="40% - Accent6 2 2 2 2 2 2" xfId="722" xr:uid="{00000000-0005-0000-0000-0000CE020000}"/>
    <cellStyle name="40% - Accent6 2 2 2 2 3" xfId="723" xr:uid="{00000000-0005-0000-0000-0000CF020000}"/>
    <cellStyle name="40% - Accent6 2 2 2 3" xfId="724" xr:uid="{00000000-0005-0000-0000-0000D0020000}"/>
    <cellStyle name="40% - Accent6 2 2 2 3 2" xfId="725" xr:uid="{00000000-0005-0000-0000-0000D1020000}"/>
    <cellStyle name="40% - Accent6 2 2 2 4" xfId="726" xr:uid="{00000000-0005-0000-0000-0000D2020000}"/>
    <cellStyle name="40% - Accent6 2 2 3" xfId="727" xr:uid="{00000000-0005-0000-0000-0000D3020000}"/>
    <cellStyle name="40% - Accent6 2 2 3 2" xfId="728" xr:uid="{00000000-0005-0000-0000-0000D4020000}"/>
    <cellStyle name="40% - Accent6 2 2 3 2 2" xfId="729" xr:uid="{00000000-0005-0000-0000-0000D5020000}"/>
    <cellStyle name="40% - Accent6 2 2 3 3" xfId="730" xr:uid="{00000000-0005-0000-0000-0000D6020000}"/>
    <cellStyle name="40% - Accent6 2 2 4" xfId="731" xr:uid="{00000000-0005-0000-0000-0000D7020000}"/>
    <cellStyle name="40% - Accent6 2 2 4 2" xfId="732" xr:uid="{00000000-0005-0000-0000-0000D8020000}"/>
    <cellStyle name="40% - Accent6 2 2 5" xfId="733" xr:uid="{00000000-0005-0000-0000-0000D9020000}"/>
    <cellStyle name="40% - Accent6 2 3" xfId="734" xr:uid="{00000000-0005-0000-0000-0000DA020000}"/>
    <cellStyle name="40% - Accent6 2 3 2" xfId="735" xr:uid="{00000000-0005-0000-0000-0000DB020000}"/>
    <cellStyle name="40% - Accent6 2 3 2 2" xfId="736" xr:uid="{00000000-0005-0000-0000-0000DC020000}"/>
    <cellStyle name="40% - Accent6 2 3 2 2 2" xfId="737" xr:uid="{00000000-0005-0000-0000-0000DD020000}"/>
    <cellStyle name="40% - Accent6 2 3 2 3" xfId="738" xr:uid="{00000000-0005-0000-0000-0000DE020000}"/>
    <cellStyle name="40% - Accent6 2 3 3" xfId="739" xr:uid="{00000000-0005-0000-0000-0000DF020000}"/>
    <cellStyle name="40% - Accent6 2 3 3 2" xfId="740" xr:uid="{00000000-0005-0000-0000-0000E0020000}"/>
    <cellStyle name="40% - Accent6 2 3 4" xfId="741" xr:uid="{00000000-0005-0000-0000-0000E1020000}"/>
    <cellStyle name="40% - Accent6 2 4" xfId="742" xr:uid="{00000000-0005-0000-0000-0000E2020000}"/>
    <cellStyle name="40% - Accent6 2 4 2" xfId="743" xr:uid="{00000000-0005-0000-0000-0000E3020000}"/>
    <cellStyle name="40% - Accent6 2 4 2 2" xfId="744" xr:uid="{00000000-0005-0000-0000-0000E4020000}"/>
    <cellStyle name="40% - Accent6 2 4 3" xfId="745" xr:uid="{00000000-0005-0000-0000-0000E5020000}"/>
    <cellStyle name="40% - Accent6 2 5" xfId="746" xr:uid="{00000000-0005-0000-0000-0000E6020000}"/>
    <cellStyle name="40% - Accent6 2 5 2" xfId="747" xr:uid="{00000000-0005-0000-0000-0000E7020000}"/>
    <cellStyle name="40% - Accent6 2 6" xfId="748" xr:uid="{00000000-0005-0000-0000-0000E8020000}"/>
    <cellStyle name="40% - Accent6 3" xfId="749" xr:uid="{00000000-0005-0000-0000-0000E9020000}"/>
    <cellStyle name="40% - Accent6 3 2" xfId="750" xr:uid="{00000000-0005-0000-0000-0000EA020000}"/>
    <cellStyle name="40% - Accent6 3 2 2" xfId="751" xr:uid="{00000000-0005-0000-0000-0000EB020000}"/>
    <cellStyle name="40% - Accent6 3 2 2 2" xfId="752" xr:uid="{00000000-0005-0000-0000-0000EC020000}"/>
    <cellStyle name="40% - Accent6 3 2 2 2 2" xfId="753" xr:uid="{00000000-0005-0000-0000-0000ED020000}"/>
    <cellStyle name="40% - Accent6 3 2 2 3" xfId="754" xr:uid="{00000000-0005-0000-0000-0000EE020000}"/>
    <cellStyle name="40% - Accent6 3 2 3" xfId="755" xr:uid="{00000000-0005-0000-0000-0000EF020000}"/>
    <cellStyle name="40% - Accent6 3 2 3 2" xfId="756" xr:uid="{00000000-0005-0000-0000-0000F0020000}"/>
    <cellStyle name="40% - Accent6 3 2 4" xfId="757" xr:uid="{00000000-0005-0000-0000-0000F1020000}"/>
    <cellStyle name="40% - Accent6 3 3" xfId="758" xr:uid="{00000000-0005-0000-0000-0000F2020000}"/>
    <cellStyle name="40% - Accent6 3 3 2" xfId="759" xr:uid="{00000000-0005-0000-0000-0000F3020000}"/>
    <cellStyle name="40% - Accent6 3 3 2 2" xfId="760" xr:uid="{00000000-0005-0000-0000-0000F4020000}"/>
    <cellStyle name="40% - Accent6 3 3 3" xfId="761" xr:uid="{00000000-0005-0000-0000-0000F5020000}"/>
    <cellStyle name="40% - Accent6 3 4" xfId="762" xr:uid="{00000000-0005-0000-0000-0000F6020000}"/>
    <cellStyle name="40% - Accent6 3 4 2" xfId="763" xr:uid="{00000000-0005-0000-0000-0000F7020000}"/>
    <cellStyle name="40% - Accent6 3 5" xfId="764" xr:uid="{00000000-0005-0000-0000-0000F8020000}"/>
    <cellStyle name="40% - Accent6 4" xfId="765" xr:uid="{00000000-0005-0000-0000-0000F9020000}"/>
    <cellStyle name="40% - Accent6 4 2" xfId="766" xr:uid="{00000000-0005-0000-0000-0000FA020000}"/>
    <cellStyle name="40% - Accent6 4 2 2" xfId="767" xr:uid="{00000000-0005-0000-0000-0000FB020000}"/>
    <cellStyle name="40% - Accent6 4 2 2 2" xfId="768" xr:uid="{00000000-0005-0000-0000-0000FC020000}"/>
    <cellStyle name="40% - Accent6 4 2 3" xfId="769" xr:uid="{00000000-0005-0000-0000-0000FD020000}"/>
    <cellStyle name="40% - Accent6 4 3" xfId="770" xr:uid="{00000000-0005-0000-0000-0000FE020000}"/>
    <cellStyle name="40% - Accent6 4 3 2" xfId="771" xr:uid="{00000000-0005-0000-0000-0000FF020000}"/>
    <cellStyle name="40% - Accent6 4 4" xfId="772" xr:uid="{00000000-0005-0000-0000-000000030000}"/>
    <cellStyle name="40% - Accent6 5" xfId="773" xr:uid="{00000000-0005-0000-0000-000001030000}"/>
    <cellStyle name="40% - Accent6 5 2" xfId="774" xr:uid="{00000000-0005-0000-0000-000002030000}"/>
    <cellStyle name="40% - Accent6 5 2 2" xfId="775" xr:uid="{00000000-0005-0000-0000-000003030000}"/>
    <cellStyle name="40% - Accent6 5 3" xfId="776" xr:uid="{00000000-0005-0000-0000-000004030000}"/>
    <cellStyle name="40% - Accent6 6" xfId="777" xr:uid="{00000000-0005-0000-0000-000005030000}"/>
    <cellStyle name="40% - Accent6 6 2" xfId="778" xr:uid="{00000000-0005-0000-0000-000006030000}"/>
    <cellStyle name="40% - Accent6 7" xfId="779" xr:uid="{00000000-0005-0000-0000-000007030000}"/>
    <cellStyle name="60% - Accent1 2" xfId="1292" xr:uid="{00000000-0005-0000-0000-000008030000}"/>
    <cellStyle name="60% - Accent2 2" xfId="1293" xr:uid="{00000000-0005-0000-0000-000009030000}"/>
    <cellStyle name="60% - Accent3 2" xfId="1294" xr:uid="{00000000-0005-0000-0000-00000A030000}"/>
    <cellStyle name="60% - Accent4 2" xfId="1295" xr:uid="{00000000-0005-0000-0000-00000B030000}"/>
    <cellStyle name="60% - Accent5 2" xfId="1296" xr:uid="{00000000-0005-0000-0000-00000C030000}"/>
    <cellStyle name="60% - Accent6 2" xfId="1297" xr:uid="{00000000-0005-0000-0000-00000D030000}"/>
    <cellStyle name="Accent1 2" xfId="1298" xr:uid="{00000000-0005-0000-0000-00000E030000}"/>
    <cellStyle name="Accent2 2" xfId="1299" xr:uid="{00000000-0005-0000-0000-00000F030000}"/>
    <cellStyle name="Accent3 2" xfId="1300" xr:uid="{00000000-0005-0000-0000-000010030000}"/>
    <cellStyle name="Accent4 2" xfId="1301" xr:uid="{00000000-0005-0000-0000-000011030000}"/>
    <cellStyle name="Accent5 2" xfId="1302" xr:uid="{00000000-0005-0000-0000-000012030000}"/>
    <cellStyle name="Accent6 2" xfId="1303" xr:uid="{00000000-0005-0000-0000-000013030000}"/>
    <cellStyle name="Bad 2" xfId="1304" xr:uid="{00000000-0005-0000-0000-000014030000}"/>
    <cellStyle name="Calculation 2" xfId="1305" xr:uid="{00000000-0005-0000-0000-000015030000}"/>
    <cellStyle name="Check Cell 2" xfId="1306" xr:uid="{00000000-0005-0000-0000-000016030000}"/>
    <cellStyle name="Comma" xfId="1" builtinId="3"/>
    <cellStyle name="Comma 10" xfId="780" xr:uid="{00000000-0005-0000-0000-000018030000}"/>
    <cellStyle name="Comma 10 2" xfId="781" xr:uid="{00000000-0005-0000-0000-000019030000}"/>
    <cellStyle name="Comma 10 2 2" xfId="782" xr:uid="{00000000-0005-0000-0000-00001A030000}"/>
    <cellStyle name="Comma 10 2 3" xfId="783" xr:uid="{00000000-0005-0000-0000-00001B030000}"/>
    <cellStyle name="Comma 10 2 3 2" xfId="784" xr:uid="{00000000-0005-0000-0000-00001C030000}"/>
    <cellStyle name="Comma 10 3" xfId="785" xr:uid="{00000000-0005-0000-0000-00001D030000}"/>
    <cellStyle name="Comma 10 4" xfId="786" xr:uid="{00000000-0005-0000-0000-00001E030000}"/>
    <cellStyle name="Comma 10 4 2" xfId="787" xr:uid="{00000000-0005-0000-0000-00001F030000}"/>
    <cellStyle name="Comma 11" xfId="788" xr:uid="{00000000-0005-0000-0000-000020030000}"/>
    <cellStyle name="Comma 12" xfId="789" xr:uid="{00000000-0005-0000-0000-000021030000}"/>
    <cellStyle name="Comma 12 2" xfId="790" xr:uid="{00000000-0005-0000-0000-000022030000}"/>
    <cellStyle name="Comma 12 3" xfId="791" xr:uid="{00000000-0005-0000-0000-000023030000}"/>
    <cellStyle name="Comma 12 3 2" xfId="792" xr:uid="{00000000-0005-0000-0000-000024030000}"/>
    <cellStyle name="Comma 13" xfId="793" xr:uid="{00000000-0005-0000-0000-000025030000}"/>
    <cellStyle name="Comma 13 2" xfId="794" xr:uid="{00000000-0005-0000-0000-000026030000}"/>
    <cellStyle name="Comma 13 2 2" xfId="795" xr:uid="{00000000-0005-0000-0000-000027030000}"/>
    <cellStyle name="Comma 14" xfId="796" xr:uid="{00000000-0005-0000-0000-000028030000}"/>
    <cellStyle name="Comma 15" xfId="797" xr:uid="{00000000-0005-0000-0000-000029030000}"/>
    <cellStyle name="Comma 16" xfId="798" xr:uid="{00000000-0005-0000-0000-00002A030000}"/>
    <cellStyle name="Comma 17" xfId="799" xr:uid="{00000000-0005-0000-0000-00002B030000}"/>
    <cellStyle name="Comma 18" xfId="800" xr:uid="{00000000-0005-0000-0000-00002C030000}"/>
    <cellStyle name="Comma 19" xfId="801" xr:uid="{00000000-0005-0000-0000-00002D030000}"/>
    <cellStyle name="Comma 2" xfId="802" xr:uid="{00000000-0005-0000-0000-00002E030000}"/>
    <cellStyle name="Comma 2 2" xfId="803" xr:uid="{00000000-0005-0000-0000-00002F030000}"/>
    <cellStyle name="Comma 2 3" xfId="804" xr:uid="{00000000-0005-0000-0000-000030030000}"/>
    <cellStyle name="Comma 2 3 2" xfId="805" xr:uid="{00000000-0005-0000-0000-000031030000}"/>
    <cellStyle name="Comma 2 3 3" xfId="806" xr:uid="{00000000-0005-0000-0000-000032030000}"/>
    <cellStyle name="Comma 2 3 4" xfId="807" xr:uid="{00000000-0005-0000-0000-000033030000}"/>
    <cellStyle name="Comma 2 3 4 2" xfId="808" xr:uid="{00000000-0005-0000-0000-000034030000}"/>
    <cellStyle name="Comma 2 3 4 3" xfId="809" xr:uid="{00000000-0005-0000-0000-000035030000}"/>
    <cellStyle name="Comma 2 3 4 3 2" xfId="810" xr:uid="{00000000-0005-0000-0000-000036030000}"/>
    <cellStyle name="Comma 2 3 5" xfId="811" xr:uid="{00000000-0005-0000-0000-000037030000}"/>
    <cellStyle name="Comma 2 3 5 2" xfId="812" xr:uid="{00000000-0005-0000-0000-000038030000}"/>
    <cellStyle name="Comma 2 4" xfId="813" xr:uid="{00000000-0005-0000-0000-000039030000}"/>
    <cellStyle name="Comma 2 5" xfId="814" xr:uid="{00000000-0005-0000-0000-00003A030000}"/>
    <cellStyle name="Comma 2 5 2" xfId="815" xr:uid="{00000000-0005-0000-0000-00003B030000}"/>
    <cellStyle name="Comma 2 5 3" xfId="816" xr:uid="{00000000-0005-0000-0000-00003C030000}"/>
    <cellStyle name="Comma 2 5 3 2" xfId="817" xr:uid="{00000000-0005-0000-0000-00003D030000}"/>
    <cellStyle name="Comma 2 6" xfId="818" xr:uid="{00000000-0005-0000-0000-00003E030000}"/>
    <cellStyle name="Comma 2 6 2" xfId="819" xr:uid="{00000000-0005-0000-0000-00003F030000}"/>
    <cellStyle name="Comma 3" xfId="820" xr:uid="{00000000-0005-0000-0000-000040030000}"/>
    <cellStyle name="Comma 4" xfId="821" xr:uid="{00000000-0005-0000-0000-000041030000}"/>
    <cellStyle name="Comma 4 2" xfId="822" xr:uid="{00000000-0005-0000-0000-000042030000}"/>
    <cellStyle name="Comma 5" xfId="823" xr:uid="{00000000-0005-0000-0000-000043030000}"/>
    <cellStyle name="Comma 5 2" xfId="824" xr:uid="{00000000-0005-0000-0000-000044030000}"/>
    <cellStyle name="Comma 5 2 2" xfId="825" xr:uid="{00000000-0005-0000-0000-000045030000}"/>
    <cellStyle name="Comma 5 2 2 2" xfId="826" xr:uid="{00000000-0005-0000-0000-000046030000}"/>
    <cellStyle name="Comma 5 2 2 2 2" xfId="827" xr:uid="{00000000-0005-0000-0000-000047030000}"/>
    <cellStyle name="Comma 5 2 2 2 2 2" xfId="828" xr:uid="{00000000-0005-0000-0000-000048030000}"/>
    <cellStyle name="Comma 5 2 2 2 2 2 2" xfId="829" xr:uid="{00000000-0005-0000-0000-000049030000}"/>
    <cellStyle name="Comma 5 2 2 2 2 3" xfId="830" xr:uid="{00000000-0005-0000-0000-00004A030000}"/>
    <cellStyle name="Comma 5 2 2 2 3" xfId="831" xr:uid="{00000000-0005-0000-0000-00004B030000}"/>
    <cellStyle name="Comma 5 2 2 2 3 2" xfId="832" xr:uid="{00000000-0005-0000-0000-00004C030000}"/>
    <cellStyle name="Comma 5 2 2 2 4" xfId="833" xr:uid="{00000000-0005-0000-0000-00004D030000}"/>
    <cellStyle name="Comma 5 2 2 3" xfId="834" xr:uid="{00000000-0005-0000-0000-00004E030000}"/>
    <cellStyle name="Comma 5 2 2 3 2" xfId="835" xr:uid="{00000000-0005-0000-0000-00004F030000}"/>
    <cellStyle name="Comma 5 2 2 3 2 2" xfId="836" xr:uid="{00000000-0005-0000-0000-000050030000}"/>
    <cellStyle name="Comma 5 2 2 3 3" xfId="837" xr:uid="{00000000-0005-0000-0000-000051030000}"/>
    <cellStyle name="Comma 5 2 2 4" xfId="838" xr:uid="{00000000-0005-0000-0000-000052030000}"/>
    <cellStyle name="Comma 5 2 2 4 2" xfId="839" xr:uid="{00000000-0005-0000-0000-000053030000}"/>
    <cellStyle name="Comma 5 2 2 5" xfId="840" xr:uid="{00000000-0005-0000-0000-000054030000}"/>
    <cellStyle name="Comma 5 2 3" xfId="841" xr:uid="{00000000-0005-0000-0000-000055030000}"/>
    <cellStyle name="Comma 5 2 3 2" xfId="842" xr:uid="{00000000-0005-0000-0000-000056030000}"/>
    <cellStyle name="Comma 5 2 3 2 2" xfId="843" xr:uid="{00000000-0005-0000-0000-000057030000}"/>
    <cellStyle name="Comma 5 2 3 2 2 2" xfId="844" xr:uid="{00000000-0005-0000-0000-000058030000}"/>
    <cellStyle name="Comma 5 2 3 2 3" xfId="845" xr:uid="{00000000-0005-0000-0000-000059030000}"/>
    <cellStyle name="Comma 5 2 3 3" xfId="846" xr:uid="{00000000-0005-0000-0000-00005A030000}"/>
    <cellStyle name="Comma 5 2 3 3 2" xfId="847" xr:uid="{00000000-0005-0000-0000-00005B030000}"/>
    <cellStyle name="Comma 5 2 3 4" xfId="848" xr:uid="{00000000-0005-0000-0000-00005C030000}"/>
    <cellStyle name="Comma 5 2 4" xfId="849" xr:uid="{00000000-0005-0000-0000-00005D030000}"/>
    <cellStyle name="Comma 5 2 4 2" xfId="850" xr:uid="{00000000-0005-0000-0000-00005E030000}"/>
    <cellStyle name="Comma 5 2 4 2 2" xfId="851" xr:uid="{00000000-0005-0000-0000-00005F030000}"/>
    <cellStyle name="Comma 5 2 4 3" xfId="852" xr:uid="{00000000-0005-0000-0000-000060030000}"/>
    <cellStyle name="Comma 5 2 5" xfId="853" xr:uid="{00000000-0005-0000-0000-000061030000}"/>
    <cellStyle name="Comma 5 2 5 2" xfId="854" xr:uid="{00000000-0005-0000-0000-000062030000}"/>
    <cellStyle name="Comma 5 2 6" xfId="855" xr:uid="{00000000-0005-0000-0000-000063030000}"/>
    <cellStyle name="Comma 5 3" xfId="856" xr:uid="{00000000-0005-0000-0000-000064030000}"/>
    <cellStyle name="Comma 5 3 2" xfId="857" xr:uid="{00000000-0005-0000-0000-000065030000}"/>
    <cellStyle name="Comma 5 3 2 2" xfId="858" xr:uid="{00000000-0005-0000-0000-000066030000}"/>
    <cellStyle name="Comma 5 3 2 2 2" xfId="859" xr:uid="{00000000-0005-0000-0000-000067030000}"/>
    <cellStyle name="Comma 5 3 2 2 2 2" xfId="860" xr:uid="{00000000-0005-0000-0000-000068030000}"/>
    <cellStyle name="Comma 5 3 2 2 3" xfId="861" xr:uid="{00000000-0005-0000-0000-000069030000}"/>
    <cellStyle name="Comma 5 3 2 3" xfId="862" xr:uid="{00000000-0005-0000-0000-00006A030000}"/>
    <cellStyle name="Comma 5 3 2 3 2" xfId="863" xr:uid="{00000000-0005-0000-0000-00006B030000}"/>
    <cellStyle name="Comma 5 3 2 4" xfId="864" xr:uid="{00000000-0005-0000-0000-00006C030000}"/>
    <cellStyle name="Comma 5 3 3" xfId="865" xr:uid="{00000000-0005-0000-0000-00006D030000}"/>
    <cellStyle name="Comma 5 3 3 2" xfId="866" xr:uid="{00000000-0005-0000-0000-00006E030000}"/>
    <cellStyle name="Comma 5 3 3 2 2" xfId="867" xr:uid="{00000000-0005-0000-0000-00006F030000}"/>
    <cellStyle name="Comma 5 3 3 3" xfId="868" xr:uid="{00000000-0005-0000-0000-000070030000}"/>
    <cellStyle name="Comma 5 3 4" xfId="869" xr:uid="{00000000-0005-0000-0000-000071030000}"/>
    <cellStyle name="Comma 5 3 4 2" xfId="870" xr:uid="{00000000-0005-0000-0000-000072030000}"/>
    <cellStyle name="Comma 5 3 5" xfId="871" xr:uid="{00000000-0005-0000-0000-000073030000}"/>
    <cellStyle name="Comma 5 4" xfId="872" xr:uid="{00000000-0005-0000-0000-000074030000}"/>
    <cellStyle name="Comma 5 4 2" xfId="873" xr:uid="{00000000-0005-0000-0000-000075030000}"/>
    <cellStyle name="Comma 5 4 2 2" xfId="874" xr:uid="{00000000-0005-0000-0000-000076030000}"/>
    <cellStyle name="Comma 5 4 2 2 2" xfId="875" xr:uid="{00000000-0005-0000-0000-000077030000}"/>
    <cellStyle name="Comma 5 4 2 3" xfId="876" xr:uid="{00000000-0005-0000-0000-000078030000}"/>
    <cellStyle name="Comma 5 4 3" xfId="877" xr:uid="{00000000-0005-0000-0000-000079030000}"/>
    <cellStyle name="Comma 5 4 3 2" xfId="878" xr:uid="{00000000-0005-0000-0000-00007A030000}"/>
    <cellStyle name="Comma 5 4 4" xfId="879" xr:uid="{00000000-0005-0000-0000-00007B030000}"/>
    <cellStyle name="Comma 5 5" xfId="880" xr:uid="{00000000-0005-0000-0000-00007C030000}"/>
    <cellStyle name="Comma 5 5 2" xfId="881" xr:uid="{00000000-0005-0000-0000-00007D030000}"/>
    <cellStyle name="Comma 5 5 2 2" xfId="882" xr:uid="{00000000-0005-0000-0000-00007E030000}"/>
    <cellStyle name="Comma 5 5 3" xfId="883" xr:uid="{00000000-0005-0000-0000-00007F030000}"/>
    <cellStyle name="Comma 5 6" xfId="884" xr:uid="{00000000-0005-0000-0000-000080030000}"/>
    <cellStyle name="Comma 5 6 2" xfId="885" xr:uid="{00000000-0005-0000-0000-000081030000}"/>
    <cellStyle name="Comma 5 7" xfId="886" xr:uid="{00000000-0005-0000-0000-000082030000}"/>
    <cellStyle name="Comma 6" xfId="887" xr:uid="{00000000-0005-0000-0000-000083030000}"/>
    <cellStyle name="Comma 6 2" xfId="888" xr:uid="{00000000-0005-0000-0000-000084030000}"/>
    <cellStyle name="Comma 6 3" xfId="889" xr:uid="{00000000-0005-0000-0000-000085030000}"/>
    <cellStyle name="Comma 6 4" xfId="890" xr:uid="{00000000-0005-0000-0000-000086030000}"/>
    <cellStyle name="Comma 6 4 2" xfId="891" xr:uid="{00000000-0005-0000-0000-000087030000}"/>
    <cellStyle name="Comma 6 4 3" xfId="892" xr:uid="{00000000-0005-0000-0000-000088030000}"/>
    <cellStyle name="Comma 6 4 3 2" xfId="893" xr:uid="{00000000-0005-0000-0000-000089030000}"/>
    <cellStyle name="Comma 6 5" xfId="894" xr:uid="{00000000-0005-0000-0000-00008A030000}"/>
    <cellStyle name="Comma 6 5 2" xfId="895" xr:uid="{00000000-0005-0000-0000-00008B030000}"/>
    <cellStyle name="Comma 7" xfId="896" xr:uid="{00000000-0005-0000-0000-00008C030000}"/>
    <cellStyle name="Comma 8" xfId="897" xr:uid="{00000000-0005-0000-0000-00008D030000}"/>
    <cellStyle name="Comma 8 2" xfId="898" xr:uid="{00000000-0005-0000-0000-00008E030000}"/>
    <cellStyle name="Comma 8 2 2" xfId="899" xr:uid="{00000000-0005-0000-0000-00008F030000}"/>
    <cellStyle name="Comma 8 2 3" xfId="900" xr:uid="{00000000-0005-0000-0000-000090030000}"/>
    <cellStyle name="Comma 8 2 3 2" xfId="901" xr:uid="{00000000-0005-0000-0000-000091030000}"/>
    <cellStyle name="Comma 8 3" xfId="902" xr:uid="{00000000-0005-0000-0000-000092030000}"/>
    <cellStyle name="Comma 8 4" xfId="903" xr:uid="{00000000-0005-0000-0000-000093030000}"/>
    <cellStyle name="Comma 8 4 2" xfId="904" xr:uid="{00000000-0005-0000-0000-000094030000}"/>
    <cellStyle name="Comma 9" xfId="905" xr:uid="{00000000-0005-0000-0000-000095030000}"/>
    <cellStyle name="Comma 9 2" xfId="906" xr:uid="{00000000-0005-0000-0000-000096030000}"/>
    <cellStyle name="Comma 9 2 2" xfId="907" xr:uid="{00000000-0005-0000-0000-000097030000}"/>
    <cellStyle name="Comma 9 2 3" xfId="908" xr:uid="{00000000-0005-0000-0000-000098030000}"/>
    <cellStyle name="Comma 9 2 3 2" xfId="909" xr:uid="{00000000-0005-0000-0000-000099030000}"/>
    <cellStyle name="Comma 9 3" xfId="910" xr:uid="{00000000-0005-0000-0000-00009A030000}"/>
    <cellStyle name="Comma 9 4" xfId="911" xr:uid="{00000000-0005-0000-0000-00009B030000}"/>
    <cellStyle name="Comma 9 4 2" xfId="912" xr:uid="{00000000-0005-0000-0000-00009C030000}"/>
    <cellStyle name="Currency 2" xfId="913" xr:uid="{00000000-0005-0000-0000-00009D030000}"/>
    <cellStyle name="Currency 2 2" xfId="914" xr:uid="{00000000-0005-0000-0000-00009E030000}"/>
    <cellStyle name="Currency 2 2 2" xfId="915" xr:uid="{00000000-0005-0000-0000-00009F030000}"/>
    <cellStyle name="Currency 2 2 3" xfId="916" xr:uid="{00000000-0005-0000-0000-0000A0030000}"/>
    <cellStyle name="Currency 2 2 3 2" xfId="917" xr:uid="{00000000-0005-0000-0000-0000A1030000}"/>
    <cellStyle name="Currency 2 3" xfId="918" xr:uid="{00000000-0005-0000-0000-0000A2030000}"/>
    <cellStyle name="Currency 2 4" xfId="919" xr:uid="{00000000-0005-0000-0000-0000A3030000}"/>
    <cellStyle name="Currency 2 4 2" xfId="920" xr:uid="{00000000-0005-0000-0000-0000A4030000}"/>
    <cellStyle name="Currency 3" xfId="921" xr:uid="{00000000-0005-0000-0000-0000A5030000}"/>
    <cellStyle name="Currency 3 2" xfId="922" xr:uid="{00000000-0005-0000-0000-0000A6030000}"/>
    <cellStyle name="Currency 3 2 2" xfId="923" xr:uid="{00000000-0005-0000-0000-0000A7030000}"/>
    <cellStyle name="Currency 3 2 3" xfId="924" xr:uid="{00000000-0005-0000-0000-0000A8030000}"/>
    <cellStyle name="Currency 3 2 3 2" xfId="925" xr:uid="{00000000-0005-0000-0000-0000A9030000}"/>
    <cellStyle name="Currency 3 3" xfId="926" xr:uid="{00000000-0005-0000-0000-0000AA030000}"/>
    <cellStyle name="Currency 3 4" xfId="927" xr:uid="{00000000-0005-0000-0000-0000AB030000}"/>
    <cellStyle name="Currency 3 4 2" xfId="928" xr:uid="{00000000-0005-0000-0000-0000AC030000}"/>
    <cellStyle name="Currency 4" xfId="929" xr:uid="{00000000-0005-0000-0000-0000AD030000}"/>
    <cellStyle name="Currency 4 2" xfId="930" xr:uid="{00000000-0005-0000-0000-0000AE030000}"/>
    <cellStyle name="Currency 4 2 2" xfId="931" xr:uid="{00000000-0005-0000-0000-0000AF030000}"/>
    <cellStyle name="Currency 4 2 3" xfId="932" xr:uid="{00000000-0005-0000-0000-0000B0030000}"/>
    <cellStyle name="Currency 4 2 3 2" xfId="933" xr:uid="{00000000-0005-0000-0000-0000B1030000}"/>
    <cellStyle name="Currency 4 3" xfId="934" xr:uid="{00000000-0005-0000-0000-0000B2030000}"/>
    <cellStyle name="Currency 4 4" xfId="935" xr:uid="{00000000-0005-0000-0000-0000B3030000}"/>
    <cellStyle name="Currency 4 4 2" xfId="936" xr:uid="{00000000-0005-0000-0000-0000B4030000}"/>
    <cellStyle name="Currency 5" xfId="937" xr:uid="{00000000-0005-0000-0000-0000B5030000}"/>
    <cellStyle name="Currency 6" xfId="938" xr:uid="{00000000-0005-0000-0000-0000B6030000}"/>
    <cellStyle name="Currency 6 2" xfId="939" xr:uid="{00000000-0005-0000-0000-0000B7030000}"/>
    <cellStyle name="Currency 6 3" xfId="940" xr:uid="{00000000-0005-0000-0000-0000B8030000}"/>
    <cellStyle name="Currency 6 3 2" xfId="941" xr:uid="{00000000-0005-0000-0000-0000B9030000}"/>
    <cellStyle name="Currency 7" xfId="942" xr:uid="{00000000-0005-0000-0000-0000BA030000}"/>
    <cellStyle name="Explanatory Text 2" xfId="1307" xr:uid="{00000000-0005-0000-0000-0000BB030000}"/>
    <cellStyle name="Good 2" xfId="1308" xr:uid="{00000000-0005-0000-0000-0000BC030000}"/>
    <cellStyle name="Heading 1 2" xfId="1309" xr:uid="{00000000-0005-0000-0000-0000BD030000}"/>
    <cellStyle name="Heading 2 2" xfId="1310" xr:uid="{00000000-0005-0000-0000-0000BE030000}"/>
    <cellStyle name="Heading 3 2" xfId="1311" xr:uid="{00000000-0005-0000-0000-0000BF030000}"/>
    <cellStyle name="Heading 4 2" xfId="1312" xr:uid="{00000000-0005-0000-0000-0000C0030000}"/>
    <cellStyle name="Hyperlink" xfId="1291" builtinId="8"/>
    <cellStyle name="Input 2" xfId="1313" xr:uid="{00000000-0005-0000-0000-0000C2030000}"/>
    <cellStyle name="Linked Cell 2" xfId="1314" xr:uid="{00000000-0005-0000-0000-0000C3030000}"/>
    <cellStyle name="Neutral 2" xfId="1315" xr:uid="{00000000-0005-0000-0000-0000C4030000}"/>
    <cellStyle name="Normal" xfId="0" builtinId="0"/>
    <cellStyle name="Normal 10" xfId="943" xr:uid="{00000000-0005-0000-0000-0000C6030000}"/>
    <cellStyle name="Normal 11" xfId="944" xr:uid="{00000000-0005-0000-0000-0000C7030000}"/>
    <cellStyle name="Normal 11 2" xfId="945" xr:uid="{00000000-0005-0000-0000-0000C8030000}"/>
    <cellStyle name="Normal 12" xfId="946" xr:uid="{00000000-0005-0000-0000-0000C9030000}"/>
    <cellStyle name="Normal 12 2" xfId="947" xr:uid="{00000000-0005-0000-0000-0000CA030000}"/>
    <cellStyle name="Normal 13" xfId="948" xr:uid="{00000000-0005-0000-0000-0000CB030000}"/>
    <cellStyle name="Normal 13 2" xfId="949" xr:uid="{00000000-0005-0000-0000-0000CC030000}"/>
    <cellStyle name="Normal 14" xfId="950" xr:uid="{00000000-0005-0000-0000-0000CD030000}"/>
    <cellStyle name="Normal 15" xfId="951" xr:uid="{00000000-0005-0000-0000-0000CE030000}"/>
    <cellStyle name="Normal 15 2" xfId="952" xr:uid="{00000000-0005-0000-0000-0000CF030000}"/>
    <cellStyle name="Normal 16" xfId="953" xr:uid="{00000000-0005-0000-0000-0000D0030000}"/>
    <cellStyle name="Normal 16 2" xfId="954" xr:uid="{00000000-0005-0000-0000-0000D1030000}"/>
    <cellStyle name="Normal 16 2 2" xfId="955" xr:uid="{00000000-0005-0000-0000-0000D2030000}"/>
    <cellStyle name="Normal 17" xfId="956" xr:uid="{00000000-0005-0000-0000-0000D3030000}"/>
    <cellStyle name="Normal 18" xfId="957" xr:uid="{00000000-0005-0000-0000-0000D4030000}"/>
    <cellStyle name="Normal 18 2" xfId="958" xr:uid="{00000000-0005-0000-0000-0000D5030000}"/>
    <cellStyle name="Normal 18 2 2" xfId="959" xr:uid="{00000000-0005-0000-0000-0000D6030000}"/>
    <cellStyle name="Normal 18 2 2 2" xfId="960" xr:uid="{00000000-0005-0000-0000-0000D7030000}"/>
    <cellStyle name="Normal 18 2 2 2 2" xfId="961" xr:uid="{00000000-0005-0000-0000-0000D8030000}"/>
    <cellStyle name="Normal 18 2 2 3" xfId="962" xr:uid="{00000000-0005-0000-0000-0000D9030000}"/>
    <cellStyle name="Normal 18 2 3" xfId="963" xr:uid="{00000000-0005-0000-0000-0000DA030000}"/>
    <cellStyle name="Normal 18 2 3 2" xfId="964" xr:uid="{00000000-0005-0000-0000-0000DB030000}"/>
    <cellStyle name="Normal 18 2 4" xfId="965" xr:uid="{00000000-0005-0000-0000-0000DC030000}"/>
    <cellStyle name="Normal 18 3" xfId="966" xr:uid="{00000000-0005-0000-0000-0000DD030000}"/>
    <cellStyle name="Normal 18 3 2" xfId="967" xr:uid="{00000000-0005-0000-0000-0000DE030000}"/>
    <cellStyle name="Normal 18 3 2 2" xfId="968" xr:uid="{00000000-0005-0000-0000-0000DF030000}"/>
    <cellStyle name="Normal 18 3 3" xfId="969" xr:uid="{00000000-0005-0000-0000-0000E0030000}"/>
    <cellStyle name="Normal 18 4" xfId="970" xr:uid="{00000000-0005-0000-0000-0000E1030000}"/>
    <cellStyle name="Normal 18 4 2" xfId="971" xr:uid="{00000000-0005-0000-0000-0000E2030000}"/>
    <cellStyle name="Normal 18 5" xfId="972" xr:uid="{00000000-0005-0000-0000-0000E3030000}"/>
    <cellStyle name="Normal 19" xfId="973" xr:uid="{00000000-0005-0000-0000-0000E4030000}"/>
    <cellStyle name="Normal 2" xfId="974" xr:uid="{00000000-0005-0000-0000-0000E5030000}"/>
    <cellStyle name="Normal 2 2" xfId="975" xr:uid="{00000000-0005-0000-0000-0000E6030000}"/>
    <cellStyle name="Normal 2 3" xfId="2" xr:uid="{00000000-0005-0000-0000-0000E7030000}"/>
    <cellStyle name="Normal 20" xfId="976" xr:uid="{00000000-0005-0000-0000-0000E8030000}"/>
    <cellStyle name="Normal 20 2" xfId="977" xr:uid="{00000000-0005-0000-0000-0000E9030000}"/>
    <cellStyle name="Normal 20 2 2" xfId="978" xr:uid="{00000000-0005-0000-0000-0000EA030000}"/>
    <cellStyle name="Normal 20 2 2 2" xfId="979" xr:uid="{00000000-0005-0000-0000-0000EB030000}"/>
    <cellStyle name="Normal 20 2 3" xfId="980" xr:uid="{00000000-0005-0000-0000-0000EC030000}"/>
    <cellStyle name="Normal 20 3" xfId="981" xr:uid="{00000000-0005-0000-0000-0000ED030000}"/>
    <cellStyle name="Normal 20 3 2" xfId="982" xr:uid="{00000000-0005-0000-0000-0000EE030000}"/>
    <cellStyle name="Normal 20 4" xfId="983" xr:uid="{00000000-0005-0000-0000-0000EF030000}"/>
    <cellStyle name="Normal 21" xfId="984" xr:uid="{00000000-0005-0000-0000-0000F0030000}"/>
    <cellStyle name="Normal 21 2" xfId="985" xr:uid="{00000000-0005-0000-0000-0000F1030000}"/>
    <cellStyle name="Normal 21 2 2" xfId="986" xr:uid="{00000000-0005-0000-0000-0000F2030000}"/>
    <cellStyle name="Normal 21 3" xfId="987" xr:uid="{00000000-0005-0000-0000-0000F3030000}"/>
    <cellStyle name="Normal 22" xfId="988" xr:uid="{00000000-0005-0000-0000-0000F4030000}"/>
    <cellStyle name="Normal 23" xfId="989" xr:uid="{00000000-0005-0000-0000-0000F5030000}"/>
    <cellStyle name="Normal 24" xfId="990" xr:uid="{00000000-0005-0000-0000-0000F6030000}"/>
    <cellStyle name="Normal 24 2" xfId="991" xr:uid="{00000000-0005-0000-0000-0000F7030000}"/>
    <cellStyle name="Normal 25" xfId="992" xr:uid="{00000000-0005-0000-0000-0000F8030000}"/>
    <cellStyle name="Normal 26" xfId="993" xr:uid="{00000000-0005-0000-0000-0000F9030000}"/>
    <cellStyle name="Normal 27" xfId="994" xr:uid="{00000000-0005-0000-0000-0000FA030000}"/>
    <cellStyle name="Normal 28" xfId="995" xr:uid="{00000000-0005-0000-0000-0000FB030000}"/>
    <cellStyle name="Normal 29" xfId="996" xr:uid="{00000000-0005-0000-0000-0000FC030000}"/>
    <cellStyle name="Normal 3" xfId="997" xr:uid="{00000000-0005-0000-0000-0000FD030000}"/>
    <cellStyle name="Normal 3 2" xfId="998" xr:uid="{00000000-0005-0000-0000-0000FE030000}"/>
    <cellStyle name="Normal 3 2 2" xfId="999" xr:uid="{00000000-0005-0000-0000-0000FF030000}"/>
    <cellStyle name="Normal 3 3" xfId="1000" xr:uid="{00000000-0005-0000-0000-000000040000}"/>
    <cellStyle name="Normal 30" xfId="1290" xr:uid="{00000000-0005-0000-0000-000001040000}"/>
    <cellStyle name="Normal 30 2" xfId="1319" xr:uid="{00000000-0005-0000-0000-000002040000}"/>
    <cellStyle name="Normal 4" xfId="3" xr:uid="{00000000-0005-0000-0000-000003040000}"/>
    <cellStyle name="Normal 4 2" xfId="1001" xr:uid="{00000000-0005-0000-0000-000004040000}"/>
    <cellStyle name="Normal 4 2 2" xfId="1002" xr:uid="{00000000-0005-0000-0000-000005040000}"/>
    <cellStyle name="Normal 4 2 2 2" xfId="1003" xr:uid="{00000000-0005-0000-0000-000006040000}"/>
    <cellStyle name="Normal 4 2 2 2 2" xfId="1004" xr:uid="{00000000-0005-0000-0000-000007040000}"/>
    <cellStyle name="Normal 4 2 2 2 2 2" xfId="1005" xr:uid="{00000000-0005-0000-0000-000008040000}"/>
    <cellStyle name="Normal 4 2 2 2 2 2 2" xfId="1006" xr:uid="{00000000-0005-0000-0000-000009040000}"/>
    <cellStyle name="Normal 4 2 2 2 2 3" xfId="1007" xr:uid="{00000000-0005-0000-0000-00000A040000}"/>
    <cellStyle name="Normal 4 2 2 2 3" xfId="1008" xr:uid="{00000000-0005-0000-0000-00000B040000}"/>
    <cellStyle name="Normal 4 2 2 2 3 2" xfId="1009" xr:uid="{00000000-0005-0000-0000-00000C040000}"/>
    <cellStyle name="Normal 4 2 2 2 4" xfId="1010" xr:uid="{00000000-0005-0000-0000-00000D040000}"/>
    <cellStyle name="Normal 4 2 2 3" xfId="1011" xr:uid="{00000000-0005-0000-0000-00000E040000}"/>
    <cellStyle name="Normal 4 2 2 3 2" xfId="1012" xr:uid="{00000000-0005-0000-0000-00000F040000}"/>
    <cellStyle name="Normal 4 2 2 3 2 2" xfId="1013" xr:uid="{00000000-0005-0000-0000-000010040000}"/>
    <cellStyle name="Normal 4 2 2 3 3" xfId="1014" xr:uid="{00000000-0005-0000-0000-000011040000}"/>
    <cellStyle name="Normal 4 2 2 4" xfId="1015" xr:uid="{00000000-0005-0000-0000-000012040000}"/>
    <cellStyle name="Normal 4 2 2 4 2" xfId="1016" xr:uid="{00000000-0005-0000-0000-000013040000}"/>
    <cellStyle name="Normal 4 2 2 5" xfId="1017" xr:uid="{00000000-0005-0000-0000-000014040000}"/>
    <cellStyle name="Normal 4 2 3" xfId="1018" xr:uid="{00000000-0005-0000-0000-000015040000}"/>
    <cellStyle name="Normal 4 2 3 2" xfId="1019" xr:uid="{00000000-0005-0000-0000-000016040000}"/>
    <cellStyle name="Normal 4 2 3 2 2" xfId="1020" xr:uid="{00000000-0005-0000-0000-000017040000}"/>
    <cellStyle name="Normal 4 2 3 2 2 2" xfId="1021" xr:uid="{00000000-0005-0000-0000-000018040000}"/>
    <cellStyle name="Normal 4 2 3 2 3" xfId="1022" xr:uid="{00000000-0005-0000-0000-000019040000}"/>
    <cellStyle name="Normal 4 2 3 3" xfId="1023" xr:uid="{00000000-0005-0000-0000-00001A040000}"/>
    <cellStyle name="Normal 4 2 3 3 2" xfId="1024" xr:uid="{00000000-0005-0000-0000-00001B040000}"/>
    <cellStyle name="Normal 4 2 3 4" xfId="1025" xr:uid="{00000000-0005-0000-0000-00001C040000}"/>
    <cellStyle name="Normal 4 2 4" xfId="1026" xr:uid="{00000000-0005-0000-0000-00001D040000}"/>
    <cellStyle name="Normal 4 2 4 2" xfId="1027" xr:uid="{00000000-0005-0000-0000-00001E040000}"/>
    <cellStyle name="Normal 4 2 4 2 2" xfId="1028" xr:uid="{00000000-0005-0000-0000-00001F040000}"/>
    <cellStyle name="Normal 4 2 4 3" xfId="1029" xr:uid="{00000000-0005-0000-0000-000020040000}"/>
    <cellStyle name="Normal 4 2 5" xfId="1030" xr:uid="{00000000-0005-0000-0000-000021040000}"/>
    <cellStyle name="Normal 4 2 5 2" xfId="1031" xr:uid="{00000000-0005-0000-0000-000022040000}"/>
    <cellStyle name="Normal 4 2 6" xfId="1032" xr:uid="{00000000-0005-0000-0000-000023040000}"/>
    <cellStyle name="Normal 4 3" xfId="1033" xr:uid="{00000000-0005-0000-0000-000024040000}"/>
    <cellStyle name="Normal 4 3 2" xfId="1034" xr:uid="{00000000-0005-0000-0000-000025040000}"/>
    <cellStyle name="Normal 4 3 2 2" xfId="1035" xr:uid="{00000000-0005-0000-0000-000026040000}"/>
    <cellStyle name="Normal 4 3 2 2 2" xfId="1036" xr:uid="{00000000-0005-0000-0000-000027040000}"/>
    <cellStyle name="Normal 4 3 2 2 2 2" xfId="1037" xr:uid="{00000000-0005-0000-0000-000028040000}"/>
    <cellStyle name="Normal 4 3 2 2 3" xfId="1038" xr:uid="{00000000-0005-0000-0000-000029040000}"/>
    <cellStyle name="Normal 4 3 2 3" xfId="1039" xr:uid="{00000000-0005-0000-0000-00002A040000}"/>
    <cellStyle name="Normal 4 3 2 3 2" xfId="1040" xr:uid="{00000000-0005-0000-0000-00002B040000}"/>
    <cellStyle name="Normal 4 3 2 4" xfId="1041" xr:uid="{00000000-0005-0000-0000-00002C040000}"/>
    <cellStyle name="Normal 4 3 3" xfId="1042" xr:uid="{00000000-0005-0000-0000-00002D040000}"/>
    <cellStyle name="Normal 4 3 3 2" xfId="1043" xr:uid="{00000000-0005-0000-0000-00002E040000}"/>
    <cellStyle name="Normal 4 3 3 2 2" xfId="1044" xr:uid="{00000000-0005-0000-0000-00002F040000}"/>
    <cellStyle name="Normal 4 3 3 3" xfId="1045" xr:uid="{00000000-0005-0000-0000-000030040000}"/>
    <cellStyle name="Normal 4 3 4" xfId="1046" xr:uid="{00000000-0005-0000-0000-000031040000}"/>
    <cellStyle name="Normal 4 3 4 2" xfId="1047" xr:uid="{00000000-0005-0000-0000-000032040000}"/>
    <cellStyle name="Normal 4 3 5" xfId="1048" xr:uid="{00000000-0005-0000-0000-000033040000}"/>
    <cellStyle name="Normal 4 4" xfId="1049" xr:uid="{00000000-0005-0000-0000-000034040000}"/>
    <cellStyle name="Normal 4 4 2" xfId="1050" xr:uid="{00000000-0005-0000-0000-000035040000}"/>
    <cellStyle name="Normal 4 4 2 2" xfId="1051" xr:uid="{00000000-0005-0000-0000-000036040000}"/>
    <cellStyle name="Normal 4 4 2 2 2" xfId="1052" xr:uid="{00000000-0005-0000-0000-000037040000}"/>
    <cellStyle name="Normal 4 4 2 3" xfId="1053" xr:uid="{00000000-0005-0000-0000-000038040000}"/>
    <cellStyle name="Normal 4 4 3" xfId="1054" xr:uid="{00000000-0005-0000-0000-000039040000}"/>
    <cellStyle name="Normal 4 4 3 2" xfId="1055" xr:uid="{00000000-0005-0000-0000-00003A040000}"/>
    <cellStyle name="Normal 4 4 4" xfId="1056" xr:uid="{00000000-0005-0000-0000-00003B040000}"/>
    <cellStyle name="Normal 4 5" xfId="1057" xr:uid="{00000000-0005-0000-0000-00003C040000}"/>
    <cellStyle name="Normal 4 5 2" xfId="1058" xr:uid="{00000000-0005-0000-0000-00003D040000}"/>
    <cellStyle name="Normal 4 5 2 2" xfId="1059" xr:uid="{00000000-0005-0000-0000-00003E040000}"/>
    <cellStyle name="Normal 4 5 3" xfId="1060" xr:uid="{00000000-0005-0000-0000-00003F040000}"/>
    <cellStyle name="Normal 4 6" xfId="1061" xr:uid="{00000000-0005-0000-0000-000040040000}"/>
    <cellStyle name="Normal 4 6 2" xfId="1062" xr:uid="{00000000-0005-0000-0000-000041040000}"/>
    <cellStyle name="Normal 4 7" xfId="1063" xr:uid="{00000000-0005-0000-0000-000042040000}"/>
    <cellStyle name="Normal 5" xfId="1064" xr:uid="{00000000-0005-0000-0000-000043040000}"/>
    <cellStyle name="Normal 5 2" xfId="1065" xr:uid="{00000000-0005-0000-0000-000044040000}"/>
    <cellStyle name="Normal 6" xfId="1066" xr:uid="{00000000-0005-0000-0000-000045040000}"/>
    <cellStyle name="Normal 7" xfId="1067" xr:uid="{00000000-0005-0000-0000-000046040000}"/>
    <cellStyle name="Normal 7 2" xfId="1068" xr:uid="{00000000-0005-0000-0000-000047040000}"/>
    <cellStyle name="Normal 7 2 2" xfId="1069" xr:uid="{00000000-0005-0000-0000-000048040000}"/>
    <cellStyle name="Normal 8" xfId="1070" xr:uid="{00000000-0005-0000-0000-000049040000}"/>
    <cellStyle name="Normal 8 2" xfId="1071" xr:uid="{00000000-0005-0000-0000-00004A040000}"/>
    <cellStyle name="Normal 8 2 2" xfId="1072" xr:uid="{00000000-0005-0000-0000-00004B040000}"/>
    <cellStyle name="Normal 8 3" xfId="1073" xr:uid="{00000000-0005-0000-0000-00004C040000}"/>
    <cellStyle name="Normal 8 4" xfId="1074" xr:uid="{00000000-0005-0000-0000-00004D040000}"/>
    <cellStyle name="Normal 9" xfId="1075" xr:uid="{00000000-0005-0000-0000-00004E040000}"/>
    <cellStyle name="Normal 9 2" xfId="1076" xr:uid="{00000000-0005-0000-0000-00004F040000}"/>
    <cellStyle name="Normal 9 3" xfId="1077" xr:uid="{00000000-0005-0000-0000-000050040000}"/>
    <cellStyle name="Normal 9 3 2" xfId="1078" xr:uid="{00000000-0005-0000-0000-000051040000}"/>
    <cellStyle name="Normal 9 3 3" xfId="1079" xr:uid="{00000000-0005-0000-0000-000052040000}"/>
    <cellStyle name="Normal 9 3 3 2" xfId="1080" xr:uid="{00000000-0005-0000-0000-000053040000}"/>
    <cellStyle name="Normal 9 4" xfId="1081" xr:uid="{00000000-0005-0000-0000-000054040000}"/>
    <cellStyle name="Normal 9 4 2" xfId="1082" xr:uid="{00000000-0005-0000-0000-000055040000}"/>
    <cellStyle name="Note 2" xfId="1083" xr:uid="{00000000-0005-0000-0000-000056040000}"/>
    <cellStyle name="Note 2 2" xfId="1084" xr:uid="{00000000-0005-0000-0000-000057040000}"/>
    <cellStyle name="Note 2 2 2" xfId="1085" xr:uid="{00000000-0005-0000-0000-000058040000}"/>
    <cellStyle name="Note 2 2 2 2" xfId="1086" xr:uid="{00000000-0005-0000-0000-000059040000}"/>
    <cellStyle name="Note 2 2 2 2 2" xfId="1087" xr:uid="{00000000-0005-0000-0000-00005A040000}"/>
    <cellStyle name="Note 2 2 2 2 2 2" xfId="1088" xr:uid="{00000000-0005-0000-0000-00005B040000}"/>
    <cellStyle name="Note 2 2 2 2 2 2 2" xfId="1089" xr:uid="{00000000-0005-0000-0000-00005C040000}"/>
    <cellStyle name="Note 2 2 2 2 2 3" xfId="1090" xr:uid="{00000000-0005-0000-0000-00005D040000}"/>
    <cellStyle name="Note 2 2 2 2 3" xfId="1091" xr:uid="{00000000-0005-0000-0000-00005E040000}"/>
    <cellStyle name="Note 2 2 2 2 3 2" xfId="1092" xr:uid="{00000000-0005-0000-0000-00005F040000}"/>
    <cellStyle name="Note 2 2 2 2 4" xfId="1093" xr:uid="{00000000-0005-0000-0000-000060040000}"/>
    <cellStyle name="Note 2 2 2 3" xfId="1094" xr:uid="{00000000-0005-0000-0000-000061040000}"/>
    <cellStyle name="Note 2 2 2 3 2" xfId="1095" xr:uid="{00000000-0005-0000-0000-000062040000}"/>
    <cellStyle name="Note 2 2 2 3 2 2" xfId="1096" xr:uid="{00000000-0005-0000-0000-000063040000}"/>
    <cellStyle name="Note 2 2 2 3 3" xfId="1097" xr:uid="{00000000-0005-0000-0000-000064040000}"/>
    <cellStyle name="Note 2 2 2 4" xfId="1098" xr:uid="{00000000-0005-0000-0000-000065040000}"/>
    <cellStyle name="Note 2 2 2 4 2" xfId="1099" xr:uid="{00000000-0005-0000-0000-000066040000}"/>
    <cellStyle name="Note 2 2 2 5" xfId="1100" xr:uid="{00000000-0005-0000-0000-000067040000}"/>
    <cellStyle name="Note 2 2 3" xfId="1101" xr:uid="{00000000-0005-0000-0000-000068040000}"/>
    <cellStyle name="Note 2 2 3 2" xfId="1102" xr:uid="{00000000-0005-0000-0000-000069040000}"/>
    <cellStyle name="Note 2 2 3 2 2" xfId="1103" xr:uid="{00000000-0005-0000-0000-00006A040000}"/>
    <cellStyle name="Note 2 2 3 2 2 2" xfId="1104" xr:uid="{00000000-0005-0000-0000-00006B040000}"/>
    <cellStyle name="Note 2 2 3 2 3" xfId="1105" xr:uid="{00000000-0005-0000-0000-00006C040000}"/>
    <cellStyle name="Note 2 2 3 3" xfId="1106" xr:uid="{00000000-0005-0000-0000-00006D040000}"/>
    <cellStyle name="Note 2 2 3 3 2" xfId="1107" xr:uid="{00000000-0005-0000-0000-00006E040000}"/>
    <cellStyle name="Note 2 2 3 4" xfId="1108" xr:uid="{00000000-0005-0000-0000-00006F040000}"/>
    <cellStyle name="Note 2 2 4" xfId="1109" xr:uid="{00000000-0005-0000-0000-000070040000}"/>
    <cellStyle name="Note 2 2 4 2" xfId="1110" xr:uid="{00000000-0005-0000-0000-000071040000}"/>
    <cellStyle name="Note 2 2 4 2 2" xfId="1111" xr:uid="{00000000-0005-0000-0000-000072040000}"/>
    <cellStyle name="Note 2 2 4 3" xfId="1112" xr:uid="{00000000-0005-0000-0000-000073040000}"/>
    <cellStyle name="Note 2 2 5" xfId="1113" xr:uid="{00000000-0005-0000-0000-000074040000}"/>
    <cellStyle name="Note 2 2 5 2" xfId="1114" xr:uid="{00000000-0005-0000-0000-000075040000}"/>
    <cellStyle name="Note 2 2 6" xfId="1115" xr:uid="{00000000-0005-0000-0000-000076040000}"/>
    <cellStyle name="Note 2 3" xfId="1116" xr:uid="{00000000-0005-0000-0000-000077040000}"/>
    <cellStyle name="Note 2 3 2" xfId="1117" xr:uid="{00000000-0005-0000-0000-000078040000}"/>
    <cellStyle name="Note 2 3 2 2" xfId="1118" xr:uid="{00000000-0005-0000-0000-000079040000}"/>
    <cellStyle name="Note 2 3 2 2 2" xfId="1119" xr:uid="{00000000-0005-0000-0000-00007A040000}"/>
    <cellStyle name="Note 2 3 2 2 2 2" xfId="1120" xr:uid="{00000000-0005-0000-0000-00007B040000}"/>
    <cellStyle name="Note 2 3 2 2 3" xfId="1121" xr:uid="{00000000-0005-0000-0000-00007C040000}"/>
    <cellStyle name="Note 2 3 2 3" xfId="1122" xr:uid="{00000000-0005-0000-0000-00007D040000}"/>
    <cellStyle name="Note 2 3 2 3 2" xfId="1123" xr:uid="{00000000-0005-0000-0000-00007E040000}"/>
    <cellStyle name="Note 2 3 2 4" xfId="1124" xr:uid="{00000000-0005-0000-0000-00007F040000}"/>
    <cellStyle name="Note 2 3 3" xfId="1125" xr:uid="{00000000-0005-0000-0000-000080040000}"/>
    <cellStyle name="Note 2 3 3 2" xfId="1126" xr:uid="{00000000-0005-0000-0000-000081040000}"/>
    <cellStyle name="Note 2 3 3 2 2" xfId="1127" xr:uid="{00000000-0005-0000-0000-000082040000}"/>
    <cellStyle name="Note 2 3 3 3" xfId="1128" xr:uid="{00000000-0005-0000-0000-000083040000}"/>
    <cellStyle name="Note 2 3 4" xfId="1129" xr:uid="{00000000-0005-0000-0000-000084040000}"/>
    <cellStyle name="Note 2 3 4 2" xfId="1130" xr:uid="{00000000-0005-0000-0000-000085040000}"/>
    <cellStyle name="Note 2 3 5" xfId="1131" xr:uid="{00000000-0005-0000-0000-000086040000}"/>
    <cellStyle name="Note 2 4" xfId="1132" xr:uid="{00000000-0005-0000-0000-000087040000}"/>
    <cellStyle name="Note 2 4 2" xfId="1133" xr:uid="{00000000-0005-0000-0000-000088040000}"/>
    <cellStyle name="Note 2 4 2 2" xfId="1134" xr:uid="{00000000-0005-0000-0000-000089040000}"/>
    <cellStyle name="Note 2 4 2 2 2" xfId="1135" xr:uid="{00000000-0005-0000-0000-00008A040000}"/>
    <cellStyle name="Note 2 4 2 3" xfId="1136" xr:uid="{00000000-0005-0000-0000-00008B040000}"/>
    <cellStyle name="Note 2 4 3" xfId="1137" xr:uid="{00000000-0005-0000-0000-00008C040000}"/>
    <cellStyle name="Note 2 4 3 2" xfId="1138" xr:uid="{00000000-0005-0000-0000-00008D040000}"/>
    <cellStyle name="Note 2 4 4" xfId="1139" xr:uid="{00000000-0005-0000-0000-00008E040000}"/>
    <cellStyle name="Note 2 5" xfId="1140" xr:uid="{00000000-0005-0000-0000-00008F040000}"/>
    <cellStyle name="Note 2 5 2" xfId="1141" xr:uid="{00000000-0005-0000-0000-000090040000}"/>
    <cellStyle name="Note 2 5 2 2" xfId="1142" xr:uid="{00000000-0005-0000-0000-000091040000}"/>
    <cellStyle name="Note 2 5 3" xfId="1143" xr:uid="{00000000-0005-0000-0000-000092040000}"/>
    <cellStyle name="Note 2 6" xfId="1144" xr:uid="{00000000-0005-0000-0000-000093040000}"/>
    <cellStyle name="Note 2 6 2" xfId="1145" xr:uid="{00000000-0005-0000-0000-000094040000}"/>
    <cellStyle name="Note 2 7" xfId="1146" xr:uid="{00000000-0005-0000-0000-000095040000}"/>
    <cellStyle name="Note 3" xfId="1147" xr:uid="{00000000-0005-0000-0000-000096040000}"/>
    <cellStyle name="Note 3 2" xfId="1148" xr:uid="{00000000-0005-0000-0000-000097040000}"/>
    <cellStyle name="Note 3 2 2" xfId="1149" xr:uid="{00000000-0005-0000-0000-000098040000}"/>
    <cellStyle name="Note 3 2 2 2" xfId="1150" xr:uid="{00000000-0005-0000-0000-000099040000}"/>
    <cellStyle name="Note 3 2 2 2 2" xfId="1151" xr:uid="{00000000-0005-0000-0000-00009A040000}"/>
    <cellStyle name="Note 3 2 2 3" xfId="1152" xr:uid="{00000000-0005-0000-0000-00009B040000}"/>
    <cellStyle name="Note 3 2 3" xfId="1153" xr:uid="{00000000-0005-0000-0000-00009C040000}"/>
    <cellStyle name="Note 3 2 3 2" xfId="1154" xr:uid="{00000000-0005-0000-0000-00009D040000}"/>
    <cellStyle name="Note 3 2 4" xfId="1155" xr:uid="{00000000-0005-0000-0000-00009E040000}"/>
    <cellStyle name="Note 3 3" xfId="1156" xr:uid="{00000000-0005-0000-0000-00009F040000}"/>
    <cellStyle name="Note 3 3 2" xfId="1157" xr:uid="{00000000-0005-0000-0000-0000A0040000}"/>
    <cellStyle name="Note 3 3 2 2" xfId="1158" xr:uid="{00000000-0005-0000-0000-0000A1040000}"/>
    <cellStyle name="Note 3 3 3" xfId="1159" xr:uid="{00000000-0005-0000-0000-0000A2040000}"/>
    <cellStyle name="Note 3 4" xfId="1160" xr:uid="{00000000-0005-0000-0000-0000A3040000}"/>
    <cellStyle name="Note 3 4 2" xfId="1161" xr:uid="{00000000-0005-0000-0000-0000A4040000}"/>
    <cellStyle name="Note 3 5" xfId="1162" xr:uid="{00000000-0005-0000-0000-0000A5040000}"/>
    <cellStyle name="Output 2" xfId="1316" xr:uid="{00000000-0005-0000-0000-0000A6040000}"/>
    <cellStyle name="Percent 10" xfId="1163" xr:uid="{00000000-0005-0000-0000-0000A7040000}"/>
    <cellStyle name="Percent 10 2" xfId="1164" xr:uid="{00000000-0005-0000-0000-0000A8040000}"/>
    <cellStyle name="Percent 10 2 2" xfId="1165" xr:uid="{00000000-0005-0000-0000-0000A9040000}"/>
    <cellStyle name="Percent 10 2 3" xfId="1166" xr:uid="{00000000-0005-0000-0000-0000AA040000}"/>
    <cellStyle name="Percent 10 2 3 2" xfId="1167" xr:uid="{00000000-0005-0000-0000-0000AB040000}"/>
    <cellStyle name="Percent 10 3" xfId="1168" xr:uid="{00000000-0005-0000-0000-0000AC040000}"/>
    <cellStyle name="Percent 10 4" xfId="1169" xr:uid="{00000000-0005-0000-0000-0000AD040000}"/>
    <cellStyle name="Percent 10 4 2" xfId="1170" xr:uid="{00000000-0005-0000-0000-0000AE040000}"/>
    <cellStyle name="Percent 11" xfId="1171" xr:uid="{00000000-0005-0000-0000-0000AF040000}"/>
    <cellStyle name="Percent 12" xfId="1172" xr:uid="{00000000-0005-0000-0000-0000B0040000}"/>
    <cellStyle name="Percent 12 2" xfId="1173" xr:uid="{00000000-0005-0000-0000-0000B1040000}"/>
    <cellStyle name="Percent 12 3" xfId="1174" xr:uid="{00000000-0005-0000-0000-0000B2040000}"/>
    <cellStyle name="Percent 12 3 2" xfId="1175" xr:uid="{00000000-0005-0000-0000-0000B3040000}"/>
    <cellStyle name="Percent 13" xfId="1176" xr:uid="{00000000-0005-0000-0000-0000B4040000}"/>
    <cellStyle name="Percent 13 2" xfId="1177" xr:uid="{00000000-0005-0000-0000-0000B5040000}"/>
    <cellStyle name="Percent 13 2 2" xfId="1178" xr:uid="{00000000-0005-0000-0000-0000B6040000}"/>
    <cellStyle name="Percent 2" xfId="1179" xr:uid="{00000000-0005-0000-0000-0000B7040000}"/>
    <cellStyle name="Percent 2 2" xfId="1180" xr:uid="{00000000-0005-0000-0000-0000B8040000}"/>
    <cellStyle name="Percent 2 3" xfId="1181" xr:uid="{00000000-0005-0000-0000-0000B9040000}"/>
    <cellStyle name="Percent 2 3 2" xfId="1182" xr:uid="{00000000-0005-0000-0000-0000BA040000}"/>
    <cellStyle name="Percent 2 3 3" xfId="1183" xr:uid="{00000000-0005-0000-0000-0000BB040000}"/>
    <cellStyle name="Percent 2 3 4" xfId="1184" xr:uid="{00000000-0005-0000-0000-0000BC040000}"/>
    <cellStyle name="Percent 2 3 4 2" xfId="1185" xr:uid="{00000000-0005-0000-0000-0000BD040000}"/>
    <cellStyle name="Percent 2 3 4 3" xfId="1186" xr:uid="{00000000-0005-0000-0000-0000BE040000}"/>
    <cellStyle name="Percent 2 3 4 3 2" xfId="1187" xr:uid="{00000000-0005-0000-0000-0000BF040000}"/>
    <cellStyle name="Percent 2 3 5" xfId="1188" xr:uid="{00000000-0005-0000-0000-0000C0040000}"/>
    <cellStyle name="Percent 2 3 5 2" xfId="1189" xr:uid="{00000000-0005-0000-0000-0000C1040000}"/>
    <cellStyle name="Percent 2 4" xfId="1190" xr:uid="{00000000-0005-0000-0000-0000C2040000}"/>
    <cellStyle name="Percent 2 5" xfId="1191" xr:uid="{00000000-0005-0000-0000-0000C3040000}"/>
    <cellStyle name="Percent 2 5 2" xfId="1192" xr:uid="{00000000-0005-0000-0000-0000C4040000}"/>
    <cellStyle name="Percent 2 5 3" xfId="1193" xr:uid="{00000000-0005-0000-0000-0000C5040000}"/>
    <cellStyle name="Percent 2 5 3 2" xfId="1194" xr:uid="{00000000-0005-0000-0000-0000C6040000}"/>
    <cellStyle name="Percent 2 6" xfId="1195" xr:uid="{00000000-0005-0000-0000-0000C7040000}"/>
    <cellStyle name="Percent 2 6 2" xfId="1196" xr:uid="{00000000-0005-0000-0000-0000C8040000}"/>
    <cellStyle name="Percent 3" xfId="1197" xr:uid="{00000000-0005-0000-0000-0000C9040000}"/>
    <cellStyle name="Percent 4" xfId="1198" xr:uid="{00000000-0005-0000-0000-0000CA040000}"/>
    <cellStyle name="Percent 4 2" xfId="1199" xr:uid="{00000000-0005-0000-0000-0000CB040000}"/>
    <cellStyle name="Percent 5" xfId="1200" xr:uid="{00000000-0005-0000-0000-0000CC040000}"/>
    <cellStyle name="Percent 5 2" xfId="1201" xr:uid="{00000000-0005-0000-0000-0000CD040000}"/>
    <cellStyle name="Percent 5 2 2" xfId="1202" xr:uid="{00000000-0005-0000-0000-0000CE040000}"/>
    <cellStyle name="Percent 5 2 2 2" xfId="1203" xr:uid="{00000000-0005-0000-0000-0000CF040000}"/>
    <cellStyle name="Percent 5 2 2 2 2" xfId="1204" xr:uid="{00000000-0005-0000-0000-0000D0040000}"/>
    <cellStyle name="Percent 5 2 2 2 2 2" xfId="1205" xr:uid="{00000000-0005-0000-0000-0000D1040000}"/>
    <cellStyle name="Percent 5 2 2 2 2 2 2" xfId="1206" xr:uid="{00000000-0005-0000-0000-0000D2040000}"/>
    <cellStyle name="Percent 5 2 2 2 2 3" xfId="1207" xr:uid="{00000000-0005-0000-0000-0000D3040000}"/>
    <cellStyle name="Percent 5 2 2 2 3" xfId="1208" xr:uid="{00000000-0005-0000-0000-0000D4040000}"/>
    <cellStyle name="Percent 5 2 2 2 3 2" xfId="1209" xr:uid="{00000000-0005-0000-0000-0000D5040000}"/>
    <cellStyle name="Percent 5 2 2 2 4" xfId="1210" xr:uid="{00000000-0005-0000-0000-0000D6040000}"/>
    <cellStyle name="Percent 5 2 2 3" xfId="1211" xr:uid="{00000000-0005-0000-0000-0000D7040000}"/>
    <cellStyle name="Percent 5 2 2 3 2" xfId="1212" xr:uid="{00000000-0005-0000-0000-0000D8040000}"/>
    <cellStyle name="Percent 5 2 2 3 2 2" xfId="1213" xr:uid="{00000000-0005-0000-0000-0000D9040000}"/>
    <cellStyle name="Percent 5 2 2 3 3" xfId="1214" xr:uid="{00000000-0005-0000-0000-0000DA040000}"/>
    <cellStyle name="Percent 5 2 2 4" xfId="1215" xr:uid="{00000000-0005-0000-0000-0000DB040000}"/>
    <cellStyle name="Percent 5 2 2 4 2" xfId="1216" xr:uid="{00000000-0005-0000-0000-0000DC040000}"/>
    <cellStyle name="Percent 5 2 2 5" xfId="1217" xr:uid="{00000000-0005-0000-0000-0000DD040000}"/>
    <cellStyle name="Percent 5 2 3" xfId="1218" xr:uid="{00000000-0005-0000-0000-0000DE040000}"/>
    <cellStyle name="Percent 5 2 3 2" xfId="1219" xr:uid="{00000000-0005-0000-0000-0000DF040000}"/>
    <cellStyle name="Percent 5 2 3 2 2" xfId="1220" xr:uid="{00000000-0005-0000-0000-0000E0040000}"/>
    <cellStyle name="Percent 5 2 3 2 2 2" xfId="1221" xr:uid="{00000000-0005-0000-0000-0000E1040000}"/>
    <cellStyle name="Percent 5 2 3 2 3" xfId="1222" xr:uid="{00000000-0005-0000-0000-0000E2040000}"/>
    <cellStyle name="Percent 5 2 3 3" xfId="1223" xr:uid="{00000000-0005-0000-0000-0000E3040000}"/>
    <cellStyle name="Percent 5 2 3 3 2" xfId="1224" xr:uid="{00000000-0005-0000-0000-0000E4040000}"/>
    <cellStyle name="Percent 5 2 3 4" xfId="1225" xr:uid="{00000000-0005-0000-0000-0000E5040000}"/>
    <cellStyle name="Percent 5 2 4" xfId="1226" xr:uid="{00000000-0005-0000-0000-0000E6040000}"/>
    <cellStyle name="Percent 5 2 4 2" xfId="1227" xr:uid="{00000000-0005-0000-0000-0000E7040000}"/>
    <cellStyle name="Percent 5 2 4 2 2" xfId="1228" xr:uid="{00000000-0005-0000-0000-0000E8040000}"/>
    <cellStyle name="Percent 5 2 4 3" xfId="1229" xr:uid="{00000000-0005-0000-0000-0000E9040000}"/>
    <cellStyle name="Percent 5 2 5" xfId="1230" xr:uid="{00000000-0005-0000-0000-0000EA040000}"/>
    <cellStyle name="Percent 5 2 5 2" xfId="1231" xr:uid="{00000000-0005-0000-0000-0000EB040000}"/>
    <cellStyle name="Percent 5 2 6" xfId="1232" xr:uid="{00000000-0005-0000-0000-0000EC040000}"/>
    <cellStyle name="Percent 5 3" xfId="1233" xr:uid="{00000000-0005-0000-0000-0000ED040000}"/>
    <cellStyle name="Percent 5 3 2" xfId="1234" xr:uid="{00000000-0005-0000-0000-0000EE040000}"/>
    <cellStyle name="Percent 5 3 2 2" xfId="1235" xr:uid="{00000000-0005-0000-0000-0000EF040000}"/>
    <cellStyle name="Percent 5 3 2 2 2" xfId="1236" xr:uid="{00000000-0005-0000-0000-0000F0040000}"/>
    <cellStyle name="Percent 5 3 2 2 2 2" xfId="1237" xr:uid="{00000000-0005-0000-0000-0000F1040000}"/>
    <cellStyle name="Percent 5 3 2 2 3" xfId="1238" xr:uid="{00000000-0005-0000-0000-0000F2040000}"/>
    <cellStyle name="Percent 5 3 2 3" xfId="1239" xr:uid="{00000000-0005-0000-0000-0000F3040000}"/>
    <cellStyle name="Percent 5 3 2 3 2" xfId="1240" xr:uid="{00000000-0005-0000-0000-0000F4040000}"/>
    <cellStyle name="Percent 5 3 2 4" xfId="1241" xr:uid="{00000000-0005-0000-0000-0000F5040000}"/>
    <cellStyle name="Percent 5 3 3" xfId="1242" xr:uid="{00000000-0005-0000-0000-0000F6040000}"/>
    <cellStyle name="Percent 5 3 3 2" xfId="1243" xr:uid="{00000000-0005-0000-0000-0000F7040000}"/>
    <cellStyle name="Percent 5 3 3 2 2" xfId="1244" xr:uid="{00000000-0005-0000-0000-0000F8040000}"/>
    <cellStyle name="Percent 5 3 3 3" xfId="1245" xr:uid="{00000000-0005-0000-0000-0000F9040000}"/>
    <cellStyle name="Percent 5 3 4" xfId="1246" xr:uid="{00000000-0005-0000-0000-0000FA040000}"/>
    <cellStyle name="Percent 5 3 4 2" xfId="1247" xr:uid="{00000000-0005-0000-0000-0000FB040000}"/>
    <cellStyle name="Percent 5 3 5" xfId="1248" xr:uid="{00000000-0005-0000-0000-0000FC040000}"/>
    <cellStyle name="Percent 5 4" xfId="1249" xr:uid="{00000000-0005-0000-0000-0000FD040000}"/>
    <cellStyle name="Percent 5 4 2" xfId="1250" xr:uid="{00000000-0005-0000-0000-0000FE040000}"/>
    <cellStyle name="Percent 5 4 2 2" xfId="1251" xr:uid="{00000000-0005-0000-0000-0000FF040000}"/>
    <cellStyle name="Percent 5 4 2 2 2" xfId="1252" xr:uid="{00000000-0005-0000-0000-000000050000}"/>
    <cellStyle name="Percent 5 4 2 3" xfId="1253" xr:uid="{00000000-0005-0000-0000-000001050000}"/>
    <cellStyle name="Percent 5 4 3" xfId="1254" xr:uid="{00000000-0005-0000-0000-000002050000}"/>
    <cellStyle name="Percent 5 4 3 2" xfId="1255" xr:uid="{00000000-0005-0000-0000-000003050000}"/>
    <cellStyle name="Percent 5 4 4" xfId="1256" xr:uid="{00000000-0005-0000-0000-000004050000}"/>
    <cellStyle name="Percent 5 5" xfId="1257" xr:uid="{00000000-0005-0000-0000-000005050000}"/>
    <cellStyle name="Percent 5 5 2" xfId="1258" xr:uid="{00000000-0005-0000-0000-000006050000}"/>
    <cellStyle name="Percent 5 5 2 2" xfId="1259" xr:uid="{00000000-0005-0000-0000-000007050000}"/>
    <cellStyle name="Percent 5 5 3" xfId="1260" xr:uid="{00000000-0005-0000-0000-000008050000}"/>
    <cellStyle name="Percent 5 6" xfId="1261" xr:uid="{00000000-0005-0000-0000-000009050000}"/>
    <cellStyle name="Percent 5 6 2" xfId="1262" xr:uid="{00000000-0005-0000-0000-00000A050000}"/>
    <cellStyle name="Percent 5 7" xfId="1263" xr:uid="{00000000-0005-0000-0000-00000B050000}"/>
    <cellStyle name="Percent 6" xfId="1264" xr:uid="{00000000-0005-0000-0000-00000C050000}"/>
    <cellStyle name="Percent 6 2" xfId="1265" xr:uid="{00000000-0005-0000-0000-00000D050000}"/>
    <cellStyle name="Percent 6 3" xfId="1266" xr:uid="{00000000-0005-0000-0000-00000E050000}"/>
    <cellStyle name="Percent 6 4" xfId="1267" xr:uid="{00000000-0005-0000-0000-00000F050000}"/>
    <cellStyle name="Percent 6 4 2" xfId="1268" xr:uid="{00000000-0005-0000-0000-000010050000}"/>
    <cellStyle name="Percent 6 4 3" xfId="1269" xr:uid="{00000000-0005-0000-0000-000011050000}"/>
    <cellStyle name="Percent 6 4 3 2" xfId="1270" xr:uid="{00000000-0005-0000-0000-000012050000}"/>
    <cellStyle name="Percent 6 5" xfId="1271" xr:uid="{00000000-0005-0000-0000-000013050000}"/>
    <cellStyle name="Percent 6 5 2" xfId="1272" xr:uid="{00000000-0005-0000-0000-000014050000}"/>
    <cellStyle name="Percent 7" xfId="1273" xr:uid="{00000000-0005-0000-0000-000015050000}"/>
    <cellStyle name="Percent 8" xfId="1274" xr:uid="{00000000-0005-0000-0000-000016050000}"/>
    <cellStyle name="Percent 8 2" xfId="1275" xr:uid="{00000000-0005-0000-0000-000017050000}"/>
    <cellStyle name="Percent 8 2 2" xfId="1276" xr:uid="{00000000-0005-0000-0000-000018050000}"/>
    <cellStyle name="Percent 8 2 3" xfId="1277" xr:uid="{00000000-0005-0000-0000-000019050000}"/>
    <cellStyle name="Percent 8 2 3 2" xfId="1278" xr:uid="{00000000-0005-0000-0000-00001A050000}"/>
    <cellStyle name="Percent 8 3" xfId="1279" xr:uid="{00000000-0005-0000-0000-00001B050000}"/>
    <cellStyle name="Percent 8 4" xfId="1280" xr:uid="{00000000-0005-0000-0000-00001C050000}"/>
    <cellStyle name="Percent 8 4 2" xfId="1281" xr:uid="{00000000-0005-0000-0000-00001D050000}"/>
    <cellStyle name="Percent 9" xfId="1282" xr:uid="{00000000-0005-0000-0000-00001E050000}"/>
    <cellStyle name="Percent 9 2" xfId="1283" xr:uid="{00000000-0005-0000-0000-00001F050000}"/>
    <cellStyle name="Percent 9 2 2" xfId="1284" xr:uid="{00000000-0005-0000-0000-000020050000}"/>
    <cellStyle name="Percent 9 2 3" xfId="1285" xr:uid="{00000000-0005-0000-0000-000021050000}"/>
    <cellStyle name="Percent 9 2 3 2" xfId="1286" xr:uid="{00000000-0005-0000-0000-000022050000}"/>
    <cellStyle name="Percent 9 3" xfId="1287" xr:uid="{00000000-0005-0000-0000-000023050000}"/>
    <cellStyle name="Percent 9 4" xfId="1288" xr:uid="{00000000-0005-0000-0000-000024050000}"/>
    <cellStyle name="Percent 9 4 2" xfId="1289" xr:uid="{00000000-0005-0000-0000-000025050000}"/>
    <cellStyle name="Total 2" xfId="1317" xr:uid="{00000000-0005-0000-0000-000026050000}"/>
    <cellStyle name="Warning Text 2" xfId="1318" xr:uid="{00000000-0005-0000-0000-000027050000}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14A"/>
      <color rgb="FFEFF2F2"/>
      <color rgb="FFE34A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23</xdr:row>
      <xdr:rowOff>0</xdr:rowOff>
    </xdr:from>
    <xdr:to>
      <xdr:col>8</xdr:col>
      <xdr:colOff>161925</xdr:colOff>
      <xdr:row>24</xdr:row>
      <xdr:rowOff>95250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5667375"/>
          <a:ext cx="352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571500</xdr:colOff>
      <xdr:row>23</xdr:row>
      <xdr:rowOff>0</xdr:rowOff>
    </xdr:from>
    <xdr:to>
      <xdr:col>12</xdr:col>
      <xdr:colOff>238125</xdr:colOff>
      <xdr:row>24</xdr:row>
      <xdr:rowOff>95250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667375"/>
          <a:ext cx="352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295276</xdr:colOff>
      <xdr:row>1</xdr:row>
      <xdr:rowOff>18297</xdr:rowOff>
    </xdr:from>
    <xdr:to>
      <xdr:col>16</xdr:col>
      <xdr:colOff>445689</xdr:colOff>
      <xdr:row>7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6" y="208797"/>
          <a:ext cx="1445813" cy="109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276224</xdr:colOff>
      <xdr:row>31</xdr:row>
      <xdr:rowOff>219075</xdr:rowOff>
    </xdr:from>
    <xdr:to>
      <xdr:col>8</xdr:col>
      <xdr:colOff>743358</xdr:colOff>
      <xdr:row>36</xdr:row>
      <xdr:rowOff>146803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49" y="5648325"/>
          <a:ext cx="1810159" cy="1372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67235</xdr:rowOff>
    </xdr:from>
    <xdr:to>
      <xdr:col>2</xdr:col>
      <xdr:colOff>358589</xdr:colOff>
      <xdr:row>6</xdr:row>
      <xdr:rowOff>127017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9" y="6723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268947</xdr:colOff>
      <xdr:row>0</xdr:row>
      <xdr:rowOff>67235</xdr:rowOff>
    </xdr:from>
    <xdr:to>
      <xdr:col>2</xdr:col>
      <xdr:colOff>324977</xdr:colOff>
      <xdr:row>6</xdr:row>
      <xdr:rowOff>127017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7" y="6723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7288</xdr:colOff>
      <xdr:row>0</xdr:row>
      <xdr:rowOff>11205</xdr:rowOff>
    </xdr:from>
    <xdr:to>
      <xdr:col>2</xdr:col>
      <xdr:colOff>661148</xdr:colOff>
      <xdr:row>6</xdr:row>
      <xdr:rowOff>112059</xdr:rowOff>
    </xdr:to>
    <xdr:pic>
      <xdr:nvPicPr>
        <xdr:cNvPr id="2" name="Picture 1" descr="Corona-Master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2139760" cy="1262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k\Analysis\Pricing\Gas%20Matrix\Published%20Price%20Books\20150116\Test\Archive\Pricing%20Matrix%20v3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FS01\RiskData\Risk\Analysis\Pricing\Gas%20Matrix\Published%20Price%20Books\2018\Nov%2018\20181127\Power\Matrix\Quote%20&amp;%20Matrix%20-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put - General Parameters"/>
      <sheetName val="Input - Profile"/>
      <sheetName val="Input - CoG"/>
      <sheetName val="Input - Transportation"/>
      <sheetName val="Calc - CoG Intermediate"/>
      <sheetName val="Calc - CoG Out"/>
      <sheetName val="Calc - Price"/>
      <sheetName val="Output - Matrix (legible)"/>
      <sheetName val="Output - Matrix (MIC)"/>
    </sheetNames>
    <sheetDataSet>
      <sheetData sheetId="0"/>
      <sheetData sheetId="1">
        <row r="14">
          <cell r="B14">
            <v>8.3643064999999999E-3</v>
          </cell>
        </row>
        <row r="15">
          <cell r="B15">
            <v>0.5</v>
          </cell>
        </row>
        <row r="16">
          <cell r="B16">
            <v>1</v>
          </cell>
        </row>
      </sheetData>
      <sheetData sheetId="2">
        <row r="4">
          <cell r="B4" t="str">
            <v>Lookup</v>
          </cell>
        </row>
      </sheetData>
      <sheetData sheetId="3"/>
      <sheetData sheetId="4">
        <row r="146">
          <cell r="B146">
            <v>73200</v>
          </cell>
        </row>
      </sheetData>
      <sheetData sheetId="5">
        <row r="4">
          <cell r="C4" t="e">
            <v>#N/A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ker Sheet"/>
      <sheetName val="Contract (Part 1)"/>
      <sheetName val="Schedule (Part 2)"/>
    </sheetNames>
    <sheetDataSet>
      <sheetData sheetId="0"/>
      <sheetData sheetId="1">
        <row r="60">
          <cell r="B60" t="str">
            <v>Standard Product</v>
          </cell>
        </row>
        <row r="61">
          <cell r="B61" t="str">
            <v>Fully Fixed Product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onaenergy.co.uk/wp-content/uploads/2016/02/ce-power-terms-sme-09-02-2015-v4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R32"/>
  <sheetViews>
    <sheetView tabSelected="1" workbookViewId="0">
      <selection activeCell="B6" sqref="B6:N7"/>
    </sheetView>
  </sheetViews>
  <sheetFormatPr defaultRowHeight="13.8" x14ac:dyDescent="0.3"/>
  <cols>
    <col min="1" max="1" width="2.88671875" style="19" customWidth="1"/>
    <col min="2" max="5" width="11.44140625" style="19" customWidth="1"/>
    <col min="6" max="6" width="13.88671875" style="19" customWidth="1"/>
    <col min="7" max="7" width="10.5546875" style="19" customWidth="1"/>
    <col min="8" max="15" width="9.109375" style="19"/>
    <col min="16" max="16" width="10.44140625" style="19" customWidth="1"/>
    <col min="17" max="17" width="9.109375" style="19"/>
    <col min="18" max="18" width="2.88671875" style="19" customWidth="1"/>
    <col min="19" max="256" width="9.109375" style="19"/>
    <col min="257" max="257" width="2.88671875" style="19" customWidth="1"/>
    <col min="258" max="261" width="11.44140625" style="19" customWidth="1"/>
    <col min="262" max="262" width="13.88671875" style="19" customWidth="1"/>
    <col min="263" max="263" width="10.5546875" style="19" customWidth="1"/>
    <col min="264" max="271" width="9.109375" style="19"/>
    <col min="272" max="272" width="10.44140625" style="19" customWidth="1"/>
    <col min="273" max="273" width="9.109375" style="19"/>
    <col min="274" max="274" width="2.88671875" style="19" customWidth="1"/>
    <col min="275" max="512" width="9.109375" style="19"/>
    <col min="513" max="513" width="2.88671875" style="19" customWidth="1"/>
    <col min="514" max="517" width="11.44140625" style="19" customWidth="1"/>
    <col min="518" max="518" width="13.88671875" style="19" customWidth="1"/>
    <col min="519" max="519" width="10.5546875" style="19" customWidth="1"/>
    <col min="520" max="527" width="9.109375" style="19"/>
    <col min="528" max="528" width="10.44140625" style="19" customWidth="1"/>
    <col min="529" max="529" width="9.109375" style="19"/>
    <col min="530" max="530" width="2.88671875" style="19" customWidth="1"/>
    <col min="531" max="768" width="9.109375" style="19"/>
    <col min="769" max="769" width="2.88671875" style="19" customWidth="1"/>
    <col min="770" max="773" width="11.44140625" style="19" customWidth="1"/>
    <col min="774" max="774" width="13.88671875" style="19" customWidth="1"/>
    <col min="775" max="775" width="10.5546875" style="19" customWidth="1"/>
    <col min="776" max="783" width="9.109375" style="19"/>
    <col min="784" max="784" width="10.44140625" style="19" customWidth="1"/>
    <col min="785" max="785" width="9.109375" style="19"/>
    <col min="786" max="786" width="2.88671875" style="19" customWidth="1"/>
    <col min="787" max="1024" width="9.109375" style="19"/>
    <col min="1025" max="1025" width="2.88671875" style="19" customWidth="1"/>
    <col min="1026" max="1029" width="11.44140625" style="19" customWidth="1"/>
    <col min="1030" max="1030" width="13.88671875" style="19" customWidth="1"/>
    <col min="1031" max="1031" width="10.5546875" style="19" customWidth="1"/>
    <col min="1032" max="1039" width="9.109375" style="19"/>
    <col min="1040" max="1040" width="10.44140625" style="19" customWidth="1"/>
    <col min="1041" max="1041" width="9.109375" style="19"/>
    <col min="1042" max="1042" width="2.88671875" style="19" customWidth="1"/>
    <col min="1043" max="1280" width="9.109375" style="19"/>
    <col min="1281" max="1281" width="2.88671875" style="19" customWidth="1"/>
    <col min="1282" max="1285" width="11.44140625" style="19" customWidth="1"/>
    <col min="1286" max="1286" width="13.88671875" style="19" customWidth="1"/>
    <col min="1287" max="1287" width="10.5546875" style="19" customWidth="1"/>
    <col min="1288" max="1295" width="9.109375" style="19"/>
    <col min="1296" max="1296" width="10.44140625" style="19" customWidth="1"/>
    <col min="1297" max="1297" width="9.109375" style="19"/>
    <col min="1298" max="1298" width="2.88671875" style="19" customWidth="1"/>
    <col min="1299" max="1536" width="9.109375" style="19"/>
    <col min="1537" max="1537" width="2.88671875" style="19" customWidth="1"/>
    <col min="1538" max="1541" width="11.44140625" style="19" customWidth="1"/>
    <col min="1542" max="1542" width="13.88671875" style="19" customWidth="1"/>
    <col min="1543" max="1543" width="10.5546875" style="19" customWidth="1"/>
    <col min="1544" max="1551" width="9.109375" style="19"/>
    <col min="1552" max="1552" width="10.44140625" style="19" customWidth="1"/>
    <col min="1553" max="1553" width="9.109375" style="19"/>
    <col min="1554" max="1554" width="2.88671875" style="19" customWidth="1"/>
    <col min="1555" max="1792" width="9.109375" style="19"/>
    <col min="1793" max="1793" width="2.88671875" style="19" customWidth="1"/>
    <col min="1794" max="1797" width="11.44140625" style="19" customWidth="1"/>
    <col min="1798" max="1798" width="13.88671875" style="19" customWidth="1"/>
    <col min="1799" max="1799" width="10.5546875" style="19" customWidth="1"/>
    <col min="1800" max="1807" width="9.109375" style="19"/>
    <col min="1808" max="1808" width="10.44140625" style="19" customWidth="1"/>
    <col min="1809" max="1809" width="9.109375" style="19"/>
    <col min="1810" max="1810" width="2.88671875" style="19" customWidth="1"/>
    <col min="1811" max="2048" width="9.109375" style="19"/>
    <col min="2049" max="2049" width="2.88671875" style="19" customWidth="1"/>
    <col min="2050" max="2053" width="11.44140625" style="19" customWidth="1"/>
    <col min="2054" max="2054" width="13.88671875" style="19" customWidth="1"/>
    <col min="2055" max="2055" width="10.5546875" style="19" customWidth="1"/>
    <col min="2056" max="2063" width="9.109375" style="19"/>
    <col min="2064" max="2064" width="10.44140625" style="19" customWidth="1"/>
    <col min="2065" max="2065" width="9.109375" style="19"/>
    <col min="2066" max="2066" width="2.88671875" style="19" customWidth="1"/>
    <col min="2067" max="2304" width="9.109375" style="19"/>
    <col min="2305" max="2305" width="2.88671875" style="19" customWidth="1"/>
    <col min="2306" max="2309" width="11.44140625" style="19" customWidth="1"/>
    <col min="2310" max="2310" width="13.88671875" style="19" customWidth="1"/>
    <col min="2311" max="2311" width="10.5546875" style="19" customWidth="1"/>
    <col min="2312" max="2319" width="9.109375" style="19"/>
    <col min="2320" max="2320" width="10.44140625" style="19" customWidth="1"/>
    <col min="2321" max="2321" width="9.109375" style="19"/>
    <col min="2322" max="2322" width="2.88671875" style="19" customWidth="1"/>
    <col min="2323" max="2560" width="9.109375" style="19"/>
    <col min="2561" max="2561" width="2.88671875" style="19" customWidth="1"/>
    <col min="2562" max="2565" width="11.44140625" style="19" customWidth="1"/>
    <col min="2566" max="2566" width="13.88671875" style="19" customWidth="1"/>
    <col min="2567" max="2567" width="10.5546875" style="19" customWidth="1"/>
    <col min="2568" max="2575" width="9.109375" style="19"/>
    <col min="2576" max="2576" width="10.44140625" style="19" customWidth="1"/>
    <col min="2577" max="2577" width="9.109375" style="19"/>
    <col min="2578" max="2578" width="2.88671875" style="19" customWidth="1"/>
    <col min="2579" max="2816" width="9.109375" style="19"/>
    <col min="2817" max="2817" width="2.88671875" style="19" customWidth="1"/>
    <col min="2818" max="2821" width="11.44140625" style="19" customWidth="1"/>
    <col min="2822" max="2822" width="13.88671875" style="19" customWidth="1"/>
    <col min="2823" max="2823" width="10.5546875" style="19" customWidth="1"/>
    <col min="2824" max="2831" width="9.109375" style="19"/>
    <col min="2832" max="2832" width="10.44140625" style="19" customWidth="1"/>
    <col min="2833" max="2833" width="9.109375" style="19"/>
    <col min="2834" max="2834" width="2.88671875" style="19" customWidth="1"/>
    <col min="2835" max="3072" width="9.109375" style="19"/>
    <col min="3073" max="3073" width="2.88671875" style="19" customWidth="1"/>
    <col min="3074" max="3077" width="11.44140625" style="19" customWidth="1"/>
    <col min="3078" max="3078" width="13.88671875" style="19" customWidth="1"/>
    <col min="3079" max="3079" width="10.5546875" style="19" customWidth="1"/>
    <col min="3080" max="3087" width="9.109375" style="19"/>
    <col min="3088" max="3088" width="10.44140625" style="19" customWidth="1"/>
    <col min="3089" max="3089" width="9.109375" style="19"/>
    <col min="3090" max="3090" width="2.88671875" style="19" customWidth="1"/>
    <col min="3091" max="3328" width="9.109375" style="19"/>
    <col min="3329" max="3329" width="2.88671875" style="19" customWidth="1"/>
    <col min="3330" max="3333" width="11.44140625" style="19" customWidth="1"/>
    <col min="3334" max="3334" width="13.88671875" style="19" customWidth="1"/>
    <col min="3335" max="3335" width="10.5546875" style="19" customWidth="1"/>
    <col min="3336" max="3343" width="9.109375" style="19"/>
    <col min="3344" max="3344" width="10.44140625" style="19" customWidth="1"/>
    <col min="3345" max="3345" width="9.109375" style="19"/>
    <col min="3346" max="3346" width="2.88671875" style="19" customWidth="1"/>
    <col min="3347" max="3584" width="9.109375" style="19"/>
    <col min="3585" max="3585" width="2.88671875" style="19" customWidth="1"/>
    <col min="3586" max="3589" width="11.44140625" style="19" customWidth="1"/>
    <col min="3590" max="3590" width="13.88671875" style="19" customWidth="1"/>
    <col min="3591" max="3591" width="10.5546875" style="19" customWidth="1"/>
    <col min="3592" max="3599" width="9.109375" style="19"/>
    <col min="3600" max="3600" width="10.44140625" style="19" customWidth="1"/>
    <col min="3601" max="3601" width="9.109375" style="19"/>
    <col min="3602" max="3602" width="2.88671875" style="19" customWidth="1"/>
    <col min="3603" max="3840" width="9.109375" style="19"/>
    <col min="3841" max="3841" width="2.88671875" style="19" customWidth="1"/>
    <col min="3842" max="3845" width="11.44140625" style="19" customWidth="1"/>
    <col min="3846" max="3846" width="13.88671875" style="19" customWidth="1"/>
    <col min="3847" max="3847" width="10.5546875" style="19" customWidth="1"/>
    <col min="3848" max="3855" width="9.109375" style="19"/>
    <col min="3856" max="3856" width="10.44140625" style="19" customWidth="1"/>
    <col min="3857" max="3857" width="9.109375" style="19"/>
    <col min="3858" max="3858" width="2.88671875" style="19" customWidth="1"/>
    <col min="3859" max="4096" width="9.109375" style="19"/>
    <col min="4097" max="4097" width="2.88671875" style="19" customWidth="1"/>
    <col min="4098" max="4101" width="11.44140625" style="19" customWidth="1"/>
    <col min="4102" max="4102" width="13.88671875" style="19" customWidth="1"/>
    <col min="4103" max="4103" width="10.5546875" style="19" customWidth="1"/>
    <col min="4104" max="4111" width="9.109375" style="19"/>
    <col min="4112" max="4112" width="10.44140625" style="19" customWidth="1"/>
    <col min="4113" max="4113" width="9.109375" style="19"/>
    <col min="4114" max="4114" width="2.88671875" style="19" customWidth="1"/>
    <col min="4115" max="4352" width="9.109375" style="19"/>
    <col min="4353" max="4353" width="2.88671875" style="19" customWidth="1"/>
    <col min="4354" max="4357" width="11.44140625" style="19" customWidth="1"/>
    <col min="4358" max="4358" width="13.88671875" style="19" customWidth="1"/>
    <col min="4359" max="4359" width="10.5546875" style="19" customWidth="1"/>
    <col min="4360" max="4367" width="9.109375" style="19"/>
    <col min="4368" max="4368" width="10.44140625" style="19" customWidth="1"/>
    <col min="4369" max="4369" width="9.109375" style="19"/>
    <col min="4370" max="4370" width="2.88671875" style="19" customWidth="1"/>
    <col min="4371" max="4608" width="9.109375" style="19"/>
    <col min="4609" max="4609" width="2.88671875" style="19" customWidth="1"/>
    <col min="4610" max="4613" width="11.44140625" style="19" customWidth="1"/>
    <col min="4614" max="4614" width="13.88671875" style="19" customWidth="1"/>
    <col min="4615" max="4615" width="10.5546875" style="19" customWidth="1"/>
    <col min="4616" max="4623" width="9.109375" style="19"/>
    <col min="4624" max="4624" width="10.44140625" style="19" customWidth="1"/>
    <col min="4625" max="4625" width="9.109375" style="19"/>
    <col min="4626" max="4626" width="2.88671875" style="19" customWidth="1"/>
    <col min="4627" max="4864" width="9.109375" style="19"/>
    <col min="4865" max="4865" width="2.88671875" style="19" customWidth="1"/>
    <col min="4866" max="4869" width="11.44140625" style="19" customWidth="1"/>
    <col min="4870" max="4870" width="13.88671875" style="19" customWidth="1"/>
    <col min="4871" max="4871" width="10.5546875" style="19" customWidth="1"/>
    <col min="4872" max="4879" width="9.109375" style="19"/>
    <col min="4880" max="4880" width="10.44140625" style="19" customWidth="1"/>
    <col min="4881" max="4881" width="9.109375" style="19"/>
    <col min="4882" max="4882" width="2.88671875" style="19" customWidth="1"/>
    <col min="4883" max="5120" width="9.109375" style="19"/>
    <col min="5121" max="5121" width="2.88671875" style="19" customWidth="1"/>
    <col min="5122" max="5125" width="11.44140625" style="19" customWidth="1"/>
    <col min="5126" max="5126" width="13.88671875" style="19" customWidth="1"/>
    <col min="5127" max="5127" width="10.5546875" style="19" customWidth="1"/>
    <col min="5128" max="5135" width="9.109375" style="19"/>
    <col min="5136" max="5136" width="10.44140625" style="19" customWidth="1"/>
    <col min="5137" max="5137" width="9.109375" style="19"/>
    <col min="5138" max="5138" width="2.88671875" style="19" customWidth="1"/>
    <col min="5139" max="5376" width="9.109375" style="19"/>
    <col min="5377" max="5377" width="2.88671875" style="19" customWidth="1"/>
    <col min="5378" max="5381" width="11.44140625" style="19" customWidth="1"/>
    <col min="5382" max="5382" width="13.88671875" style="19" customWidth="1"/>
    <col min="5383" max="5383" width="10.5546875" style="19" customWidth="1"/>
    <col min="5384" max="5391" width="9.109375" style="19"/>
    <col min="5392" max="5392" width="10.44140625" style="19" customWidth="1"/>
    <col min="5393" max="5393" width="9.109375" style="19"/>
    <col min="5394" max="5394" width="2.88671875" style="19" customWidth="1"/>
    <col min="5395" max="5632" width="9.109375" style="19"/>
    <col min="5633" max="5633" width="2.88671875" style="19" customWidth="1"/>
    <col min="5634" max="5637" width="11.44140625" style="19" customWidth="1"/>
    <col min="5638" max="5638" width="13.88671875" style="19" customWidth="1"/>
    <col min="5639" max="5639" width="10.5546875" style="19" customWidth="1"/>
    <col min="5640" max="5647" width="9.109375" style="19"/>
    <col min="5648" max="5648" width="10.44140625" style="19" customWidth="1"/>
    <col min="5649" max="5649" width="9.109375" style="19"/>
    <col min="5650" max="5650" width="2.88671875" style="19" customWidth="1"/>
    <col min="5651" max="5888" width="9.109375" style="19"/>
    <col min="5889" max="5889" width="2.88671875" style="19" customWidth="1"/>
    <col min="5890" max="5893" width="11.44140625" style="19" customWidth="1"/>
    <col min="5894" max="5894" width="13.88671875" style="19" customWidth="1"/>
    <col min="5895" max="5895" width="10.5546875" style="19" customWidth="1"/>
    <col min="5896" max="5903" width="9.109375" style="19"/>
    <col min="5904" max="5904" width="10.44140625" style="19" customWidth="1"/>
    <col min="5905" max="5905" width="9.109375" style="19"/>
    <col min="5906" max="5906" width="2.88671875" style="19" customWidth="1"/>
    <col min="5907" max="6144" width="9.109375" style="19"/>
    <col min="6145" max="6145" width="2.88671875" style="19" customWidth="1"/>
    <col min="6146" max="6149" width="11.44140625" style="19" customWidth="1"/>
    <col min="6150" max="6150" width="13.88671875" style="19" customWidth="1"/>
    <col min="6151" max="6151" width="10.5546875" style="19" customWidth="1"/>
    <col min="6152" max="6159" width="9.109375" style="19"/>
    <col min="6160" max="6160" width="10.44140625" style="19" customWidth="1"/>
    <col min="6161" max="6161" width="9.109375" style="19"/>
    <col min="6162" max="6162" width="2.88671875" style="19" customWidth="1"/>
    <col min="6163" max="6400" width="9.109375" style="19"/>
    <col min="6401" max="6401" width="2.88671875" style="19" customWidth="1"/>
    <col min="6402" max="6405" width="11.44140625" style="19" customWidth="1"/>
    <col min="6406" max="6406" width="13.88671875" style="19" customWidth="1"/>
    <col min="6407" max="6407" width="10.5546875" style="19" customWidth="1"/>
    <col min="6408" max="6415" width="9.109375" style="19"/>
    <col min="6416" max="6416" width="10.44140625" style="19" customWidth="1"/>
    <col min="6417" max="6417" width="9.109375" style="19"/>
    <col min="6418" max="6418" width="2.88671875" style="19" customWidth="1"/>
    <col min="6419" max="6656" width="9.109375" style="19"/>
    <col min="6657" max="6657" width="2.88671875" style="19" customWidth="1"/>
    <col min="6658" max="6661" width="11.44140625" style="19" customWidth="1"/>
    <col min="6662" max="6662" width="13.88671875" style="19" customWidth="1"/>
    <col min="6663" max="6663" width="10.5546875" style="19" customWidth="1"/>
    <col min="6664" max="6671" width="9.109375" style="19"/>
    <col min="6672" max="6672" width="10.44140625" style="19" customWidth="1"/>
    <col min="6673" max="6673" width="9.109375" style="19"/>
    <col min="6674" max="6674" width="2.88671875" style="19" customWidth="1"/>
    <col min="6675" max="6912" width="9.109375" style="19"/>
    <col min="6913" max="6913" width="2.88671875" style="19" customWidth="1"/>
    <col min="6914" max="6917" width="11.44140625" style="19" customWidth="1"/>
    <col min="6918" max="6918" width="13.88671875" style="19" customWidth="1"/>
    <col min="6919" max="6919" width="10.5546875" style="19" customWidth="1"/>
    <col min="6920" max="6927" width="9.109375" style="19"/>
    <col min="6928" max="6928" width="10.44140625" style="19" customWidth="1"/>
    <col min="6929" max="6929" width="9.109375" style="19"/>
    <col min="6930" max="6930" width="2.88671875" style="19" customWidth="1"/>
    <col min="6931" max="7168" width="9.109375" style="19"/>
    <col min="7169" max="7169" width="2.88671875" style="19" customWidth="1"/>
    <col min="7170" max="7173" width="11.44140625" style="19" customWidth="1"/>
    <col min="7174" max="7174" width="13.88671875" style="19" customWidth="1"/>
    <col min="7175" max="7175" width="10.5546875" style="19" customWidth="1"/>
    <col min="7176" max="7183" width="9.109375" style="19"/>
    <col min="7184" max="7184" width="10.44140625" style="19" customWidth="1"/>
    <col min="7185" max="7185" width="9.109375" style="19"/>
    <col min="7186" max="7186" width="2.88671875" style="19" customWidth="1"/>
    <col min="7187" max="7424" width="9.109375" style="19"/>
    <col min="7425" max="7425" width="2.88671875" style="19" customWidth="1"/>
    <col min="7426" max="7429" width="11.44140625" style="19" customWidth="1"/>
    <col min="7430" max="7430" width="13.88671875" style="19" customWidth="1"/>
    <col min="7431" max="7431" width="10.5546875" style="19" customWidth="1"/>
    <col min="7432" max="7439" width="9.109375" style="19"/>
    <col min="7440" max="7440" width="10.44140625" style="19" customWidth="1"/>
    <col min="7441" max="7441" width="9.109375" style="19"/>
    <col min="7442" max="7442" width="2.88671875" style="19" customWidth="1"/>
    <col min="7443" max="7680" width="9.109375" style="19"/>
    <col min="7681" max="7681" width="2.88671875" style="19" customWidth="1"/>
    <col min="7682" max="7685" width="11.44140625" style="19" customWidth="1"/>
    <col min="7686" max="7686" width="13.88671875" style="19" customWidth="1"/>
    <col min="7687" max="7687" width="10.5546875" style="19" customWidth="1"/>
    <col min="7688" max="7695" width="9.109375" style="19"/>
    <col min="7696" max="7696" width="10.44140625" style="19" customWidth="1"/>
    <col min="7697" max="7697" width="9.109375" style="19"/>
    <col min="7698" max="7698" width="2.88671875" style="19" customWidth="1"/>
    <col min="7699" max="7936" width="9.109375" style="19"/>
    <col min="7937" max="7937" width="2.88671875" style="19" customWidth="1"/>
    <col min="7938" max="7941" width="11.44140625" style="19" customWidth="1"/>
    <col min="7942" max="7942" width="13.88671875" style="19" customWidth="1"/>
    <col min="7943" max="7943" width="10.5546875" style="19" customWidth="1"/>
    <col min="7944" max="7951" width="9.109375" style="19"/>
    <col min="7952" max="7952" width="10.44140625" style="19" customWidth="1"/>
    <col min="7953" max="7953" width="9.109375" style="19"/>
    <col min="7954" max="7954" width="2.88671875" style="19" customWidth="1"/>
    <col min="7955" max="8192" width="9.109375" style="19"/>
    <col min="8193" max="8193" width="2.88671875" style="19" customWidth="1"/>
    <col min="8194" max="8197" width="11.44140625" style="19" customWidth="1"/>
    <col min="8198" max="8198" width="13.88671875" style="19" customWidth="1"/>
    <col min="8199" max="8199" width="10.5546875" style="19" customWidth="1"/>
    <col min="8200" max="8207" width="9.109375" style="19"/>
    <col min="8208" max="8208" width="10.44140625" style="19" customWidth="1"/>
    <col min="8209" max="8209" width="9.109375" style="19"/>
    <col min="8210" max="8210" width="2.88671875" style="19" customWidth="1"/>
    <col min="8211" max="8448" width="9.109375" style="19"/>
    <col min="8449" max="8449" width="2.88671875" style="19" customWidth="1"/>
    <col min="8450" max="8453" width="11.44140625" style="19" customWidth="1"/>
    <col min="8454" max="8454" width="13.88671875" style="19" customWidth="1"/>
    <col min="8455" max="8455" width="10.5546875" style="19" customWidth="1"/>
    <col min="8456" max="8463" width="9.109375" style="19"/>
    <col min="8464" max="8464" width="10.44140625" style="19" customWidth="1"/>
    <col min="8465" max="8465" width="9.109375" style="19"/>
    <col min="8466" max="8466" width="2.88671875" style="19" customWidth="1"/>
    <col min="8467" max="8704" width="9.109375" style="19"/>
    <col min="8705" max="8705" width="2.88671875" style="19" customWidth="1"/>
    <col min="8706" max="8709" width="11.44140625" style="19" customWidth="1"/>
    <col min="8710" max="8710" width="13.88671875" style="19" customWidth="1"/>
    <col min="8711" max="8711" width="10.5546875" style="19" customWidth="1"/>
    <col min="8712" max="8719" width="9.109375" style="19"/>
    <col min="8720" max="8720" width="10.44140625" style="19" customWidth="1"/>
    <col min="8721" max="8721" width="9.109375" style="19"/>
    <col min="8722" max="8722" width="2.88671875" style="19" customWidth="1"/>
    <col min="8723" max="8960" width="9.109375" style="19"/>
    <col min="8961" max="8961" width="2.88671875" style="19" customWidth="1"/>
    <col min="8962" max="8965" width="11.44140625" style="19" customWidth="1"/>
    <col min="8966" max="8966" width="13.88671875" style="19" customWidth="1"/>
    <col min="8967" max="8967" width="10.5546875" style="19" customWidth="1"/>
    <col min="8968" max="8975" width="9.109375" style="19"/>
    <col min="8976" max="8976" width="10.44140625" style="19" customWidth="1"/>
    <col min="8977" max="8977" width="9.109375" style="19"/>
    <col min="8978" max="8978" width="2.88671875" style="19" customWidth="1"/>
    <col min="8979" max="9216" width="9.109375" style="19"/>
    <col min="9217" max="9217" width="2.88671875" style="19" customWidth="1"/>
    <col min="9218" max="9221" width="11.44140625" style="19" customWidth="1"/>
    <col min="9222" max="9222" width="13.88671875" style="19" customWidth="1"/>
    <col min="9223" max="9223" width="10.5546875" style="19" customWidth="1"/>
    <col min="9224" max="9231" width="9.109375" style="19"/>
    <col min="9232" max="9232" width="10.44140625" style="19" customWidth="1"/>
    <col min="9233" max="9233" width="9.109375" style="19"/>
    <col min="9234" max="9234" width="2.88671875" style="19" customWidth="1"/>
    <col min="9235" max="9472" width="9.109375" style="19"/>
    <col min="9473" max="9473" width="2.88671875" style="19" customWidth="1"/>
    <col min="9474" max="9477" width="11.44140625" style="19" customWidth="1"/>
    <col min="9478" max="9478" width="13.88671875" style="19" customWidth="1"/>
    <col min="9479" max="9479" width="10.5546875" style="19" customWidth="1"/>
    <col min="9480" max="9487" width="9.109375" style="19"/>
    <col min="9488" max="9488" width="10.44140625" style="19" customWidth="1"/>
    <col min="9489" max="9489" width="9.109375" style="19"/>
    <col min="9490" max="9490" width="2.88671875" style="19" customWidth="1"/>
    <col min="9491" max="9728" width="9.109375" style="19"/>
    <col min="9729" max="9729" width="2.88671875" style="19" customWidth="1"/>
    <col min="9730" max="9733" width="11.44140625" style="19" customWidth="1"/>
    <col min="9734" max="9734" width="13.88671875" style="19" customWidth="1"/>
    <col min="9735" max="9735" width="10.5546875" style="19" customWidth="1"/>
    <col min="9736" max="9743" width="9.109375" style="19"/>
    <col min="9744" max="9744" width="10.44140625" style="19" customWidth="1"/>
    <col min="9745" max="9745" width="9.109375" style="19"/>
    <col min="9746" max="9746" width="2.88671875" style="19" customWidth="1"/>
    <col min="9747" max="9984" width="9.109375" style="19"/>
    <col min="9985" max="9985" width="2.88671875" style="19" customWidth="1"/>
    <col min="9986" max="9989" width="11.44140625" style="19" customWidth="1"/>
    <col min="9990" max="9990" width="13.88671875" style="19" customWidth="1"/>
    <col min="9991" max="9991" width="10.5546875" style="19" customWidth="1"/>
    <col min="9992" max="9999" width="9.109375" style="19"/>
    <col min="10000" max="10000" width="10.44140625" style="19" customWidth="1"/>
    <col min="10001" max="10001" width="9.109375" style="19"/>
    <col min="10002" max="10002" width="2.88671875" style="19" customWidth="1"/>
    <col min="10003" max="10240" width="9.109375" style="19"/>
    <col min="10241" max="10241" width="2.88671875" style="19" customWidth="1"/>
    <col min="10242" max="10245" width="11.44140625" style="19" customWidth="1"/>
    <col min="10246" max="10246" width="13.88671875" style="19" customWidth="1"/>
    <col min="10247" max="10247" width="10.5546875" style="19" customWidth="1"/>
    <col min="10248" max="10255" width="9.109375" style="19"/>
    <col min="10256" max="10256" width="10.44140625" style="19" customWidth="1"/>
    <col min="10257" max="10257" width="9.109375" style="19"/>
    <col min="10258" max="10258" width="2.88671875" style="19" customWidth="1"/>
    <col min="10259" max="10496" width="9.109375" style="19"/>
    <col min="10497" max="10497" width="2.88671875" style="19" customWidth="1"/>
    <col min="10498" max="10501" width="11.44140625" style="19" customWidth="1"/>
    <col min="10502" max="10502" width="13.88671875" style="19" customWidth="1"/>
    <col min="10503" max="10503" width="10.5546875" style="19" customWidth="1"/>
    <col min="10504" max="10511" width="9.109375" style="19"/>
    <col min="10512" max="10512" width="10.44140625" style="19" customWidth="1"/>
    <col min="10513" max="10513" width="9.109375" style="19"/>
    <col min="10514" max="10514" width="2.88671875" style="19" customWidth="1"/>
    <col min="10515" max="10752" width="9.109375" style="19"/>
    <col min="10753" max="10753" width="2.88671875" style="19" customWidth="1"/>
    <col min="10754" max="10757" width="11.44140625" style="19" customWidth="1"/>
    <col min="10758" max="10758" width="13.88671875" style="19" customWidth="1"/>
    <col min="10759" max="10759" width="10.5546875" style="19" customWidth="1"/>
    <col min="10760" max="10767" width="9.109375" style="19"/>
    <col min="10768" max="10768" width="10.44140625" style="19" customWidth="1"/>
    <col min="10769" max="10769" width="9.109375" style="19"/>
    <col min="10770" max="10770" width="2.88671875" style="19" customWidth="1"/>
    <col min="10771" max="11008" width="9.109375" style="19"/>
    <col min="11009" max="11009" width="2.88671875" style="19" customWidth="1"/>
    <col min="11010" max="11013" width="11.44140625" style="19" customWidth="1"/>
    <col min="11014" max="11014" width="13.88671875" style="19" customWidth="1"/>
    <col min="11015" max="11015" width="10.5546875" style="19" customWidth="1"/>
    <col min="11016" max="11023" width="9.109375" style="19"/>
    <col min="11024" max="11024" width="10.44140625" style="19" customWidth="1"/>
    <col min="11025" max="11025" width="9.109375" style="19"/>
    <col min="11026" max="11026" width="2.88671875" style="19" customWidth="1"/>
    <col min="11027" max="11264" width="9.109375" style="19"/>
    <col min="11265" max="11265" width="2.88671875" style="19" customWidth="1"/>
    <col min="11266" max="11269" width="11.44140625" style="19" customWidth="1"/>
    <col min="11270" max="11270" width="13.88671875" style="19" customWidth="1"/>
    <col min="11271" max="11271" width="10.5546875" style="19" customWidth="1"/>
    <col min="11272" max="11279" width="9.109375" style="19"/>
    <col min="11280" max="11280" width="10.44140625" style="19" customWidth="1"/>
    <col min="11281" max="11281" width="9.109375" style="19"/>
    <col min="11282" max="11282" width="2.88671875" style="19" customWidth="1"/>
    <col min="11283" max="11520" width="9.109375" style="19"/>
    <col min="11521" max="11521" width="2.88671875" style="19" customWidth="1"/>
    <col min="11522" max="11525" width="11.44140625" style="19" customWidth="1"/>
    <col min="11526" max="11526" width="13.88671875" style="19" customWidth="1"/>
    <col min="11527" max="11527" width="10.5546875" style="19" customWidth="1"/>
    <col min="11528" max="11535" width="9.109375" style="19"/>
    <col min="11536" max="11536" width="10.44140625" style="19" customWidth="1"/>
    <col min="11537" max="11537" width="9.109375" style="19"/>
    <col min="11538" max="11538" width="2.88671875" style="19" customWidth="1"/>
    <col min="11539" max="11776" width="9.109375" style="19"/>
    <col min="11777" max="11777" width="2.88671875" style="19" customWidth="1"/>
    <col min="11778" max="11781" width="11.44140625" style="19" customWidth="1"/>
    <col min="11782" max="11782" width="13.88671875" style="19" customWidth="1"/>
    <col min="11783" max="11783" width="10.5546875" style="19" customWidth="1"/>
    <col min="11784" max="11791" width="9.109375" style="19"/>
    <col min="11792" max="11792" width="10.44140625" style="19" customWidth="1"/>
    <col min="11793" max="11793" width="9.109375" style="19"/>
    <col min="11794" max="11794" width="2.88671875" style="19" customWidth="1"/>
    <col min="11795" max="12032" width="9.109375" style="19"/>
    <col min="12033" max="12033" width="2.88671875" style="19" customWidth="1"/>
    <col min="12034" max="12037" width="11.44140625" style="19" customWidth="1"/>
    <col min="12038" max="12038" width="13.88671875" style="19" customWidth="1"/>
    <col min="12039" max="12039" width="10.5546875" style="19" customWidth="1"/>
    <col min="12040" max="12047" width="9.109375" style="19"/>
    <col min="12048" max="12048" width="10.44140625" style="19" customWidth="1"/>
    <col min="12049" max="12049" width="9.109375" style="19"/>
    <col min="12050" max="12050" width="2.88671875" style="19" customWidth="1"/>
    <col min="12051" max="12288" width="9.109375" style="19"/>
    <col min="12289" max="12289" width="2.88671875" style="19" customWidth="1"/>
    <col min="12290" max="12293" width="11.44140625" style="19" customWidth="1"/>
    <col min="12294" max="12294" width="13.88671875" style="19" customWidth="1"/>
    <col min="12295" max="12295" width="10.5546875" style="19" customWidth="1"/>
    <col min="12296" max="12303" width="9.109375" style="19"/>
    <col min="12304" max="12304" width="10.44140625" style="19" customWidth="1"/>
    <col min="12305" max="12305" width="9.109375" style="19"/>
    <col min="12306" max="12306" width="2.88671875" style="19" customWidth="1"/>
    <col min="12307" max="12544" width="9.109375" style="19"/>
    <col min="12545" max="12545" width="2.88671875" style="19" customWidth="1"/>
    <col min="12546" max="12549" width="11.44140625" style="19" customWidth="1"/>
    <col min="12550" max="12550" width="13.88671875" style="19" customWidth="1"/>
    <col min="12551" max="12551" width="10.5546875" style="19" customWidth="1"/>
    <col min="12552" max="12559" width="9.109375" style="19"/>
    <col min="12560" max="12560" width="10.44140625" style="19" customWidth="1"/>
    <col min="12561" max="12561" width="9.109375" style="19"/>
    <col min="12562" max="12562" width="2.88671875" style="19" customWidth="1"/>
    <col min="12563" max="12800" width="9.109375" style="19"/>
    <col min="12801" max="12801" width="2.88671875" style="19" customWidth="1"/>
    <col min="12802" max="12805" width="11.44140625" style="19" customWidth="1"/>
    <col min="12806" max="12806" width="13.88671875" style="19" customWidth="1"/>
    <col min="12807" max="12807" width="10.5546875" style="19" customWidth="1"/>
    <col min="12808" max="12815" width="9.109375" style="19"/>
    <col min="12816" max="12816" width="10.44140625" style="19" customWidth="1"/>
    <col min="12817" max="12817" width="9.109375" style="19"/>
    <col min="12818" max="12818" width="2.88671875" style="19" customWidth="1"/>
    <col min="12819" max="13056" width="9.109375" style="19"/>
    <col min="13057" max="13057" width="2.88671875" style="19" customWidth="1"/>
    <col min="13058" max="13061" width="11.44140625" style="19" customWidth="1"/>
    <col min="13062" max="13062" width="13.88671875" style="19" customWidth="1"/>
    <col min="13063" max="13063" width="10.5546875" style="19" customWidth="1"/>
    <col min="13064" max="13071" width="9.109375" style="19"/>
    <col min="13072" max="13072" width="10.44140625" style="19" customWidth="1"/>
    <col min="13073" max="13073" width="9.109375" style="19"/>
    <col min="13074" max="13074" width="2.88671875" style="19" customWidth="1"/>
    <col min="13075" max="13312" width="9.109375" style="19"/>
    <col min="13313" max="13313" width="2.88671875" style="19" customWidth="1"/>
    <col min="13314" max="13317" width="11.44140625" style="19" customWidth="1"/>
    <col min="13318" max="13318" width="13.88671875" style="19" customWidth="1"/>
    <col min="13319" max="13319" width="10.5546875" style="19" customWidth="1"/>
    <col min="13320" max="13327" width="9.109375" style="19"/>
    <col min="13328" max="13328" width="10.44140625" style="19" customWidth="1"/>
    <col min="13329" max="13329" width="9.109375" style="19"/>
    <col min="13330" max="13330" width="2.88671875" style="19" customWidth="1"/>
    <col min="13331" max="13568" width="9.109375" style="19"/>
    <col min="13569" max="13569" width="2.88671875" style="19" customWidth="1"/>
    <col min="13570" max="13573" width="11.44140625" style="19" customWidth="1"/>
    <col min="13574" max="13574" width="13.88671875" style="19" customWidth="1"/>
    <col min="13575" max="13575" width="10.5546875" style="19" customWidth="1"/>
    <col min="13576" max="13583" width="9.109375" style="19"/>
    <col min="13584" max="13584" width="10.44140625" style="19" customWidth="1"/>
    <col min="13585" max="13585" width="9.109375" style="19"/>
    <col min="13586" max="13586" width="2.88671875" style="19" customWidth="1"/>
    <col min="13587" max="13824" width="9.109375" style="19"/>
    <col min="13825" max="13825" width="2.88671875" style="19" customWidth="1"/>
    <col min="13826" max="13829" width="11.44140625" style="19" customWidth="1"/>
    <col min="13830" max="13830" width="13.88671875" style="19" customWidth="1"/>
    <col min="13831" max="13831" width="10.5546875" style="19" customWidth="1"/>
    <col min="13832" max="13839" width="9.109375" style="19"/>
    <col min="13840" max="13840" width="10.44140625" style="19" customWidth="1"/>
    <col min="13841" max="13841" width="9.109375" style="19"/>
    <col min="13842" max="13842" width="2.88671875" style="19" customWidth="1"/>
    <col min="13843" max="14080" width="9.109375" style="19"/>
    <col min="14081" max="14081" width="2.88671875" style="19" customWidth="1"/>
    <col min="14082" max="14085" width="11.44140625" style="19" customWidth="1"/>
    <col min="14086" max="14086" width="13.88671875" style="19" customWidth="1"/>
    <col min="14087" max="14087" width="10.5546875" style="19" customWidth="1"/>
    <col min="14088" max="14095" width="9.109375" style="19"/>
    <col min="14096" max="14096" width="10.44140625" style="19" customWidth="1"/>
    <col min="14097" max="14097" width="9.109375" style="19"/>
    <col min="14098" max="14098" width="2.88671875" style="19" customWidth="1"/>
    <col min="14099" max="14336" width="9.109375" style="19"/>
    <col min="14337" max="14337" width="2.88671875" style="19" customWidth="1"/>
    <col min="14338" max="14341" width="11.44140625" style="19" customWidth="1"/>
    <col min="14342" max="14342" width="13.88671875" style="19" customWidth="1"/>
    <col min="14343" max="14343" width="10.5546875" style="19" customWidth="1"/>
    <col min="14344" max="14351" width="9.109375" style="19"/>
    <col min="14352" max="14352" width="10.44140625" style="19" customWidth="1"/>
    <col min="14353" max="14353" width="9.109375" style="19"/>
    <col min="14354" max="14354" width="2.88671875" style="19" customWidth="1"/>
    <col min="14355" max="14592" width="9.109375" style="19"/>
    <col min="14593" max="14593" width="2.88671875" style="19" customWidth="1"/>
    <col min="14594" max="14597" width="11.44140625" style="19" customWidth="1"/>
    <col min="14598" max="14598" width="13.88671875" style="19" customWidth="1"/>
    <col min="14599" max="14599" width="10.5546875" style="19" customWidth="1"/>
    <col min="14600" max="14607" width="9.109375" style="19"/>
    <col min="14608" max="14608" width="10.44140625" style="19" customWidth="1"/>
    <col min="14609" max="14609" width="9.109375" style="19"/>
    <col min="14610" max="14610" width="2.88671875" style="19" customWidth="1"/>
    <col min="14611" max="14848" width="9.109375" style="19"/>
    <col min="14849" max="14849" width="2.88671875" style="19" customWidth="1"/>
    <col min="14850" max="14853" width="11.44140625" style="19" customWidth="1"/>
    <col min="14854" max="14854" width="13.88671875" style="19" customWidth="1"/>
    <col min="14855" max="14855" width="10.5546875" style="19" customWidth="1"/>
    <col min="14856" max="14863" width="9.109375" style="19"/>
    <col min="14864" max="14864" width="10.44140625" style="19" customWidth="1"/>
    <col min="14865" max="14865" width="9.109375" style="19"/>
    <col min="14866" max="14866" width="2.88671875" style="19" customWidth="1"/>
    <col min="14867" max="15104" width="9.109375" style="19"/>
    <col min="15105" max="15105" width="2.88671875" style="19" customWidth="1"/>
    <col min="15106" max="15109" width="11.44140625" style="19" customWidth="1"/>
    <col min="15110" max="15110" width="13.88671875" style="19" customWidth="1"/>
    <col min="15111" max="15111" width="10.5546875" style="19" customWidth="1"/>
    <col min="15112" max="15119" width="9.109375" style="19"/>
    <col min="15120" max="15120" width="10.44140625" style="19" customWidth="1"/>
    <col min="15121" max="15121" width="9.109375" style="19"/>
    <col min="15122" max="15122" width="2.88671875" style="19" customWidth="1"/>
    <col min="15123" max="15360" width="9.109375" style="19"/>
    <col min="15361" max="15361" width="2.88671875" style="19" customWidth="1"/>
    <col min="15362" max="15365" width="11.44140625" style="19" customWidth="1"/>
    <col min="15366" max="15366" width="13.88671875" style="19" customWidth="1"/>
    <col min="15367" max="15367" width="10.5546875" style="19" customWidth="1"/>
    <col min="15368" max="15375" width="9.109375" style="19"/>
    <col min="15376" max="15376" width="10.44140625" style="19" customWidth="1"/>
    <col min="15377" max="15377" width="9.109375" style="19"/>
    <col min="15378" max="15378" width="2.88671875" style="19" customWidth="1"/>
    <col min="15379" max="15616" width="9.109375" style="19"/>
    <col min="15617" max="15617" width="2.88671875" style="19" customWidth="1"/>
    <col min="15618" max="15621" width="11.44140625" style="19" customWidth="1"/>
    <col min="15622" max="15622" width="13.88671875" style="19" customWidth="1"/>
    <col min="15623" max="15623" width="10.5546875" style="19" customWidth="1"/>
    <col min="15624" max="15631" width="9.109375" style="19"/>
    <col min="15632" max="15632" width="10.44140625" style="19" customWidth="1"/>
    <col min="15633" max="15633" width="9.109375" style="19"/>
    <col min="15634" max="15634" width="2.88671875" style="19" customWidth="1"/>
    <col min="15635" max="15872" width="9.109375" style="19"/>
    <col min="15873" max="15873" width="2.88671875" style="19" customWidth="1"/>
    <col min="15874" max="15877" width="11.44140625" style="19" customWidth="1"/>
    <col min="15878" max="15878" width="13.88671875" style="19" customWidth="1"/>
    <col min="15879" max="15879" width="10.5546875" style="19" customWidth="1"/>
    <col min="15880" max="15887" width="9.109375" style="19"/>
    <col min="15888" max="15888" width="10.44140625" style="19" customWidth="1"/>
    <col min="15889" max="15889" width="9.109375" style="19"/>
    <col min="15890" max="15890" width="2.88671875" style="19" customWidth="1"/>
    <col min="15891" max="16128" width="9.109375" style="19"/>
    <col min="16129" max="16129" width="2.88671875" style="19" customWidth="1"/>
    <col min="16130" max="16133" width="11.44140625" style="19" customWidth="1"/>
    <col min="16134" max="16134" width="13.88671875" style="19" customWidth="1"/>
    <col min="16135" max="16135" width="10.5546875" style="19" customWidth="1"/>
    <col min="16136" max="16143" width="9.109375" style="19"/>
    <col min="16144" max="16144" width="10.44140625" style="19" customWidth="1"/>
    <col min="16145" max="16145" width="9.109375" style="19"/>
    <col min="16146" max="16146" width="2.88671875" style="19" customWidth="1"/>
    <col min="16147" max="16384" width="9.109375" style="19"/>
  </cols>
  <sheetData>
    <row r="1" spans="1:18" ht="15" customHeight="1" thickTop="1" x14ac:dyDescent="0.3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14.25" customHeight="1" x14ac:dyDescent="0.3">
      <c r="A2" s="20"/>
      <c r="B2" s="179" t="s">
        <v>10657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R2" s="21"/>
    </row>
    <row r="3" spans="1:18" ht="14.25" customHeight="1" x14ac:dyDescent="0.3">
      <c r="A3" s="20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R3" s="21"/>
    </row>
    <row r="4" spans="1:18" ht="14.25" customHeight="1" x14ac:dyDescent="0.3">
      <c r="A4" s="20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R4" s="21"/>
    </row>
    <row r="5" spans="1:18" ht="14.25" customHeight="1" x14ac:dyDescent="0.3">
      <c r="A5" s="20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R5" s="21"/>
    </row>
    <row r="6" spans="1:18" ht="14.25" customHeight="1" x14ac:dyDescent="0.3">
      <c r="A6" s="20"/>
      <c r="B6" s="180" t="s">
        <v>10674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R6" s="21"/>
    </row>
    <row r="7" spans="1:18" ht="14.25" customHeight="1" x14ac:dyDescent="0.3">
      <c r="A7" s="2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R7" s="21"/>
    </row>
    <row r="8" spans="1:18" ht="30" customHeight="1" thickBot="1" x14ac:dyDescent="0.35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R8" s="21"/>
    </row>
    <row r="9" spans="1:18" ht="30.75" customHeight="1" thickBot="1" x14ac:dyDescent="0.35">
      <c r="A9" s="20"/>
      <c r="B9" s="181" t="s">
        <v>10658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R9" s="21"/>
    </row>
    <row r="10" spans="1:18" ht="18.75" customHeight="1" x14ac:dyDescent="0.3">
      <c r="A10" s="20"/>
      <c r="B10" s="182" t="s">
        <v>10659</v>
      </c>
      <c r="C10" s="182"/>
      <c r="D10" s="182"/>
      <c r="E10" s="182"/>
      <c r="F10" s="182"/>
      <c r="G10" s="184" t="s">
        <v>10651</v>
      </c>
      <c r="H10" s="184"/>
      <c r="I10" s="184"/>
      <c r="J10" s="184"/>
      <c r="K10" s="184" t="s">
        <v>0</v>
      </c>
      <c r="L10" s="184"/>
      <c r="M10" s="184"/>
      <c r="N10" s="184"/>
      <c r="R10" s="21"/>
    </row>
    <row r="11" spans="1:18" ht="18.75" customHeight="1" thickBot="1" x14ac:dyDescent="0.35">
      <c r="A11" s="20"/>
      <c r="B11" s="183"/>
      <c r="C11" s="183"/>
      <c r="D11" s="183"/>
      <c r="E11" s="183"/>
      <c r="F11" s="183"/>
      <c r="G11" s="185"/>
      <c r="H11" s="185"/>
      <c r="I11" s="185"/>
      <c r="J11" s="185"/>
      <c r="K11" s="185"/>
      <c r="L11" s="185"/>
      <c r="M11" s="185"/>
      <c r="N11" s="185"/>
      <c r="R11" s="21"/>
    </row>
    <row r="12" spans="1:18" s="23" customFormat="1" ht="18.75" customHeight="1" x14ac:dyDescent="0.3">
      <c r="A12" s="22"/>
      <c r="B12" s="186" t="s">
        <v>10660</v>
      </c>
      <c r="C12" s="186"/>
      <c r="D12" s="186"/>
      <c r="E12" s="186"/>
      <c r="F12" s="186"/>
      <c r="G12" s="187" t="s">
        <v>10661</v>
      </c>
      <c r="H12" s="187"/>
      <c r="I12" s="187"/>
      <c r="J12" s="187"/>
      <c r="K12" s="187" t="s">
        <v>0</v>
      </c>
      <c r="L12" s="187"/>
      <c r="M12" s="187"/>
      <c r="N12" s="187"/>
      <c r="R12" s="24"/>
    </row>
    <row r="13" spans="1:18" s="23" customFormat="1" ht="18.75" customHeight="1" x14ac:dyDescent="0.3">
      <c r="A13" s="22"/>
      <c r="B13" s="186" t="s">
        <v>10668</v>
      </c>
      <c r="C13" s="186"/>
      <c r="D13" s="186"/>
      <c r="E13" s="186"/>
      <c r="F13" s="186"/>
      <c r="G13" s="187" t="s">
        <v>10661</v>
      </c>
      <c r="H13" s="187"/>
      <c r="I13" s="187"/>
      <c r="J13" s="187"/>
      <c r="K13" s="187" t="s">
        <v>0</v>
      </c>
      <c r="L13" s="187"/>
      <c r="M13" s="187"/>
      <c r="N13" s="187"/>
      <c r="R13" s="24"/>
    </row>
    <row r="14" spans="1:18" s="23" customFormat="1" ht="15.75" customHeight="1" x14ac:dyDescent="0.3">
      <c r="A14" s="22"/>
      <c r="B14" s="186" t="s">
        <v>10669</v>
      </c>
      <c r="C14" s="186"/>
      <c r="D14" s="186"/>
      <c r="E14" s="186"/>
      <c r="F14" s="186"/>
      <c r="G14" s="187" t="s">
        <v>10661</v>
      </c>
      <c r="H14" s="187"/>
      <c r="I14" s="187"/>
      <c r="J14" s="187"/>
      <c r="K14" s="187" t="s">
        <v>0</v>
      </c>
      <c r="L14" s="187"/>
      <c r="M14" s="187"/>
      <c r="N14" s="187"/>
      <c r="R14" s="24"/>
    </row>
    <row r="15" spans="1:18" s="23" customFormat="1" ht="18.75" customHeight="1" x14ac:dyDescent="0.3">
      <c r="A15" s="22"/>
      <c r="B15" s="186" t="s">
        <v>10670</v>
      </c>
      <c r="C15" s="186"/>
      <c r="D15" s="186"/>
      <c r="E15" s="186"/>
      <c r="F15" s="186"/>
      <c r="G15" s="187" t="s">
        <v>0</v>
      </c>
      <c r="H15" s="187"/>
      <c r="I15" s="187"/>
      <c r="J15" s="187"/>
      <c r="K15" s="187" t="s">
        <v>0</v>
      </c>
      <c r="L15" s="187"/>
      <c r="M15" s="187"/>
      <c r="N15" s="187"/>
      <c r="R15" s="24"/>
    </row>
    <row r="16" spans="1:18" s="23" customFormat="1" ht="18.75" customHeight="1" x14ac:dyDescent="0.3">
      <c r="A16" s="22"/>
      <c r="B16" s="188"/>
      <c r="C16" s="188"/>
      <c r="D16" s="188"/>
      <c r="E16" s="188"/>
      <c r="F16" s="188"/>
      <c r="G16" s="189"/>
      <c r="H16" s="189"/>
      <c r="I16" s="189"/>
      <c r="J16" s="189"/>
      <c r="K16" s="189"/>
      <c r="L16" s="189"/>
      <c r="M16" s="189"/>
      <c r="N16" s="189"/>
      <c r="R16" s="24"/>
    </row>
    <row r="17" spans="1:18" s="23" customFormat="1" ht="18.75" customHeight="1" x14ac:dyDescent="0.3">
      <c r="A17" s="22"/>
      <c r="B17" s="188"/>
      <c r="C17" s="188"/>
      <c r="D17" s="188"/>
      <c r="E17" s="188"/>
      <c r="F17" s="188"/>
      <c r="G17" s="189"/>
      <c r="H17" s="189"/>
      <c r="I17" s="189"/>
      <c r="J17" s="189"/>
      <c r="K17" s="189"/>
      <c r="L17" s="189"/>
      <c r="M17" s="189"/>
      <c r="N17" s="189"/>
      <c r="R17" s="24"/>
    </row>
    <row r="18" spans="1:18" s="23" customFormat="1" ht="18.75" customHeight="1" x14ac:dyDescent="0.3">
      <c r="A18" s="22"/>
      <c r="B18" s="190" t="s">
        <v>10673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/>
      <c r="R18" s="24"/>
    </row>
    <row r="19" spans="1:18" s="23" customFormat="1" ht="18.75" customHeight="1" x14ac:dyDescent="0.3">
      <c r="A19" s="22"/>
      <c r="B19" s="190"/>
      <c r="C19" s="191"/>
      <c r="D19" s="191">
        <v>2</v>
      </c>
      <c r="E19" s="191">
        <v>3</v>
      </c>
      <c r="F19" s="191">
        <v>4</v>
      </c>
      <c r="G19" s="191">
        <v>5</v>
      </c>
      <c r="H19" s="191">
        <v>6</v>
      </c>
      <c r="I19" s="191">
        <v>7</v>
      </c>
      <c r="J19" s="191">
        <v>8</v>
      </c>
      <c r="K19" s="191">
        <v>9</v>
      </c>
      <c r="L19" s="191">
        <v>10</v>
      </c>
      <c r="M19" s="191">
        <v>11</v>
      </c>
      <c r="N19" s="192">
        <v>12</v>
      </c>
      <c r="R19" s="24"/>
    </row>
    <row r="20" spans="1:18" s="23" customFormat="1" ht="18.75" customHeight="1" x14ac:dyDescent="0.3">
      <c r="A20" s="22"/>
      <c r="B20" s="188"/>
      <c r="C20" s="188"/>
      <c r="D20" s="188"/>
      <c r="E20" s="188"/>
      <c r="F20" s="188"/>
      <c r="G20" s="189"/>
      <c r="H20" s="189"/>
      <c r="I20" s="189"/>
      <c r="J20" s="189"/>
      <c r="K20" s="189"/>
      <c r="L20" s="189"/>
      <c r="M20" s="189"/>
      <c r="N20" s="189"/>
      <c r="R20" s="24"/>
    </row>
    <row r="21" spans="1:18" s="23" customFormat="1" ht="18.75" customHeight="1" x14ac:dyDescent="0.3">
      <c r="A21" s="22"/>
      <c r="B21" s="188"/>
      <c r="C21" s="188"/>
      <c r="D21" s="188"/>
      <c r="E21" s="188"/>
      <c r="F21" s="188"/>
      <c r="G21" s="189"/>
      <c r="H21" s="189"/>
      <c r="I21" s="189"/>
      <c r="J21" s="189"/>
      <c r="K21" s="189"/>
      <c r="L21" s="189"/>
      <c r="M21" s="189"/>
      <c r="N21" s="189"/>
      <c r="R21" s="24"/>
    </row>
    <row r="22" spans="1:18" s="23" customFormat="1" ht="18.75" customHeight="1" thickBot="1" x14ac:dyDescent="0.35">
      <c r="A22" s="22"/>
      <c r="B22" s="194"/>
      <c r="C22" s="194"/>
      <c r="D22" s="194"/>
      <c r="E22" s="194"/>
      <c r="F22" s="194"/>
      <c r="G22" s="195"/>
      <c r="H22" s="195"/>
      <c r="I22" s="195"/>
      <c r="J22" s="195"/>
      <c r="K22" s="195"/>
      <c r="L22" s="195"/>
      <c r="M22" s="195"/>
      <c r="N22" s="195"/>
      <c r="R22" s="24"/>
    </row>
    <row r="23" spans="1:18" x14ac:dyDescent="0.3">
      <c r="A23" s="2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R23" s="21"/>
    </row>
    <row r="24" spans="1:18" ht="18.600000000000001" x14ac:dyDescent="0.3">
      <c r="A24" s="20"/>
      <c r="B24" s="31"/>
      <c r="C24" s="31"/>
      <c r="D24" s="31"/>
      <c r="E24" s="31"/>
      <c r="F24" s="31"/>
      <c r="G24" s="32"/>
      <c r="H24" s="32"/>
      <c r="I24" s="32"/>
      <c r="J24" s="32"/>
      <c r="K24" s="32"/>
      <c r="L24" s="32"/>
      <c r="M24" s="32"/>
      <c r="N24" s="32"/>
      <c r="R24" s="21"/>
    </row>
    <row r="25" spans="1:18" x14ac:dyDescent="0.3">
      <c r="A25" s="20"/>
      <c r="B25" s="193" t="s">
        <v>10662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R25" s="21"/>
    </row>
    <row r="26" spans="1:18" x14ac:dyDescent="0.3">
      <c r="A26" s="20"/>
      <c r="B26" s="193" t="s">
        <v>10663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R26" s="21"/>
    </row>
    <row r="27" spans="1:18" x14ac:dyDescent="0.3">
      <c r="A27" s="20"/>
      <c r="B27" s="33" t="s">
        <v>10664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R27" s="21"/>
    </row>
    <row r="28" spans="1:18" x14ac:dyDescent="0.3">
      <c r="A28" s="20"/>
      <c r="B28" s="33" t="s">
        <v>10665</v>
      </c>
      <c r="C28" s="33"/>
      <c r="D28" s="33"/>
      <c r="E28" s="33"/>
      <c r="F28" s="33"/>
      <c r="G28" s="34" t="s">
        <v>10666</v>
      </c>
      <c r="H28" s="33"/>
      <c r="I28" s="33"/>
      <c r="J28" s="33"/>
      <c r="K28" s="33"/>
      <c r="L28" s="33"/>
      <c r="M28" s="33"/>
      <c r="N28" s="33"/>
      <c r="R28" s="21"/>
    </row>
    <row r="29" spans="1:18" x14ac:dyDescent="0.3">
      <c r="A29" s="2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R29" s="21"/>
    </row>
    <row r="30" spans="1:18" ht="14.4" thickBot="1" x14ac:dyDescent="0.3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1:18" ht="14.4" thickTop="1" x14ac:dyDescent="0.3"/>
    <row r="32" spans="1:18" ht="14.4" x14ac:dyDescent="0.3">
      <c r="I32" s="28"/>
    </row>
  </sheetData>
  <sheetProtection algorithmName="SHA-512" hashValue="09KmO6jM69M+oylIcmllusgGqOmAVYp+O/hlMoG+/n/+m8VPrwu06t4pJhhhUPJIrivmO3hm2ZNM/F9sa/oQGg==" saltValue="jK48I2xxz9Y2glhesl74TQ==" spinCount="100000" sheet="1" objects="1" scenarios="1"/>
  <mergeCells count="36">
    <mergeCell ref="B26:N26"/>
    <mergeCell ref="B21:F21"/>
    <mergeCell ref="G21:J21"/>
    <mergeCell ref="K21:N21"/>
    <mergeCell ref="B22:F22"/>
    <mergeCell ref="G22:J22"/>
    <mergeCell ref="K22:N22"/>
    <mergeCell ref="B18:N19"/>
    <mergeCell ref="B20:F20"/>
    <mergeCell ref="G20:J20"/>
    <mergeCell ref="K20:N20"/>
    <mergeCell ref="B25:N25"/>
    <mergeCell ref="B16:F16"/>
    <mergeCell ref="G16:J16"/>
    <mergeCell ref="K16:N16"/>
    <mergeCell ref="B17:F17"/>
    <mergeCell ref="G17:J17"/>
    <mergeCell ref="K17:N17"/>
    <mergeCell ref="B14:F14"/>
    <mergeCell ref="G14:J14"/>
    <mergeCell ref="K14:N14"/>
    <mergeCell ref="B15:F15"/>
    <mergeCell ref="G15:J15"/>
    <mergeCell ref="K15:N15"/>
    <mergeCell ref="B12:F12"/>
    <mergeCell ref="G12:J12"/>
    <mergeCell ref="K12:N12"/>
    <mergeCell ref="B13:F13"/>
    <mergeCell ref="G13:J13"/>
    <mergeCell ref="K13:N13"/>
    <mergeCell ref="B2:N5"/>
    <mergeCell ref="B6:N7"/>
    <mergeCell ref="B9:N9"/>
    <mergeCell ref="B10:F11"/>
    <mergeCell ref="G10:J11"/>
    <mergeCell ref="K10:N11"/>
  </mergeCells>
  <hyperlinks>
    <hyperlink ref="G28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P36"/>
  <sheetViews>
    <sheetView zoomScale="85" zoomScaleNormal="85" workbookViewId="0">
      <selection activeCell="E2" sqref="E2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9.44140625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LW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 t="shared" ref="B17:B36" si="0">IF(C17="","",LEFT(C17,2))</f>
        <v>LW</v>
      </c>
      <c r="C17" s="118" t="s">
        <v>9776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B44930LW0FFA1G0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151.0206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13.284000000000001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si="0"/>
        <v>LW</v>
      </c>
      <c r="C18" s="101" t="s">
        <v>9776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B44930LW25FFA1G0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209.66759999999999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13.284000000000001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LW</v>
      </c>
      <c r="C19" s="101" t="s">
        <v>9776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B44930LW50FFA1G0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304.36660000000001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13.284000000000001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LW</v>
      </c>
      <c r="C20" s="101" t="s">
        <v>9776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B44930LW73FFA1G0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334.01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11.925000000000001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LW</v>
      </c>
      <c r="C21" s="101" t="s">
        <v>9776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B44930LW100FFA1G0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405.16480000000001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11.925000000000001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LW</v>
      </c>
      <c r="C22" s="101" t="s">
        <v>9776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B44930LW125FFA1G0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472.6035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11.925000000000001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LW</v>
      </c>
      <c r="C23" s="101" t="s">
        <v>9776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B44930LW150FFA1G0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539.00900000000001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11.925000000000001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LW</v>
      </c>
      <c r="C24" s="101" t="s">
        <v>9776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B44930LW175FFA1G0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606.44770000000005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11.925000000000001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LW</v>
      </c>
      <c r="C25" s="101" t="s">
        <v>9776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B44930LW200FFA1G0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672.85310000000004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11.925000000000001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LW</v>
      </c>
      <c r="C26" s="101" t="s">
        <v>9776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B44930LW225FFA1G0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741.32500000000005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11.925000000000001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1">IF(C27="","",LEFT(C27,2))</f>
        <v>LW</v>
      </c>
      <c r="C27" s="101" t="s">
        <v>9776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B44930LW250FFA1G0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830.43939999999998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11.925000000000001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LW</v>
      </c>
      <c r="C28" s="101" t="s">
        <v>9776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B44930LW293FFA1G0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1255.4267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11.504099999999999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LW</v>
      </c>
      <c r="C29" s="101" t="s">
        <v>9776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B44930LW343FFA1G0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1421.6434999999999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11.504099999999999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LW</v>
      </c>
      <c r="C30" s="101" t="s">
        <v>9776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B44930LW393FFA1G0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1590.1783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11.504099999999999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LW</v>
      </c>
      <c r="C31" s="101" t="s">
        <v>9776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B44930LW443FFA1G0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1758.4616000000001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11.504099999999999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LW</v>
      </c>
      <c r="C32" s="101" t="s">
        <v>9776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B44930LW493FFA1G0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1924.6785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11.504099999999999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LW</v>
      </c>
      <c r="C33" s="101" t="s">
        <v>9776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B44930LW543FFA1G0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2092.9616999999998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11.504099999999999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LW</v>
      </c>
      <c r="C34" s="101" t="s">
        <v>9776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B44930LW593FFA1G0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2264.596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11.504099999999999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LW</v>
      </c>
      <c r="C35" s="101" t="s">
        <v>9776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B44930LW643FFA1G0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2427.7134000000001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11.504099999999999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ht="15.6" thickBot="1" x14ac:dyDescent="0.4">
      <c r="B36" s="109" t="str">
        <f t="shared" si="0"/>
        <v>LW</v>
      </c>
      <c r="C36" s="109" t="s">
        <v>9776</v>
      </c>
      <c r="D36" s="110">
        <v>693000</v>
      </c>
      <c r="E36" s="110">
        <v>732000</v>
      </c>
      <c r="F36" s="111" t="str">
        <f>IF(C36="","",'Postcode search'!$C$40&amp;ROUND($C$8,2)&amp;C36&amp;LEFT(D36,3)&amp;IF($J$2="Standard","F","FF")&amp;IF('Postcode search'!$D$4="Yes", "A1", "A0")&amp;IF('Postcode search'!$D$5="Yes","G1","G0"))</f>
        <v>B44930LW693FFA1G0</v>
      </c>
      <c r="G36" s="112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2572.7217000000001</v>
      </c>
      <c r="H36" s="113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11.504099999999999</v>
      </c>
      <c r="I36" s="112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13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12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13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14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15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14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15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N0eGQkc1s5RDg60BmGA+c8iKUTy96BW0hFgvjGACgfx0qSCYTdElr8Afexsy7ga2LNZuYRFyp+YjIlRVR7Iufg==" saltValue="AZu8YAxotcJzjl5Op98BSA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36">
    <cfRule type="containsText" dxfId="10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P78"/>
  <sheetViews>
    <sheetView zoomScale="85" zoomScaleNormal="85" workbookViewId="0">
      <selection activeCell="F8" sqref="F8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NE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>IF(C17="","",LEFT(C17,2))</f>
        <v>NE</v>
      </c>
      <c r="C17" s="118" t="s">
        <v>66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B44930NE10FFA1G0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150.3914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13.2476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78" si="0">IF(C18="","",LEFT(C18,2))</f>
        <v>NE</v>
      </c>
      <c r="C18" s="101" t="s">
        <v>66</v>
      </c>
      <c r="D18" s="107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B44930NE125FFA1G0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208.34819999999999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13.2476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NE</v>
      </c>
      <c r="C19" s="101" t="s">
        <v>66</v>
      </c>
      <c r="D19" s="107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B44930NE150FFA1G0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301.84780000000001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13.2476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NE</v>
      </c>
      <c r="C20" s="101" t="s">
        <v>66</v>
      </c>
      <c r="D20" s="107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B44930NE173FFA1G0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320.62119999999999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11.9572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NE</v>
      </c>
      <c r="C21" s="101" t="s">
        <v>66</v>
      </c>
      <c r="D21" s="107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B44930NE1100FFA1G0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387.88240000000002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11.9572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NE</v>
      </c>
      <c r="C22" s="101" t="s">
        <v>66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B44930NE1125FFA1G0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451.94220000000001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11.9572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NE</v>
      </c>
      <c r="C23" s="101" t="s">
        <v>66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B44930NE1150FFA1G0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514.74649999999997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11.9572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NE</v>
      </c>
      <c r="C24" s="101" t="s">
        <v>66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B44930NE1175FFA1G0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578.58399999999995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11.9572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NE</v>
      </c>
      <c r="C25" s="101" t="s">
        <v>66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B44930NE1200FFA1G0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641.61059999999998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11.9572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NE</v>
      </c>
      <c r="C26" s="101" t="s">
        <v>66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B44930NE1225FFA1G0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706.48119999999994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11.9572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1">IF(C27="","",LEFT(C27,2))</f>
        <v>NE</v>
      </c>
      <c r="C27" s="101" t="s">
        <v>66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B44930NE1250FFA1G0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791.26959999999997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11.9572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NE</v>
      </c>
      <c r="C28" s="101" t="s">
        <v>66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B44930NE1293FFA1G0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1228.8531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11.449199999999999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NE</v>
      </c>
      <c r="C29" s="101" t="s">
        <v>66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B44930NE1343FFA1G0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1391.3044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11.449199999999999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NE</v>
      </c>
      <c r="C30" s="101" t="s">
        <v>66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B44930NE1393FFA1G0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1555.8219999999999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11.449199999999999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NE</v>
      </c>
      <c r="C31" s="101" t="s">
        <v>66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B44930NE1443FFA1G0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1720.3397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11.449199999999999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NE</v>
      </c>
      <c r="C32" s="101" t="s">
        <v>66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B44930NE1493FFA1G0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1882.7909999999999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11.449199999999999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NE</v>
      </c>
      <c r="C33" s="101" t="s">
        <v>66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B44930NE1543FFA1G0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2047.5309999999999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11.449199999999999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NE</v>
      </c>
      <c r="C34" s="101" t="s">
        <v>66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B44930NE1593FFA1G0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2215.1480999999999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11.449199999999999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NE</v>
      </c>
      <c r="C35" s="101" t="s">
        <v>66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B44930NE1643FFA1G0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2374.4998999999998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11.449199999999999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0"/>
        <v>NE</v>
      </c>
      <c r="C36" s="101" t="s">
        <v>66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B44930NE1693FFA1G0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2516.3207000000002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11.449199999999999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0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0"/>
        <v>NE</v>
      </c>
      <c r="C38" s="101" t="s">
        <v>69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B44930NE20FFA1G0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151.05269999999999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13.2476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0"/>
        <v>NE</v>
      </c>
      <c r="C39" s="101" t="s">
        <v>69</v>
      </c>
      <c r="D39" s="107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B44930NE225FFA1G0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209.42240000000001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13.2476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0"/>
        <v>NE</v>
      </c>
      <c r="C40" s="101" t="s">
        <v>69</v>
      </c>
      <c r="D40" s="107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B44930NE250FFA1G0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303.7285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13.2476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0"/>
        <v>NE</v>
      </c>
      <c r="C41" s="101" t="s">
        <v>69</v>
      </c>
      <c r="D41" s="107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B44930NE273FFA1G0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323.0104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11.9572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0"/>
        <v>NE</v>
      </c>
      <c r="C42" s="101" t="s">
        <v>69</v>
      </c>
      <c r="D42" s="107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B44930NE2100FFA1G0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391.04379999999998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11.9572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0"/>
        <v>NE</v>
      </c>
      <c r="C43" s="101" t="s">
        <v>69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B44930NE2125FFA1G0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455.84140000000002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11.9572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0"/>
        <v>NE</v>
      </c>
      <c r="C44" s="101" t="s">
        <v>69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B44930NE2150FFA1G0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519.37959999999998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11.9572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0"/>
        <v>NE</v>
      </c>
      <c r="C45" s="101" t="s">
        <v>69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B44930NE2175FFA1G0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583.9511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11.9572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0"/>
        <v>NE</v>
      </c>
      <c r="C46" s="101" t="s">
        <v>69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B44930NE2200FFA1G0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647.71550000000002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11.9572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si="0"/>
        <v>NE</v>
      </c>
      <c r="C47" s="101" t="s">
        <v>69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B44930NE2225FFA1G0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713.32010000000002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11.9572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ref="B48:B56" si="2">IF(C48="","",LEFT(C48,2))</f>
        <v>NE</v>
      </c>
      <c r="C48" s="101" t="s">
        <v>69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B44930NE2250FFA1G0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799.00289999999995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11.9572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2"/>
        <v>NE</v>
      </c>
      <c r="C49" s="101" t="s">
        <v>69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B44930NE2293FFA1G0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1242.7678000000001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11.449199999999999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2"/>
        <v>NE</v>
      </c>
      <c r="C50" s="101" t="s">
        <v>69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B44930NE2343FFA1G0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1407.356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11.449199999999999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2"/>
        <v>NE</v>
      </c>
      <c r="C51" s="101" t="s">
        <v>69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B44930NE2393FFA1G0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1574.0105000000001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11.449199999999999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2"/>
        <v>NE</v>
      </c>
      <c r="C52" s="101" t="s">
        <v>69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B44930NE2443FFA1G0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1740.6650999999999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11.449199999999999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2"/>
        <v>NE</v>
      </c>
      <c r="C53" s="101" t="s">
        <v>69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B44930NE2493FFA1G0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1905.2533000000001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11.449199999999999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2"/>
        <v>NE</v>
      </c>
      <c r="C54" s="101" t="s">
        <v>69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B44930NE2543FFA1G0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2072.134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11.449199999999999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2"/>
        <v>NE</v>
      </c>
      <c r="C55" s="101" t="s">
        <v>69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B44930NE2593FFA1G0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2241.8879999999999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11.449199999999999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2"/>
        <v>NE</v>
      </c>
      <c r="C56" s="101" t="s">
        <v>69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B44930NE2643FFA1G0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2403.3766999999998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11.449199999999999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0"/>
        <v>NE</v>
      </c>
      <c r="C57" s="101" t="s">
        <v>69</v>
      </c>
      <c r="D57" s="107">
        <v>693000</v>
      </c>
      <c r="E57" s="107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B44930NE2693FFA1G0</v>
      </c>
      <c r="G57" s="125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2547.0286000000001</v>
      </c>
      <c r="H57" s="106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11.449199999999999</v>
      </c>
      <c r="I57" s="125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6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25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6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 t="str">
        <f t="shared" si="0"/>
        <v/>
      </c>
      <c r="C58" s="96"/>
      <c r="D58" s="96"/>
      <c r="E58" s="97"/>
      <c r="F58" s="98"/>
      <c r="G58" s="99" t="str">
        <f>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>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>IF($C58="","",IF(LEFT(I$12,1)="D",ROUND(VLOOKUP($C58&amp;$D58,'All Prices'!$A$4:$Z$832,MATCH(IF(LEFT(I$13,1)="D","DC","Var")&amp;IF($J$2="Fixed","F",IF($J$2="Fixed","FF",""))&amp;VALUE(LEFT(IF(I$12="",H$12,I$12),1))*12,'All Prices'!$A$1:$Z$1,0),0),0),ROUND(VLOOKUP($C58&amp;$D58,'All Prices'!$A$4:$Z$832,MATCH(IF(LEFT(I$13,1)="D","DC","Var")&amp;IF($J$2="Fixed","F",IF($J$2="Fixed","FF",""))&amp;VALUE(LEFT(IF(I$12="",H$12,I$12),1))*12,'All Prices'!$A$1:$Z$1,0),0),4)))</f>
        <v/>
      </c>
      <c r="J58" s="100" t="str">
        <f>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>IF($C58="","",IF(LEFT(K$12,1)="D",ROUND(VLOOKUP($C58&amp;$D58,'All Prices'!$A$4:$Z$832,MATCH(IF(LEFT(K$13,1)="D","DC","Var")&amp;IF($J$2="Fixed","F",IF($J$2="Fixed","FF",""))&amp;VALUE(LEFT(IF(K$12="",J$12,K$12),1))*12,'All Prices'!$A$1:$Z$1,0),0),0),ROUND(VLOOKUP($C58&amp;$D58,'All Prices'!$A$4:$Z$832,MATCH(IF(LEFT(K$13,1)="D","DC","Var")&amp;IF($J$2="Fixed","F",IF($J$2="Fixed","FF",""))&amp;VALUE(LEFT(IF(K$12="",J$12,K$12),1))*12,'All Prices'!$A$1:$Z$1,0),0),4)))</f>
        <v/>
      </c>
      <c r="L58" s="100" t="str">
        <f>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/>
      <c r="N58" s="100"/>
      <c r="O58" s="99"/>
      <c r="P58" s="100"/>
    </row>
    <row r="59" spans="2:16" x14ac:dyDescent="0.35">
      <c r="B59" s="101" t="str">
        <f t="shared" si="0"/>
        <v>NE</v>
      </c>
      <c r="C59" s="101" t="s">
        <v>73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B44930NE30FFA1G0</v>
      </c>
      <c r="G59" s="125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151.05269999999999</v>
      </c>
      <c r="H59" s="106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13.2476</v>
      </c>
      <c r="I59" s="125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6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25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6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0"/>
        <v>NE</v>
      </c>
      <c r="C60" s="101" t="s">
        <v>73</v>
      </c>
      <c r="D60" s="107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B44930NE325FFA1G0</v>
      </c>
      <c r="G60" s="125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209.42240000000001</v>
      </c>
      <c r="H60" s="106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13.2476</v>
      </c>
      <c r="I60" s="125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6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25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6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0"/>
        <v>NE</v>
      </c>
      <c r="C61" s="101" t="s">
        <v>73</v>
      </c>
      <c r="D61" s="107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B44930NE350FFA1G0</v>
      </c>
      <c r="G61" s="125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303.7285</v>
      </c>
      <c r="H61" s="106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13.2476</v>
      </c>
      <c r="I61" s="125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6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25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6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0"/>
        <v>NE</v>
      </c>
      <c r="C62" s="101" t="s">
        <v>73</v>
      </c>
      <c r="D62" s="107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B44930NE373FFA1G0</v>
      </c>
      <c r="G62" s="125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323.0104</v>
      </c>
      <c r="H62" s="106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11.9572</v>
      </c>
      <c r="I62" s="125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6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25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6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0"/>
        <v>NE</v>
      </c>
      <c r="C63" s="101" t="s">
        <v>73</v>
      </c>
      <c r="D63" s="107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B44930NE3100FFA1G0</v>
      </c>
      <c r="G63" s="125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391.04379999999998</v>
      </c>
      <c r="H63" s="106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11.9572</v>
      </c>
      <c r="I63" s="125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6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25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6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0"/>
        <v>NE</v>
      </c>
      <c r="C64" s="101" t="s">
        <v>73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B44930NE3125FFA1G0</v>
      </c>
      <c r="G64" s="125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455.84140000000002</v>
      </c>
      <c r="H64" s="106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11.9572</v>
      </c>
      <c r="I64" s="125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6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25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6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0"/>
        <v>NE</v>
      </c>
      <c r="C65" s="101" t="s">
        <v>73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B44930NE3150FFA1G0</v>
      </c>
      <c r="G65" s="125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519.37959999999998</v>
      </c>
      <c r="H65" s="106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11.9572</v>
      </c>
      <c r="I65" s="125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6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25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6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0"/>
        <v>NE</v>
      </c>
      <c r="C66" s="101" t="s">
        <v>73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B44930NE3175FFA1G0</v>
      </c>
      <c r="G66" s="125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583.9511</v>
      </c>
      <c r="H66" s="106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11.9572</v>
      </c>
      <c r="I66" s="125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6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25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6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si="0"/>
        <v>NE</v>
      </c>
      <c r="C67" s="101" t="s">
        <v>73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B44930NE3200FFA1G0</v>
      </c>
      <c r="G67" s="125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647.71550000000002</v>
      </c>
      <c r="H67" s="106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11.9572</v>
      </c>
      <c r="I67" s="125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6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25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6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ref="B68:B76" si="3">IF(C68="","",LEFT(C68,2))</f>
        <v>NE</v>
      </c>
      <c r="C68" s="101" t="s">
        <v>73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B44930NE3225FFA1G0</v>
      </c>
      <c r="G68" s="125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713.32010000000002</v>
      </c>
      <c r="H68" s="106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11.9572</v>
      </c>
      <c r="I68" s="125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6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25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6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3"/>
        <v>NE</v>
      </c>
      <c r="C69" s="101" t="s">
        <v>73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B44930NE3250FFA1G0</v>
      </c>
      <c r="G69" s="125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799.00289999999995</v>
      </c>
      <c r="H69" s="106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11.9572</v>
      </c>
      <c r="I69" s="125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6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25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6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3"/>
        <v>NE</v>
      </c>
      <c r="C70" s="101" t="s">
        <v>73</v>
      </c>
      <c r="D70" s="107">
        <v>293000</v>
      </c>
      <c r="E70" s="107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B44930NE3293FFA1G0</v>
      </c>
      <c r="G70" s="125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1242.7678000000001</v>
      </c>
      <c r="H70" s="106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11.449199999999999</v>
      </c>
      <c r="I70" s="125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6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25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6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3"/>
        <v>NE</v>
      </c>
      <c r="C71" s="101" t="s">
        <v>73</v>
      </c>
      <c r="D71" s="107">
        <v>343000</v>
      </c>
      <c r="E71" s="107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B44930NE3343FFA1G0</v>
      </c>
      <c r="G71" s="125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1407.356</v>
      </c>
      <c r="H71" s="106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11.449199999999999</v>
      </c>
      <c r="I71" s="125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6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25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6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3"/>
        <v>NE</v>
      </c>
      <c r="C72" s="101" t="s">
        <v>73</v>
      </c>
      <c r="D72" s="107">
        <v>393000</v>
      </c>
      <c r="E72" s="107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B44930NE3393FFA1G0</v>
      </c>
      <c r="G72" s="125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1574.0105000000001</v>
      </c>
      <c r="H72" s="106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11.449199999999999</v>
      </c>
      <c r="I72" s="125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6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25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6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3"/>
        <v>NE</v>
      </c>
      <c r="C73" s="101" t="s">
        <v>73</v>
      </c>
      <c r="D73" s="107">
        <v>443000</v>
      </c>
      <c r="E73" s="107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B44930NE3443FFA1G0</v>
      </c>
      <c r="G73" s="125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1740.6650999999999</v>
      </c>
      <c r="H73" s="106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11.449199999999999</v>
      </c>
      <c r="I73" s="125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6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25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6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3"/>
        <v>NE</v>
      </c>
      <c r="C74" s="101" t="s">
        <v>73</v>
      </c>
      <c r="D74" s="107">
        <v>493000</v>
      </c>
      <c r="E74" s="107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B44930NE3493FFA1G0</v>
      </c>
      <c r="G74" s="125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1905.2533000000001</v>
      </c>
      <c r="H74" s="106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11.449199999999999</v>
      </c>
      <c r="I74" s="125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6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25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6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3"/>
        <v>NE</v>
      </c>
      <c r="C75" s="101" t="s">
        <v>73</v>
      </c>
      <c r="D75" s="107">
        <v>543000</v>
      </c>
      <c r="E75" s="107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B44930NE3543FFA1G0</v>
      </c>
      <c r="G75" s="125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2072.134</v>
      </c>
      <c r="H75" s="106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11.449199999999999</v>
      </c>
      <c r="I75" s="125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6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25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6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3"/>
        <v>NE</v>
      </c>
      <c r="C76" s="101" t="s">
        <v>73</v>
      </c>
      <c r="D76" s="107">
        <v>593000</v>
      </c>
      <c r="E76" s="107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B44930NE3593FFA1G0</v>
      </c>
      <c r="G76" s="125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2241.8879999999999</v>
      </c>
      <c r="H76" s="106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11.449199999999999</v>
      </c>
      <c r="I76" s="125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6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25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6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0"/>
        <v>NE</v>
      </c>
      <c r="C77" s="101" t="s">
        <v>73</v>
      </c>
      <c r="D77" s="107">
        <v>643000</v>
      </c>
      <c r="E77" s="107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B44930NE3643FFA1G0</v>
      </c>
      <c r="G77" s="125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2403.3766999999998</v>
      </c>
      <c r="H77" s="106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11.449199999999999</v>
      </c>
      <c r="I77" s="125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6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25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6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ht="15.6" thickBot="1" x14ac:dyDescent="0.4">
      <c r="B78" s="109" t="str">
        <f t="shared" si="0"/>
        <v>NE</v>
      </c>
      <c r="C78" s="109" t="s">
        <v>73</v>
      </c>
      <c r="D78" s="110">
        <v>693000</v>
      </c>
      <c r="E78" s="110">
        <v>732000</v>
      </c>
      <c r="F78" s="111" t="str">
        <f>IF(C78="","",'Postcode search'!$C$40&amp;ROUND($C$8,2)&amp;C78&amp;LEFT(D78,3)&amp;IF($J$2="Standard","F","FF")&amp;IF('Postcode search'!$D$4="Yes", "A1", "A0")&amp;IF('Postcode search'!$D$5="Yes","G1","G0"))</f>
        <v>B44930NE3693FFA1G0</v>
      </c>
      <c r="G78" s="112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2547.0286000000001</v>
      </c>
      <c r="H78" s="113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11.449199999999999</v>
      </c>
      <c r="I78" s="112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13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12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13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14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15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14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15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BWDAxPFPZVueJoTKEsVVEF9s5B9oh2Q1Q+i7Mhs8PLOyXs9RRT5LaiKVRl7B+5STgqeup5NfWsuzFFnGicNJSA==" saltValue="6tZmIpAFTJ/n/4Syb1KTzA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78">
    <cfRule type="containsText" dxfId="9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P57"/>
  <sheetViews>
    <sheetView topLeftCell="A13" zoomScale="85" zoomScaleNormal="85" workbookViewId="0">
      <selection activeCell="F42" sqref="F42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109375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NO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>IF(C17="","",LEFT(C17,2))</f>
        <v>NO</v>
      </c>
      <c r="C17" s="118" t="s">
        <v>76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B44930NO10FFA1G0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145.36959999999999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13.285500000000001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NO</v>
      </c>
      <c r="C18" s="101" t="s">
        <v>76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B44930NO125FFA1G0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200.09610000000001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13.285500000000001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NO</v>
      </c>
      <c r="C19" s="101" t="s">
        <v>76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B44930NO150FFA1G0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287.49829999999997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13.285500000000001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NO</v>
      </c>
      <c r="C20" s="101" t="s">
        <v>76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B44930NO173FFA1G0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316.69589999999999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11.9716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NO</v>
      </c>
      <c r="C21" s="101" t="s">
        <v>76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B44930NO1100FFA1G0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381.8528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11.9716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57" si="1">IF(C22="","",LEFT(C22,2))</f>
        <v>NO</v>
      </c>
      <c r="C22" s="101" t="s">
        <v>76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B44930NO1125FFA1G0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444.0256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11.9716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NO</v>
      </c>
      <c r="C23" s="101" t="s">
        <v>76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B44930NO1150FFA1G0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504.94229999999999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11.9716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NO</v>
      </c>
      <c r="C24" s="101" t="s">
        <v>76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B44930NO1175FFA1G0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566.89210000000003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11.9716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1"/>
        <v>NO</v>
      </c>
      <c r="C25" s="101" t="s">
        <v>76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B44930NO1200FFA1G0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627.80880000000002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11.9716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1"/>
        <v>NO</v>
      </c>
      <c r="C26" s="101" t="s">
        <v>76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B44930NO1225FFA1G0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690.79190000000006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11.9716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2">IF(C27="","",LEFT(C27,2))</f>
        <v>NO</v>
      </c>
      <c r="C27" s="101" t="s">
        <v>76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B44930NO1250FFA1G0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773.27269999999999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11.9716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2"/>
        <v>NO</v>
      </c>
      <c r="C28" s="101" t="s">
        <v>76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B44930NO1293FFA1G0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1214.0881999999999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11.446899999999999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2"/>
        <v>NO</v>
      </c>
      <c r="C29" s="101" t="s">
        <v>76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B44930NO1343FFA1G0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1373.9875999999999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11.446899999999999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2"/>
        <v>NO</v>
      </c>
      <c r="C30" s="101" t="s">
        <v>76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B44930NO1393FFA1G0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1535.7302999999999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11.446899999999999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2"/>
        <v>NO</v>
      </c>
      <c r="C31" s="101" t="s">
        <v>76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B44930NO1443FFA1G0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1697.6960999999999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11.446899999999999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2"/>
        <v>NO</v>
      </c>
      <c r="C32" s="101" t="s">
        <v>76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B44930NO1493FFA1G0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1857.5954999999999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11.446899999999999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2"/>
        <v>NO</v>
      </c>
      <c r="C33" s="101" t="s">
        <v>76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B44930NO1543FFA1G0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2019.5612000000001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11.446899999999999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2"/>
        <v>NO</v>
      </c>
      <c r="C34" s="101" t="s">
        <v>76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B44930NO1593FFA1G0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2184.4034000000001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11.446899999999999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2"/>
        <v>NO</v>
      </c>
      <c r="C35" s="101" t="s">
        <v>76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B44930NO1643FFA1G0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2341.2033000000001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11.446899999999999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NO</v>
      </c>
      <c r="C36" s="101" t="s">
        <v>76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B44930NO1693FFA1G0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2480.8685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11.446899999999999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1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1"/>
        <v>NO</v>
      </c>
      <c r="C38" s="101" t="s">
        <v>79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B44930NO20FFA1G0</v>
      </c>
      <c r="G38" s="103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144.99170000000001</v>
      </c>
      <c r="H38" s="104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13.285500000000001</v>
      </c>
      <c r="I38" s="103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4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03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4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NO</v>
      </c>
      <c r="C39" s="101" t="s">
        <v>79</v>
      </c>
      <c r="D39" s="107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B44930NO225FFA1G0</v>
      </c>
      <c r="G39" s="103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199.483</v>
      </c>
      <c r="H39" s="104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13.285500000000001</v>
      </c>
      <c r="I39" s="103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4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03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4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NO</v>
      </c>
      <c r="C40" s="101" t="s">
        <v>79</v>
      </c>
      <c r="D40" s="107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B44930NO250FFA1G0</v>
      </c>
      <c r="G40" s="103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286.42419999999998</v>
      </c>
      <c r="H40" s="104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13.285500000000001</v>
      </c>
      <c r="I40" s="103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4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03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4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NO</v>
      </c>
      <c r="C41" s="101" t="s">
        <v>79</v>
      </c>
      <c r="D41" s="107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B44930NO273FFA1G0</v>
      </c>
      <c r="G41" s="103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315.28199999999998</v>
      </c>
      <c r="H41" s="104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11.9716</v>
      </c>
      <c r="I41" s="103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4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03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4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NO</v>
      </c>
      <c r="C42" s="101" t="s">
        <v>79</v>
      </c>
      <c r="D42" s="107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B44930NO2100FFA1G0</v>
      </c>
      <c r="G42" s="103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379.98259999999999</v>
      </c>
      <c r="H42" s="104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11.9716</v>
      </c>
      <c r="I42" s="103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4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03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4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NO</v>
      </c>
      <c r="C43" s="101" t="s">
        <v>79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B44930NO2125FFA1G0</v>
      </c>
      <c r="G43" s="103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441.71820000000002</v>
      </c>
      <c r="H43" s="104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11.9716</v>
      </c>
      <c r="I43" s="103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4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03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4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NO</v>
      </c>
      <c r="C44" s="101" t="s">
        <v>79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B44930NO2150FFA1G0</v>
      </c>
      <c r="G44" s="103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502.2</v>
      </c>
      <c r="H44" s="104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11.9716</v>
      </c>
      <c r="I44" s="103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4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03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4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1"/>
        <v>NO</v>
      </c>
      <c r="C45" s="101" t="s">
        <v>79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B44930NO2175FFA1G0</v>
      </c>
      <c r="G45" s="103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563.71500000000003</v>
      </c>
      <c r="H45" s="104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11.9716</v>
      </c>
      <c r="I45" s="103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4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03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4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1"/>
        <v>NO</v>
      </c>
      <c r="C46" s="101" t="s">
        <v>79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B44930NO2200FFA1G0</v>
      </c>
      <c r="G46" s="103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624.19690000000003</v>
      </c>
      <c r="H46" s="104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11.9716</v>
      </c>
      <c r="I46" s="103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4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03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4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ref="B47:B55" si="3">IF(C47="","",LEFT(C47,2))</f>
        <v>NO</v>
      </c>
      <c r="C47" s="101" t="s">
        <v>79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B44930NO2225FFA1G0</v>
      </c>
      <c r="G47" s="103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686.745</v>
      </c>
      <c r="H47" s="104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11.9716</v>
      </c>
      <c r="I47" s="103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4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03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4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3"/>
        <v>NO</v>
      </c>
      <c r="C48" s="101" t="s">
        <v>79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B44930NO2250FFA1G0</v>
      </c>
      <c r="G48" s="103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768.69600000000003</v>
      </c>
      <c r="H48" s="104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11.9716</v>
      </c>
      <c r="I48" s="103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4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03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4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3"/>
        <v>NO</v>
      </c>
      <c r="C49" s="101" t="s">
        <v>79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B44930NO2293FFA1G0</v>
      </c>
      <c r="G49" s="103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1205.6452999999999</v>
      </c>
      <c r="H49" s="104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11.446899999999999</v>
      </c>
      <c r="I49" s="103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4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03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4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3"/>
        <v>NO</v>
      </c>
      <c r="C50" s="101" t="s">
        <v>79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B44930NO2343FFA1G0</v>
      </c>
      <c r="G50" s="103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1364.2472</v>
      </c>
      <c r="H50" s="104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11.446899999999999</v>
      </c>
      <c r="I50" s="103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4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03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4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3"/>
        <v>NO</v>
      </c>
      <c r="C51" s="101" t="s">
        <v>79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B44930NO2393FFA1G0</v>
      </c>
      <c r="G51" s="103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1524.6949</v>
      </c>
      <c r="H51" s="104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11.446899999999999</v>
      </c>
      <c r="I51" s="103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4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03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4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3"/>
        <v>NO</v>
      </c>
      <c r="C52" s="101" t="s">
        <v>79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B44930NO2443FFA1G0</v>
      </c>
      <c r="G52" s="103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1685.3632</v>
      </c>
      <c r="H52" s="104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11.446899999999999</v>
      </c>
      <c r="I52" s="103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4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03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4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3"/>
        <v>NO</v>
      </c>
      <c r="C53" s="101" t="s">
        <v>79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B44930NO2493FFA1G0</v>
      </c>
      <c r="G53" s="103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1843.9650999999999</v>
      </c>
      <c r="H53" s="104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11.446899999999999</v>
      </c>
      <c r="I53" s="103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4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03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4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3"/>
        <v>NO</v>
      </c>
      <c r="C54" s="101" t="s">
        <v>79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B44930NO2543FFA1G0</v>
      </c>
      <c r="G54" s="103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2004.6333999999999</v>
      </c>
      <c r="H54" s="104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11.446899999999999</v>
      </c>
      <c r="I54" s="103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4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03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4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3"/>
        <v>NO</v>
      </c>
      <c r="C55" s="101" t="s">
        <v>79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B44930NO2593FFA1G0</v>
      </c>
      <c r="G55" s="103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2168.1804999999999</v>
      </c>
      <c r="H55" s="104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11.446899999999999</v>
      </c>
      <c r="I55" s="103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4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03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4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1"/>
        <v>NO</v>
      </c>
      <c r="C56" s="101" t="s">
        <v>79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B44930NO2643FFA1G0</v>
      </c>
      <c r="G56" s="103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2323.683</v>
      </c>
      <c r="H56" s="104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11.446899999999999</v>
      </c>
      <c r="I56" s="103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4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03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4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ht="15.6" thickBot="1" x14ac:dyDescent="0.4">
      <c r="B57" s="109" t="str">
        <f t="shared" si="1"/>
        <v>NO</v>
      </c>
      <c r="C57" s="109" t="s">
        <v>79</v>
      </c>
      <c r="D57" s="110">
        <v>693000</v>
      </c>
      <c r="E57" s="110">
        <v>732000</v>
      </c>
      <c r="F57" s="111" t="str">
        <f>IF(C57="","",'Postcode search'!$C$40&amp;ROUND($C$8,2)&amp;C57&amp;LEFT(D57,3)&amp;IF($J$2="Standard","F","FF")&amp;IF('Postcode search'!$D$4="Yes", "A1", "A0")&amp;IF('Postcode search'!$D$5="Yes","G1","G0"))</f>
        <v>B44930NO2693FFA1G0</v>
      </c>
      <c r="G57" s="112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2462.2361000000001</v>
      </c>
      <c r="H57" s="113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11.446899999999999</v>
      </c>
      <c r="I57" s="112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13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12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13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14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15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14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15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CMhL3Q6zy4O5AErswCQh/TTwTVAKXB4eZquVG2watTQOUPr0v+tmKsRpL4/pHkjf3NQM5MUxuas/lwNvmXSt7A==" saltValue="l4dN0fjV8W011/PTkywEtw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57">
    <cfRule type="containsText" dxfId="8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P78"/>
  <sheetViews>
    <sheetView zoomScale="85" zoomScaleNormal="85" workbookViewId="0">
      <selection activeCell="E7" sqref="E7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9.5546875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NT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>IF(C17="","",LEFT(C17,2))</f>
        <v>NT</v>
      </c>
      <c r="C17" s="118" t="s">
        <v>82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B44930NT10FFA1G0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165.9992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13.244400000000001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NT</v>
      </c>
      <c r="C18" s="101" t="s">
        <v>82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B44930NT125FFA1G0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233.30850000000001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13.244400000000001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NT</v>
      </c>
      <c r="C19" s="101" t="s">
        <v>82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B44930NT150FFA1G0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345.99700000000001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13.244400000000001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NT</v>
      </c>
      <c r="C20" s="101" t="s">
        <v>82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B44930NT173FFA1G0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367.02600000000001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11.926500000000001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NT</v>
      </c>
      <c r="C21" s="101" t="s">
        <v>82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B44930NT1100FFA1G0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444.99079999999998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11.926500000000001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78" si="1">IF(C22="","",LEFT(C22,2))</f>
        <v>NT</v>
      </c>
      <c r="C22" s="101" t="s">
        <v>82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B44930NT1125FFA1G0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519.08140000000003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11.926500000000001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NT</v>
      </c>
      <c r="C23" s="101" t="s">
        <v>82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B44930NT1150FFA1G0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592.13890000000004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11.926500000000001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NT</v>
      </c>
      <c r="C24" s="101" t="s">
        <v>82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B44930NT1175FFA1G0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666.22950000000003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11.926500000000001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1"/>
        <v>NT</v>
      </c>
      <c r="C25" s="101" t="s">
        <v>82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B44930NT1200FFA1G0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739.28689999999995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11.926500000000001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ref="B26:B34" si="2">IF(C26="","",LEFT(C26,2))</f>
        <v>NT</v>
      </c>
      <c r="C26" s="101" t="s">
        <v>82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B44930NT1225FFA1G0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814.41070000000002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11.926500000000001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2"/>
        <v>NT</v>
      </c>
      <c r="C27" s="101" t="s">
        <v>82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B44930NT1250FFA1G0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911.61149999999998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11.926500000000001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2"/>
        <v>NT</v>
      </c>
      <c r="C28" s="101" t="s">
        <v>82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B44930NT1293FFA1G0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1394.4939999999999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11.4145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2"/>
        <v>NT</v>
      </c>
      <c r="C29" s="101" t="s">
        <v>82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B44930NT1343FFA1G0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1580.2544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11.4145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2"/>
        <v>NT</v>
      </c>
      <c r="C30" s="101" t="s">
        <v>82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B44930NT1393FFA1G0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1768.3485000000001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11.4145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2"/>
        <v>NT</v>
      </c>
      <c r="C31" s="101" t="s">
        <v>82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B44930NT1443FFA1G0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1956.1751999999999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11.4145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2"/>
        <v>NT</v>
      </c>
      <c r="C32" s="101" t="s">
        <v>82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B44930NT1493FFA1G0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2141.9355999999998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11.4145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2"/>
        <v>NT</v>
      </c>
      <c r="C33" s="101" t="s">
        <v>82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B44930NT1543FFA1G0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2330.0297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11.4145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2"/>
        <v>NT</v>
      </c>
      <c r="C34" s="101" t="s">
        <v>82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B44930NT1593FFA1G0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2520.9558999999999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11.4145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NT</v>
      </c>
      <c r="C35" s="101" t="s">
        <v>82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B44930NT1643FFA1G0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2703.6167999999998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11.4145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NT</v>
      </c>
      <c r="C36" s="101" t="s">
        <v>82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B44930NT1693FFA1G0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2865.6777000000002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11.4145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1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1"/>
        <v>NT</v>
      </c>
      <c r="C38" s="101" t="s">
        <v>85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B44930NT20FFA1G0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166.01740000000001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13.244400000000001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NT</v>
      </c>
      <c r="C39" s="101" t="s">
        <v>85</v>
      </c>
      <c r="D39" s="107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B44930NT225FFA1G0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233.33789999999999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13.244400000000001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NT</v>
      </c>
      <c r="C40" s="101" t="s">
        <v>85</v>
      </c>
      <c r="D40" s="107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B44930NT250FFA1G0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346.0487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13.244400000000001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NT</v>
      </c>
      <c r="C41" s="101" t="s">
        <v>85</v>
      </c>
      <c r="D41" s="107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B44930NT273FFA1G0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367.09249999999997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11.926500000000001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NT</v>
      </c>
      <c r="C42" s="101" t="s">
        <v>85</v>
      </c>
      <c r="D42" s="107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B44930NT2100FFA1G0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445.0788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11.926500000000001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NT</v>
      </c>
      <c r="C43" s="101" t="s">
        <v>85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B44930NT2125FFA1G0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519.18979999999999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11.926500000000001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NT</v>
      </c>
      <c r="C44" s="101" t="s">
        <v>85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B44930NT2150FFA1G0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592.26769999999999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11.926500000000001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ref="B45:B53" si="3">IF(C45="","",LEFT(C45,2))</f>
        <v>NT</v>
      </c>
      <c r="C45" s="101" t="s">
        <v>85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B44930NT2175FFA1G0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666.37879999999996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11.926500000000001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3"/>
        <v>NT</v>
      </c>
      <c r="C46" s="101" t="s">
        <v>85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B44930NT2200FFA1G0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739.45669999999996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11.926500000000001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si="3"/>
        <v>NT</v>
      </c>
      <c r="C47" s="101" t="s">
        <v>85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B44930NT2225FFA1G0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814.60090000000002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11.926500000000001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3"/>
        <v>NT</v>
      </c>
      <c r="C48" s="101" t="s">
        <v>85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B44930NT2250FFA1G0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911.82659999999998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11.926500000000001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3"/>
        <v>NT</v>
      </c>
      <c r="C49" s="101" t="s">
        <v>85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B44930NT2293FFA1G0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1394.8655000000001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11.4145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3"/>
        <v>NT</v>
      </c>
      <c r="C50" s="101" t="s">
        <v>85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B44930NT2343FFA1G0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1580.6829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11.4145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3"/>
        <v>NT</v>
      </c>
      <c r="C51" s="101" t="s">
        <v>85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B44930NT2393FFA1G0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1768.8342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11.4145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3"/>
        <v>NT</v>
      </c>
      <c r="C52" s="101" t="s">
        <v>85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B44930NT2443FFA1G0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1956.7179000000001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11.4145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3"/>
        <v>NT</v>
      </c>
      <c r="C53" s="101" t="s">
        <v>85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B44930NT2493FFA1G0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2142.5353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11.4145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1"/>
        <v>NT</v>
      </c>
      <c r="C54" s="101" t="s">
        <v>85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B44930NT2543FFA1G0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2330.6864999999998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11.4145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1"/>
        <v>NT</v>
      </c>
      <c r="C55" s="101" t="s">
        <v>85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B44930NT2593FFA1G0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2521.6698000000001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11.4145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1"/>
        <v>NT</v>
      </c>
      <c r="C56" s="101" t="s">
        <v>85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B44930NT2643FFA1G0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2704.3877000000002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11.4145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1"/>
        <v>NT</v>
      </c>
      <c r="C57" s="101" t="s">
        <v>85</v>
      </c>
      <c r="D57" s="107">
        <v>693000</v>
      </c>
      <c r="E57" s="107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B44930NT2693FFA1G0</v>
      </c>
      <c r="G57" s="103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2866.4976000000001</v>
      </c>
      <c r="H57" s="104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11.4145</v>
      </c>
      <c r="I57" s="103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4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03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4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 t="str">
        <f t="shared" si="1"/>
        <v/>
      </c>
      <c r="C58" s="96"/>
      <c r="D58" s="96"/>
      <c r="E58" s="97" t="s">
        <v>14</v>
      </c>
      <c r="F58" s="98"/>
      <c r="G58" s="99" t="str">
        <f>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>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>IF($C58="","",IF(LEFT(I$12,1)="D",ROUND(VLOOKUP($C58&amp;$D58,'All Prices'!$A$4:$Z$832,MATCH(IF(LEFT(I$13,1)="D","DC","Var")&amp;IF($J$2="Fixed","F",IF($J$2="Fixed","FF",""))&amp;VALUE(LEFT(IF(I$12="",H$12,I$12),1))*12,'All Prices'!$A$1:$Z$1,0),0),0),ROUND(VLOOKUP($C58&amp;$D58,'All Prices'!$A$4:$Z$832,MATCH(IF(LEFT(I$13,1)="D","DC","Var")&amp;IF($J$2="Fixed","F",IF($J$2="Fixed","FF",""))&amp;VALUE(LEFT(IF(I$12="",H$12,I$12),1))*12,'All Prices'!$A$1:$Z$1,0),0),4)))</f>
        <v/>
      </c>
      <c r="J58" s="100" t="str">
        <f>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>IF($C58="","",IF(LEFT(K$12,1)="D",ROUND(VLOOKUP($C58&amp;$D58,'All Prices'!$A$4:$Z$832,MATCH(IF(LEFT(K$13,1)="D","DC","Var")&amp;IF($J$2="Fixed","F",IF($J$2="Fixed","FF",""))&amp;VALUE(LEFT(IF(K$12="",J$12,K$12),1))*12,'All Prices'!$A$1:$Z$1,0),0),0),ROUND(VLOOKUP($C58&amp;$D58,'All Prices'!$A$4:$Z$832,MATCH(IF(LEFT(K$13,1)="D","DC","Var")&amp;IF($J$2="Fixed","F",IF($J$2="Fixed","FF",""))&amp;VALUE(LEFT(IF(K$12="",J$12,K$12),1))*12,'All Prices'!$A$1:$Z$1,0),0),4)))</f>
        <v/>
      </c>
      <c r="L58" s="100" t="str">
        <f>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/>
      <c r="N58" s="100"/>
      <c r="O58" s="99"/>
      <c r="P58" s="100"/>
    </row>
    <row r="59" spans="2:16" x14ac:dyDescent="0.35">
      <c r="B59" s="101" t="str">
        <f t="shared" si="1"/>
        <v>NT</v>
      </c>
      <c r="C59" s="101" t="s">
        <v>88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B44930NT30FFA1G0</v>
      </c>
      <c r="G59" s="103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166.01740000000001</v>
      </c>
      <c r="H59" s="104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13.244400000000001</v>
      </c>
      <c r="I59" s="103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4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03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4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1"/>
        <v>NT</v>
      </c>
      <c r="C60" s="101" t="s">
        <v>88</v>
      </c>
      <c r="D60" s="107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B44930NT325FFA1G0</v>
      </c>
      <c r="G60" s="103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233.33789999999999</v>
      </c>
      <c r="H60" s="104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13.244400000000001</v>
      </c>
      <c r="I60" s="103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4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03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4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1"/>
        <v>NT</v>
      </c>
      <c r="C61" s="101" t="s">
        <v>88</v>
      </c>
      <c r="D61" s="107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B44930NT350FFA1G0</v>
      </c>
      <c r="G61" s="103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346.0487</v>
      </c>
      <c r="H61" s="104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13.244400000000001</v>
      </c>
      <c r="I61" s="103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4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03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4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1"/>
        <v>NT</v>
      </c>
      <c r="C62" s="101" t="s">
        <v>88</v>
      </c>
      <c r="D62" s="107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B44930NT373FFA1G0</v>
      </c>
      <c r="G62" s="103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367.09249999999997</v>
      </c>
      <c r="H62" s="104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11.926500000000001</v>
      </c>
      <c r="I62" s="103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4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03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4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1"/>
        <v>NT</v>
      </c>
      <c r="C63" s="101" t="s">
        <v>88</v>
      </c>
      <c r="D63" s="107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B44930NT3100FFA1G0</v>
      </c>
      <c r="G63" s="103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445.0788</v>
      </c>
      <c r="H63" s="104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11.926500000000001</v>
      </c>
      <c r="I63" s="103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4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03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4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1"/>
        <v>NT</v>
      </c>
      <c r="C64" s="101" t="s">
        <v>88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B44930NT3125FFA1G0</v>
      </c>
      <c r="G64" s="103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519.18979999999999</v>
      </c>
      <c r="H64" s="104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11.926500000000001</v>
      </c>
      <c r="I64" s="103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4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03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4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1"/>
        <v>NT</v>
      </c>
      <c r="C65" s="101" t="s">
        <v>88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B44930NT3150FFA1G0</v>
      </c>
      <c r="G65" s="103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592.26769999999999</v>
      </c>
      <c r="H65" s="104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11.926500000000001</v>
      </c>
      <c r="I65" s="103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4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03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4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1"/>
        <v>NT</v>
      </c>
      <c r="C66" s="101" t="s">
        <v>88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B44930NT3175FFA1G0</v>
      </c>
      <c r="G66" s="103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666.37879999999996</v>
      </c>
      <c r="H66" s="104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11.926500000000001</v>
      </c>
      <c r="I66" s="103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4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03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4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si="1"/>
        <v>NT</v>
      </c>
      <c r="C67" s="101" t="s">
        <v>88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B44930NT3200FFA1G0</v>
      </c>
      <c r="G67" s="103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739.45669999999996</v>
      </c>
      <c r="H67" s="104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11.926500000000001</v>
      </c>
      <c r="I67" s="103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4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03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4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ref="B68:B77" si="4">IF(C68="","",LEFT(C68,2))</f>
        <v>NT</v>
      </c>
      <c r="C68" s="101" t="s">
        <v>88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B44930NT3225FFA1G0</v>
      </c>
      <c r="G68" s="103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814.60090000000002</v>
      </c>
      <c r="H68" s="104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11.926500000000001</v>
      </c>
      <c r="I68" s="103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4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03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4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4"/>
        <v>NT</v>
      </c>
      <c r="C69" s="101" t="s">
        <v>88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B44930NT3250FFA1G0</v>
      </c>
      <c r="G69" s="10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911.82659999999998</v>
      </c>
      <c r="H69" s="10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11.926500000000001</v>
      </c>
      <c r="I69" s="10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0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4"/>
        <v>NT</v>
      </c>
      <c r="C70" s="101" t="s">
        <v>88</v>
      </c>
      <c r="D70" s="107">
        <v>293000</v>
      </c>
      <c r="E70" s="107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B44930NT3293FFA1G0</v>
      </c>
      <c r="G70" s="10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1394.8655000000001</v>
      </c>
      <c r="H70" s="10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11.4145</v>
      </c>
      <c r="I70" s="10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0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4"/>
        <v>NT</v>
      </c>
      <c r="C71" s="101" t="s">
        <v>88</v>
      </c>
      <c r="D71" s="107">
        <v>343000</v>
      </c>
      <c r="E71" s="107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B44930NT3343FFA1G0</v>
      </c>
      <c r="G71" s="10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1580.6829</v>
      </c>
      <c r="H71" s="10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11.4145</v>
      </c>
      <c r="I71" s="10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0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4"/>
        <v>NT</v>
      </c>
      <c r="C72" s="101" t="s">
        <v>88</v>
      </c>
      <c r="D72" s="107">
        <v>393000</v>
      </c>
      <c r="E72" s="107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B44930NT3393FFA1G0</v>
      </c>
      <c r="G72" s="10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1768.8342</v>
      </c>
      <c r="H72" s="10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11.4145</v>
      </c>
      <c r="I72" s="10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0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4"/>
        <v>NT</v>
      </c>
      <c r="C73" s="101" t="s">
        <v>88</v>
      </c>
      <c r="D73" s="107">
        <v>443000</v>
      </c>
      <c r="E73" s="107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B44930NT3443FFA1G0</v>
      </c>
      <c r="G73" s="10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1956.7179000000001</v>
      </c>
      <c r="H73" s="10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11.4145</v>
      </c>
      <c r="I73" s="10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0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4"/>
        <v>NT</v>
      </c>
      <c r="C74" s="101" t="s">
        <v>88</v>
      </c>
      <c r="D74" s="107">
        <v>493000</v>
      </c>
      <c r="E74" s="107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B44930NT3493FFA1G0</v>
      </c>
      <c r="G74" s="10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2142.5353</v>
      </c>
      <c r="H74" s="10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11.4145</v>
      </c>
      <c r="I74" s="10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0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4"/>
        <v>NT</v>
      </c>
      <c r="C75" s="101" t="s">
        <v>88</v>
      </c>
      <c r="D75" s="107">
        <v>543000</v>
      </c>
      <c r="E75" s="107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B44930NT3543FFA1G0</v>
      </c>
      <c r="G75" s="10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2330.6864999999998</v>
      </c>
      <c r="H75" s="10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11.4145</v>
      </c>
      <c r="I75" s="10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0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4"/>
        <v>NT</v>
      </c>
      <c r="C76" s="101" t="s">
        <v>88</v>
      </c>
      <c r="D76" s="107">
        <v>593000</v>
      </c>
      <c r="E76" s="107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B44930NT3593FFA1G0</v>
      </c>
      <c r="G76" s="10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2521.6698000000001</v>
      </c>
      <c r="H76" s="10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11.4145</v>
      </c>
      <c r="I76" s="10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0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4"/>
        <v>NT</v>
      </c>
      <c r="C77" s="101" t="s">
        <v>88</v>
      </c>
      <c r="D77" s="107">
        <v>643000</v>
      </c>
      <c r="E77" s="107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B44930NT3643FFA1G0</v>
      </c>
      <c r="G77" s="10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2704.3877000000002</v>
      </c>
      <c r="H77" s="10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11.4145</v>
      </c>
      <c r="I77" s="10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0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ht="15.6" thickBot="1" x14ac:dyDescent="0.4">
      <c r="B78" s="109" t="str">
        <f t="shared" si="1"/>
        <v>NT</v>
      </c>
      <c r="C78" s="109" t="s">
        <v>88</v>
      </c>
      <c r="D78" s="110">
        <v>693000</v>
      </c>
      <c r="E78" s="110">
        <v>732000</v>
      </c>
      <c r="F78" s="111" t="str">
        <f>IF(C78="","",'Postcode search'!$C$40&amp;ROUND($C$8,2)&amp;C78&amp;LEFT(D78,3)&amp;IF($J$2="Standard","F","FF")&amp;IF('Postcode search'!$D$4="Yes", "A1", "A0")&amp;IF('Postcode search'!$D$5="Yes","G1","G0"))</f>
        <v>B44930NT3693FFA1G0</v>
      </c>
      <c r="G78" s="112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2866.4976000000001</v>
      </c>
      <c r="H78" s="113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11.4145</v>
      </c>
      <c r="I78" s="112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13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12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13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14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15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14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15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AV50zgjJ1jTTUgGk1bGgSlfaorAVg//PEJu7N+MvJO9PUJW2zZ/E9grt0LFIp4yI0ZRmT8XE9WcCrKVC83+Kag==" saltValue="vIm6/SppgtMAbPt1evwcNQ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78">
    <cfRule type="containsText" dxfId="7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P57"/>
  <sheetViews>
    <sheetView zoomScale="85" zoomScaleNormal="85" workbookViewId="0">
      <selection activeCell="Q1" sqref="Q1:Q1048576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5546875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NW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>IF(C17="","",LEFT(C17,2))</f>
        <v>NW</v>
      </c>
      <c r="C17" s="118" t="s">
        <v>91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B44930NW10FFA1G0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151.63409999999999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13.216900000000001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NW</v>
      </c>
      <c r="C18" s="101" t="s">
        <v>91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B44930NW125FFA1G0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210.04669999999999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13.216900000000001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NW</v>
      </c>
      <c r="C19" s="101" t="s">
        <v>91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B44930NW150FFA1G0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305.18700000000001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13.216900000000001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NW</v>
      </c>
      <c r="C20" s="101" t="s">
        <v>91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B44930NW173FFA1G0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318.51519999999999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11.9299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NW</v>
      </c>
      <c r="C21" s="101" t="s">
        <v>91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B44930NW1100FFA1G0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387.0702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11.9299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57" si="1">IF(C22="","",LEFT(C22,2))</f>
        <v>NW</v>
      </c>
      <c r="C22" s="101" t="s">
        <v>91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B44930NW1125FFA1G0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452.18169999999998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11.9299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NW</v>
      </c>
      <c r="C23" s="101" t="s">
        <v>91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B44930NW1150FFA1G0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516.26009999999997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11.9299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NW</v>
      </c>
      <c r="C24" s="101" t="s">
        <v>91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B44930NW1175FFA1G0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581.596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11.9299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1"/>
        <v>NW</v>
      </c>
      <c r="C25" s="101" t="s">
        <v>91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B44930NW1200FFA1G0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645.67439999999999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11.9299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1"/>
        <v>NW</v>
      </c>
      <c r="C26" s="101" t="s">
        <v>91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B44930NW1225FFA1G0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711.81910000000005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11.9299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2">IF(C27="","",LEFT(C27,2))</f>
        <v>NW</v>
      </c>
      <c r="C27" s="101" t="s">
        <v>91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B44930NW1250FFA1G0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798.18830000000003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11.9299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2"/>
        <v>NW</v>
      </c>
      <c r="C28" s="101" t="s">
        <v>91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B44930NW1293FFA1G0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1279.3200999999999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11.4565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2"/>
        <v>NW</v>
      </c>
      <c r="C29" s="101" t="s">
        <v>91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B44930NW1343FFA1G0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1450.4948999999999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11.4565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2"/>
        <v>NW</v>
      </c>
      <c r="C30" s="101" t="s">
        <v>91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B44930NW1393FFA1G0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1623.7361000000001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11.4565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2"/>
        <v>NW</v>
      </c>
      <c r="C31" s="101" t="s">
        <v>91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B44930NW1443FFA1G0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1796.9773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11.4565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2"/>
        <v>NW</v>
      </c>
      <c r="C32" s="101" t="s">
        <v>91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B44930NW1493FFA1G0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1968.1522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11.4565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2"/>
        <v>NW</v>
      </c>
      <c r="C33" s="101" t="s">
        <v>91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B44930NW1543FFA1G0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2141.3933000000002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11.4565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2"/>
        <v>NW</v>
      </c>
      <c r="C34" s="101" t="s">
        <v>91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B44930NW1593FFA1G0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2317.7339999999999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11.4565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2"/>
        <v>NW</v>
      </c>
      <c r="C35" s="101" t="s">
        <v>91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B44930NW1643FFA1G0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2485.8094000000001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11.4565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NW</v>
      </c>
      <c r="C36" s="101" t="s">
        <v>91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B44930NW1693FFA1G0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2635.0752000000002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11.4565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1"/>
        <v/>
      </c>
      <c r="C37" s="96"/>
      <c r="D37" s="96"/>
      <c r="E37" s="97" t="s">
        <v>14</v>
      </c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1"/>
        <v>NW</v>
      </c>
      <c r="C38" s="101" t="s">
        <v>94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B44930NW20FFA1G0</v>
      </c>
      <c r="G38" s="103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151.63409999999999</v>
      </c>
      <c r="H38" s="104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13.216900000000001</v>
      </c>
      <c r="I38" s="103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4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03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4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NW</v>
      </c>
      <c r="C39" s="101" t="s">
        <v>94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B44930NW225FFA1G0</v>
      </c>
      <c r="G39" s="103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210.04669999999999</v>
      </c>
      <c r="H39" s="104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13.216900000000001</v>
      </c>
      <c r="I39" s="103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4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03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4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NW</v>
      </c>
      <c r="C40" s="101" t="s">
        <v>94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B44930NW250FFA1G0</v>
      </c>
      <c r="G40" s="103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305.18700000000001</v>
      </c>
      <c r="H40" s="104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13.216900000000001</v>
      </c>
      <c r="I40" s="103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4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03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4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NW</v>
      </c>
      <c r="C41" s="101" t="s">
        <v>94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B44930NW273FFA1G0</v>
      </c>
      <c r="G41" s="103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318.51519999999999</v>
      </c>
      <c r="H41" s="104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11.9299</v>
      </c>
      <c r="I41" s="103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4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03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4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NW</v>
      </c>
      <c r="C42" s="101" t="s">
        <v>94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B44930NW2100FFA1G0</v>
      </c>
      <c r="G42" s="103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387.0702</v>
      </c>
      <c r="H42" s="104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11.9299</v>
      </c>
      <c r="I42" s="103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4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03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4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NW</v>
      </c>
      <c r="C43" s="101" t="s">
        <v>94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B44930NW2125FFA1G0</v>
      </c>
      <c r="G43" s="103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452.18169999999998</v>
      </c>
      <c r="H43" s="104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11.9299</v>
      </c>
      <c r="I43" s="103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4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03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4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NW</v>
      </c>
      <c r="C44" s="101" t="s">
        <v>94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B44930NW2150FFA1G0</v>
      </c>
      <c r="G44" s="103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516.26009999999997</v>
      </c>
      <c r="H44" s="104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11.9299</v>
      </c>
      <c r="I44" s="103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4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03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4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1"/>
        <v>NW</v>
      </c>
      <c r="C45" s="101" t="s">
        <v>94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B44930NW2175FFA1G0</v>
      </c>
      <c r="G45" s="103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581.596</v>
      </c>
      <c r="H45" s="104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11.9299</v>
      </c>
      <c r="I45" s="103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4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03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4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ref="B46:B55" si="3">IF(C46="","",LEFT(C46,2))</f>
        <v>NW</v>
      </c>
      <c r="C46" s="101" t="s">
        <v>94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B44930NW2200FFA1G0</v>
      </c>
      <c r="G46" s="103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645.67439999999999</v>
      </c>
      <c r="H46" s="104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11.9299</v>
      </c>
      <c r="I46" s="103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4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03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4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si="3"/>
        <v>NW</v>
      </c>
      <c r="C47" s="101" t="s">
        <v>94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B44930NW2225FFA1G0</v>
      </c>
      <c r="G47" s="103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711.81910000000005</v>
      </c>
      <c r="H47" s="104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11.9299</v>
      </c>
      <c r="I47" s="103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4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03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4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3"/>
        <v>NW</v>
      </c>
      <c r="C48" s="101" t="s">
        <v>94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B44930NW2250FFA1G0</v>
      </c>
      <c r="G48" s="103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798.18830000000003</v>
      </c>
      <c r="H48" s="104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11.9299</v>
      </c>
      <c r="I48" s="103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4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03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4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3"/>
        <v>NW</v>
      </c>
      <c r="C49" s="101" t="s">
        <v>94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B44930NW2293FFA1G0</v>
      </c>
      <c r="G49" s="103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1279.3200999999999</v>
      </c>
      <c r="H49" s="104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11.4565</v>
      </c>
      <c r="I49" s="103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4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03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4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3"/>
        <v>NW</v>
      </c>
      <c r="C50" s="101" t="s">
        <v>94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B44930NW2343FFA1G0</v>
      </c>
      <c r="G50" s="103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1450.4948999999999</v>
      </c>
      <c r="H50" s="104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11.4565</v>
      </c>
      <c r="I50" s="103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4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03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4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3"/>
        <v>NW</v>
      </c>
      <c r="C51" s="101" t="s">
        <v>94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B44930NW2393FFA1G0</v>
      </c>
      <c r="G51" s="103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1623.7361000000001</v>
      </c>
      <c r="H51" s="104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11.4565</v>
      </c>
      <c r="I51" s="103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4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03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4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3"/>
        <v>NW</v>
      </c>
      <c r="C52" s="101" t="s">
        <v>94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B44930NW2443FFA1G0</v>
      </c>
      <c r="G52" s="103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1796.9773</v>
      </c>
      <c r="H52" s="104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11.4565</v>
      </c>
      <c r="I52" s="103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4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03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4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3"/>
        <v>NW</v>
      </c>
      <c r="C53" s="101" t="s">
        <v>94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B44930NW2493FFA1G0</v>
      </c>
      <c r="G53" s="103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1968.1522</v>
      </c>
      <c r="H53" s="104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11.4565</v>
      </c>
      <c r="I53" s="103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4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03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4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3"/>
        <v>NW</v>
      </c>
      <c r="C54" s="101" t="s">
        <v>94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B44930NW2543FFA1G0</v>
      </c>
      <c r="G54" s="103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2141.3933000000002</v>
      </c>
      <c r="H54" s="104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11.4565</v>
      </c>
      <c r="I54" s="103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4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03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4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3"/>
        <v>NW</v>
      </c>
      <c r="C55" s="101" t="s">
        <v>94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B44930NW2593FFA1G0</v>
      </c>
      <c r="G55" s="103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2317.7339999999999</v>
      </c>
      <c r="H55" s="104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11.4565</v>
      </c>
      <c r="I55" s="103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4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03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4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1"/>
        <v>NW</v>
      </c>
      <c r="C56" s="101" t="s">
        <v>94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B44930NW2643FFA1G0</v>
      </c>
      <c r="G56" s="103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2485.8094000000001</v>
      </c>
      <c r="H56" s="104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11.4565</v>
      </c>
      <c r="I56" s="103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4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03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4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ht="15.6" thickBot="1" x14ac:dyDescent="0.4">
      <c r="B57" s="109" t="str">
        <f t="shared" si="1"/>
        <v>NW</v>
      </c>
      <c r="C57" s="109" t="s">
        <v>94</v>
      </c>
      <c r="D57" s="110">
        <v>693000</v>
      </c>
      <c r="E57" s="110">
        <v>732000</v>
      </c>
      <c r="F57" s="111" t="str">
        <f>IF(C57="","",'Postcode search'!$C$40&amp;ROUND($C$8,2)&amp;C57&amp;LEFT(D57,3)&amp;IF($J$2="Standard","F","FF")&amp;IF('Postcode search'!$D$4="Yes", "A1", "A0")&amp;IF('Postcode search'!$D$5="Yes","G1","G0"))</f>
        <v>B44930NW2693FFA1G0</v>
      </c>
      <c r="G57" s="112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2635.0752000000002</v>
      </c>
      <c r="H57" s="113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11.4565</v>
      </c>
      <c r="I57" s="112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13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12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13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14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15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14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15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R6GpSn5eV7d5xYo+F9jBWn2BPn00ytdl73m7CtCPz7Zl70Sq0Hu5Tm4cydlMdDOJqp8/TBwRDgnfGJD4Rhz3Dg==" saltValue="r4qzlSkmLLrJ73FIuSmRzg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57">
    <cfRule type="containsText" dxfId="6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P78"/>
  <sheetViews>
    <sheetView zoomScale="85" zoomScaleNormal="85" workbookViewId="0">
      <selection activeCell="E3" sqref="E3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SC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>IF(C17="","",LEFT(C17,2))</f>
        <v>SC</v>
      </c>
      <c r="C17" s="118" t="s">
        <v>97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B44930SC10FFA1G0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150.8563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13.2271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78" si="0">IF(C18="","",LEFT(C18,2))</f>
        <v>SC</v>
      </c>
      <c r="C18" s="101" t="s">
        <v>97</v>
      </c>
      <c r="D18" s="107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B44930SC125FFA1G0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209.4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13.2271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SC</v>
      </c>
      <c r="C19" s="101" t="s">
        <v>97</v>
      </c>
      <c r="D19" s="107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B44930SC150FFA1G0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303.89760000000001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13.2271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SC</v>
      </c>
      <c r="C20" s="101" t="s">
        <v>97</v>
      </c>
      <c r="D20" s="107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B44930SC173FFA1G0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333.3922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11.9192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SC</v>
      </c>
      <c r="C21" s="101" t="s">
        <v>97</v>
      </c>
      <c r="D21" s="107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B44930SC1100FFA1G0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404.34660000000002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11.9192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SC</v>
      </c>
      <c r="C22" s="101" t="s">
        <v>97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B44930SC1125FFA1G0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471.5951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11.9192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SC</v>
      </c>
      <c r="C23" s="101" t="s">
        <v>97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B44930SC1150FFA1G0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537.81050000000005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11.9192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SC</v>
      </c>
      <c r="C24" s="101" t="s">
        <v>97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B44930SC1175FFA1G0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605.05909999999994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11.9192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SC</v>
      </c>
      <c r="C25" s="101" t="s">
        <v>97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B44930SC1200FFA1G0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671.27449999999999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11.9192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ref="B26:B35" si="1">IF(C26="","",LEFT(C26,2))</f>
        <v>SC</v>
      </c>
      <c r="C26" s="101" t="s">
        <v>97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B44930SC1225FFA1G0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739.55619999999999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11.9192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1"/>
        <v>SC</v>
      </c>
      <c r="C27" s="101" t="s">
        <v>97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B44930SC1250FFA1G0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828.43920000000003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11.9192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SC</v>
      </c>
      <c r="C28" s="101" t="s">
        <v>97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B44930SC1293FFA1G0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1252.0017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11.397500000000001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SC</v>
      </c>
      <c r="C29" s="101" t="s">
        <v>97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B44930SC1343FFA1G0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1417.6927000000001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11.397500000000001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SC</v>
      </c>
      <c r="C30" s="101" t="s">
        <v>97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B44930SC1393FFA1G0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1585.7005999999999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11.397500000000001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SC</v>
      </c>
      <c r="C31" s="101" t="s">
        <v>97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B44930SC1443FFA1G0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1753.4579000000001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11.397500000000001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SC</v>
      </c>
      <c r="C32" s="101" t="s">
        <v>97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B44930SC1493FFA1G0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1919.1488999999999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11.397500000000001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SC</v>
      </c>
      <c r="C33" s="101" t="s">
        <v>97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B44930SC1543FFA1G0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2086.9063000000001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11.397500000000001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SC</v>
      </c>
      <c r="C34" s="101" t="s">
        <v>97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B44930SC1593FFA1G0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2258.0137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11.397500000000001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SC</v>
      </c>
      <c r="C35" s="101" t="s">
        <v>97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B44930SC1643FFA1G0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2420.6052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11.397500000000001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0"/>
        <v>SC</v>
      </c>
      <c r="C36" s="101" t="s">
        <v>97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B44930SC1693FFA1G0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2565.1631000000002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11.397500000000001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0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0"/>
        <v>SC</v>
      </c>
      <c r="C38" s="101" t="s">
        <v>100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B44930SC20FFA1G0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151.13560000000001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13.2271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0"/>
        <v>SC</v>
      </c>
      <c r="C39" s="101" t="s">
        <v>100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B44930SC225FFA1G0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209.85489999999999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13.2271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0"/>
        <v>SC</v>
      </c>
      <c r="C40" s="101" t="s">
        <v>100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B44930SC250FFA1G0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304.69499999999999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13.2271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0"/>
        <v>SC</v>
      </c>
      <c r="C41" s="101" t="s">
        <v>100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B44930SC273FFA1G0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334.4425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11.9192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0"/>
        <v>SC</v>
      </c>
      <c r="C42" s="101" t="s">
        <v>100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B44930SC2100FFA1G0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405.73759999999999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11.9192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0"/>
        <v>SC</v>
      </c>
      <c r="C43" s="101" t="s">
        <v>100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B44930SC2125FFA1G0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473.30939999999998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11.9192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0"/>
        <v>SC</v>
      </c>
      <c r="C44" s="101" t="s">
        <v>100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B44930SC2150FFA1G0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539.84789999999998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11.9192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0"/>
        <v>SC</v>
      </c>
      <c r="C45" s="101" t="s">
        <v>100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B44930SC2175FFA1G0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607.41970000000003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11.9192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ref="B46:B55" si="2">IF(C46="","",LEFT(C46,2))</f>
        <v>SC</v>
      </c>
      <c r="C46" s="101" t="s">
        <v>100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B44930SC2200FFA1G0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673.95820000000003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11.9192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si="2"/>
        <v>SC</v>
      </c>
      <c r="C47" s="101" t="s">
        <v>100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B44930SC2225FFA1G0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742.56309999999996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11.9192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2"/>
        <v>SC</v>
      </c>
      <c r="C48" s="101" t="s">
        <v>100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B44930SC2250FFA1G0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831.83960000000002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11.9192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2"/>
        <v>SC</v>
      </c>
      <c r="C49" s="101" t="s">
        <v>100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B44930SC2293FFA1G0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1257.8241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11.397500000000001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2"/>
        <v>SC</v>
      </c>
      <c r="C50" s="101" t="s">
        <v>100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B44930SC2343FFA1G0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1424.4091000000001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11.397500000000001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2"/>
        <v>SC</v>
      </c>
      <c r="C51" s="101" t="s">
        <v>100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B44930SC2393FFA1G0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1593.3127999999999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11.397500000000001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2"/>
        <v>SC</v>
      </c>
      <c r="C52" s="101" t="s">
        <v>100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B44930SC2443FFA1G0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1761.9640999999999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11.397500000000001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2"/>
        <v>SC</v>
      </c>
      <c r="C53" s="101" t="s">
        <v>100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B44930SC2493FFA1G0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1928.5491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11.397500000000001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2"/>
        <v>SC</v>
      </c>
      <c r="C54" s="101" t="s">
        <v>100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B44930SC2543FFA1G0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2097.2004999999999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11.397500000000001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2"/>
        <v>SC</v>
      </c>
      <c r="C55" s="101" t="s">
        <v>100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B44930SC2593FFA1G0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2269.2035999999998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11.397500000000001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0"/>
        <v>SC</v>
      </c>
      <c r="C56" s="101" t="s">
        <v>100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B44930SC2643FFA1G0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2432.6891000000001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11.397500000000001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0"/>
        <v>SC</v>
      </c>
      <c r="C57" s="101" t="s">
        <v>100</v>
      </c>
      <c r="D57" s="107">
        <v>693000</v>
      </c>
      <c r="E57" s="107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B44930SC2693FFA1G0</v>
      </c>
      <c r="G57" s="103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2578.0128</v>
      </c>
      <c r="H57" s="104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11.397500000000001</v>
      </c>
      <c r="I57" s="103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4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03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4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 t="str">
        <f t="shared" si="0"/>
        <v/>
      </c>
      <c r="C58" s="96"/>
      <c r="D58" s="96"/>
      <c r="E58" s="97" t="s">
        <v>14</v>
      </c>
      <c r="F58" s="98"/>
      <c r="G58" s="99" t="str">
        <f>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>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>IF($C58="","",IF(LEFT(I$12,1)="D",ROUND(VLOOKUP($C58&amp;$D58,'All Prices'!$A$4:$Z$832,MATCH(IF(LEFT(I$13,1)="D","DC","Var")&amp;IF($J$2="Fixed","F",IF($J$2="Fixed","FF",""))&amp;VALUE(LEFT(IF(I$12="",H$12,I$12),1))*12,'All Prices'!$A$1:$Z$1,0),0),0),ROUND(VLOOKUP($C58&amp;$D58,'All Prices'!$A$4:$Z$832,MATCH(IF(LEFT(I$13,1)="D","DC","Var")&amp;IF($J$2="Fixed","F",IF($J$2="Fixed","FF",""))&amp;VALUE(LEFT(IF(I$12="",H$12,I$12),1))*12,'All Prices'!$A$1:$Z$1,0),0),4)))</f>
        <v/>
      </c>
      <c r="J58" s="100" t="str">
        <f>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>IF($C58="","",IF(LEFT(K$12,1)="D",ROUND(VLOOKUP($C58&amp;$D58,'All Prices'!$A$4:$Z$832,MATCH(IF(LEFT(K$13,1)="D","DC","Var")&amp;IF($J$2="Fixed","F",IF($J$2="Fixed","FF",""))&amp;VALUE(LEFT(IF(K$12="",J$12,K$12),1))*12,'All Prices'!$A$1:$Z$1,0),0),0),ROUND(VLOOKUP($C58&amp;$D58,'All Prices'!$A$4:$Z$832,MATCH(IF(LEFT(K$13,1)="D","DC","Var")&amp;IF($J$2="Fixed","F",IF($J$2="Fixed","FF",""))&amp;VALUE(LEFT(IF(K$12="",J$12,K$12),1))*12,'All Prices'!$A$1:$Z$1,0),0),4)))</f>
        <v/>
      </c>
      <c r="L58" s="100" t="str">
        <f>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/>
      <c r="N58" s="100"/>
      <c r="O58" s="99"/>
      <c r="P58" s="100"/>
    </row>
    <row r="59" spans="2:16" x14ac:dyDescent="0.35">
      <c r="B59" s="101" t="str">
        <f t="shared" si="0"/>
        <v>SC</v>
      </c>
      <c r="C59" s="101" t="s">
        <v>62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B44930SC40FFA1G0</v>
      </c>
      <c r="G59" s="103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151.06989999999999</v>
      </c>
      <c r="H59" s="104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13.2271</v>
      </c>
      <c r="I59" s="103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4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03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4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0"/>
        <v>SC</v>
      </c>
      <c r="C60" s="101" t="s">
        <v>62</v>
      </c>
      <c r="D60" s="107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B44930SC425FFA1G0</v>
      </c>
      <c r="G60" s="103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209.74780000000001</v>
      </c>
      <c r="H60" s="104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13.2271</v>
      </c>
      <c r="I60" s="103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4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03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4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0"/>
        <v>SC</v>
      </c>
      <c r="C61" s="101" t="s">
        <v>62</v>
      </c>
      <c r="D61" s="107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B44930SC450FFA1G0</v>
      </c>
      <c r="G61" s="103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304.50729999999999</v>
      </c>
      <c r="H61" s="104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13.2271</v>
      </c>
      <c r="I61" s="103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4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03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4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0"/>
        <v>SC</v>
      </c>
      <c r="C62" s="101" t="s">
        <v>62</v>
      </c>
      <c r="D62" s="107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B44930SC473FFA1G0</v>
      </c>
      <c r="G62" s="103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334.19540000000001</v>
      </c>
      <c r="H62" s="104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11.9192</v>
      </c>
      <c r="I62" s="103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4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03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4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0"/>
        <v>SC</v>
      </c>
      <c r="C63" s="101" t="s">
        <v>62</v>
      </c>
      <c r="D63" s="107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B44930SC4100FFA1G0</v>
      </c>
      <c r="G63" s="103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405.41030000000001</v>
      </c>
      <c r="H63" s="104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11.9192</v>
      </c>
      <c r="I63" s="103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4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03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4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0"/>
        <v>SC</v>
      </c>
      <c r="C64" s="101" t="s">
        <v>62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B44930SC4125FFA1G0</v>
      </c>
      <c r="G64" s="103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472.90600000000001</v>
      </c>
      <c r="H64" s="104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11.9192</v>
      </c>
      <c r="I64" s="103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4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03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4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0"/>
        <v>SC</v>
      </c>
      <c r="C65" s="101" t="s">
        <v>62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B44930SC4150FFA1G0</v>
      </c>
      <c r="G65" s="103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539.36850000000004</v>
      </c>
      <c r="H65" s="104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11.9192</v>
      </c>
      <c r="I65" s="103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4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03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4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0"/>
        <v>SC</v>
      </c>
      <c r="C66" s="101" t="s">
        <v>62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B44930SC4175FFA1G0</v>
      </c>
      <c r="G66" s="103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606.86419999999998</v>
      </c>
      <c r="H66" s="104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11.9192</v>
      </c>
      <c r="I66" s="103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4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03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4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ref="B67:B76" si="3">IF(C67="","",LEFT(C67,2))</f>
        <v>SC</v>
      </c>
      <c r="C67" s="101" t="s">
        <v>62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B44930SC4200FFA1G0</v>
      </c>
      <c r="G67" s="103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673.32680000000005</v>
      </c>
      <c r="H67" s="104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11.9192</v>
      </c>
      <c r="I67" s="103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4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03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4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si="3"/>
        <v>SC</v>
      </c>
      <c r="C68" s="101" t="s">
        <v>62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B44930SC4225FFA1G0</v>
      </c>
      <c r="G68" s="103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741.85559999999998</v>
      </c>
      <c r="H68" s="104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11.9192</v>
      </c>
      <c r="I68" s="103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4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03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4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3"/>
        <v>SC</v>
      </c>
      <c r="C69" s="101" t="s">
        <v>62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B44930SC4250FFA1G0</v>
      </c>
      <c r="G69" s="10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831.03949999999998</v>
      </c>
      <c r="H69" s="10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11.9192</v>
      </c>
      <c r="I69" s="10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0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3"/>
        <v>SC</v>
      </c>
      <c r="C70" s="101" t="s">
        <v>62</v>
      </c>
      <c r="D70" s="107">
        <v>293000</v>
      </c>
      <c r="E70" s="107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B44930SC4293FFA1G0</v>
      </c>
      <c r="G70" s="10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1256.4540999999999</v>
      </c>
      <c r="H70" s="10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11.397500000000001</v>
      </c>
      <c r="I70" s="10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0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3"/>
        <v>SC</v>
      </c>
      <c r="C71" s="101" t="s">
        <v>62</v>
      </c>
      <c r="D71" s="107">
        <v>343000</v>
      </c>
      <c r="E71" s="107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B44930SC4343FFA1G0</v>
      </c>
      <c r="G71" s="10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1422.8288</v>
      </c>
      <c r="H71" s="10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11.397500000000001</v>
      </c>
      <c r="I71" s="10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0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3"/>
        <v>SC</v>
      </c>
      <c r="C72" s="101" t="s">
        <v>62</v>
      </c>
      <c r="D72" s="107">
        <v>393000</v>
      </c>
      <c r="E72" s="107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B44930SC4393FFA1G0</v>
      </c>
      <c r="G72" s="10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1591.5217</v>
      </c>
      <c r="H72" s="10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11.397500000000001</v>
      </c>
      <c r="I72" s="10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0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3"/>
        <v>SC</v>
      </c>
      <c r="C73" s="101" t="s">
        <v>62</v>
      </c>
      <c r="D73" s="107">
        <v>443000</v>
      </c>
      <c r="E73" s="107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B44930SC4443FFA1G0</v>
      </c>
      <c r="G73" s="10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1759.9627</v>
      </c>
      <c r="H73" s="10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11.397500000000001</v>
      </c>
      <c r="I73" s="10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0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3"/>
        <v>SC</v>
      </c>
      <c r="C74" s="101" t="s">
        <v>62</v>
      </c>
      <c r="D74" s="107">
        <v>493000</v>
      </c>
      <c r="E74" s="107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B44930SC4493FFA1G0</v>
      </c>
      <c r="G74" s="10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1926.3372999999999</v>
      </c>
      <c r="H74" s="10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11.397500000000001</v>
      </c>
      <c r="I74" s="10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0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3"/>
        <v>SC</v>
      </c>
      <c r="C75" s="101" t="s">
        <v>62</v>
      </c>
      <c r="D75" s="107">
        <v>543000</v>
      </c>
      <c r="E75" s="107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B44930SC4543FFA1G0</v>
      </c>
      <c r="G75" s="10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2094.7782999999999</v>
      </c>
      <c r="H75" s="10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11.397500000000001</v>
      </c>
      <c r="I75" s="10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0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3"/>
        <v>SC</v>
      </c>
      <c r="C76" s="101" t="s">
        <v>62</v>
      </c>
      <c r="D76" s="107">
        <v>593000</v>
      </c>
      <c r="E76" s="107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B44930SC4593FFA1G0</v>
      </c>
      <c r="G76" s="10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2266.5707000000002</v>
      </c>
      <c r="H76" s="10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11.397500000000001</v>
      </c>
      <c r="I76" s="10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0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0"/>
        <v>SC</v>
      </c>
      <c r="C77" s="101" t="s">
        <v>62</v>
      </c>
      <c r="D77" s="107">
        <v>643000</v>
      </c>
      <c r="E77" s="107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B44930SC4643FFA1G0</v>
      </c>
      <c r="G77" s="10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2429.8458000000001</v>
      </c>
      <c r="H77" s="10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11.397500000000001</v>
      </c>
      <c r="I77" s="10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0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ht="15.6" thickBot="1" x14ac:dyDescent="0.4">
      <c r="B78" s="109" t="str">
        <f t="shared" si="0"/>
        <v>SC</v>
      </c>
      <c r="C78" s="109" t="s">
        <v>62</v>
      </c>
      <c r="D78" s="110">
        <v>693000</v>
      </c>
      <c r="E78" s="110">
        <v>732000</v>
      </c>
      <c r="F78" s="111" t="str">
        <f>IF(C78="","",'Postcode search'!$C$40&amp;ROUND($C$8,2)&amp;C78&amp;LEFT(D78,3)&amp;IF($J$2="Standard","F","FF")&amp;IF('Postcode search'!$D$4="Yes", "A1", "A0")&amp;IF('Postcode search'!$D$5="Yes","G1","G0"))</f>
        <v>B44930SC4693FFA1G0</v>
      </c>
      <c r="G78" s="112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2574.9893000000002</v>
      </c>
      <c r="H78" s="113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11.397500000000001</v>
      </c>
      <c r="I78" s="112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13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12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13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14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15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14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15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IfvSOuMQOUJK08etfdFtK0zak7x60coTLBzp2eZl7oK8GagX+Z3EO2BXEeGZW6b6Z5Wg/wjZdUz+9/P4UTZ2lw==" saltValue="M9Ox1U1MjlhaPF1f5mlKQg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78">
    <cfRule type="containsText" dxfId="5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P57"/>
  <sheetViews>
    <sheetView topLeftCell="A4" zoomScale="85" zoomScaleNormal="85" workbookViewId="0">
      <selection activeCell="K18" sqref="K18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SE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26" t="str">
        <f>IF(C17="","",LEFT(C17,2))</f>
        <v>SE</v>
      </c>
      <c r="C17" s="126" t="s">
        <v>103</v>
      </c>
      <c r="D17" s="126">
        <v>0</v>
      </c>
      <c r="E17" s="127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B44930SE10FFA1G0</v>
      </c>
      <c r="G17" s="128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149.88720000000001</v>
      </c>
      <c r="H17" s="129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13.297700000000001</v>
      </c>
      <c r="I17" s="128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9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8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9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30" t="str">
        <f t="shared" ref="B18:B57" si="0">IF(C18="","",LEFT(C18,2))</f>
        <v>SE</v>
      </c>
      <c r="C18" s="130" t="s">
        <v>103</v>
      </c>
      <c r="D18" s="131">
        <v>25000</v>
      </c>
      <c r="E18" s="131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B44930SE125FFA1G0</v>
      </c>
      <c r="G18" s="94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207.70189999999999</v>
      </c>
      <c r="H18" s="95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13.297700000000001</v>
      </c>
      <c r="I18" s="94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95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94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95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30" t="str">
        <f t="shared" si="0"/>
        <v>SE</v>
      </c>
      <c r="C19" s="130" t="s">
        <v>103</v>
      </c>
      <c r="D19" s="131">
        <v>50000</v>
      </c>
      <c r="E19" s="131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B44930SE150FFA1G0</v>
      </c>
      <c r="G19" s="94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300.70999999999998</v>
      </c>
      <c r="H19" s="95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13.297700000000001</v>
      </c>
      <c r="I19" s="94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95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94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95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30" t="str">
        <f t="shared" si="0"/>
        <v>SE</v>
      </c>
      <c r="C20" s="130" t="s">
        <v>103</v>
      </c>
      <c r="D20" s="131">
        <v>73200</v>
      </c>
      <c r="E20" s="131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B44930SE173FFA1G0</v>
      </c>
      <c r="G20" s="94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313.96679999999998</v>
      </c>
      <c r="H20" s="95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11.9229</v>
      </c>
      <c r="I20" s="94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95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94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95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30" t="str">
        <f t="shared" si="0"/>
        <v>SE</v>
      </c>
      <c r="C21" s="130" t="s">
        <v>103</v>
      </c>
      <c r="D21" s="131">
        <v>100000</v>
      </c>
      <c r="E21" s="131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B44930SE1100FFA1G0</v>
      </c>
      <c r="G21" s="94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379.988</v>
      </c>
      <c r="H21" s="95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11.9229</v>
      </c>
      <c r="I21" s="94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95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94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95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30" t="str">
        <f t="shared" si="0"/>
        <v>SE</v>
      </c>
      <c r="C22" s="130" t="s">
        <v>103</v>
      </c>
      <c r="D22" s="131">
        <v>125000</v>
      </c>
      <c r="E22" s="131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B44930SE1125FFA1G0</v>
      </c>
      <c r="G22" s="94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442.80549999999999</v>
      </c>
      <c r="H22" s="95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11.9229</v>
      </c>
      <c r="I22" s="94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95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94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95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30" t="str">
        <f t="shared" si="0"/>
        <v>SE</v>
      </c>
      <c r="C23" s="130" t="s">
        <v>103</v>
      </c>
      <c r="D23" s="131">
        <v>150000</v>
      </c>
      <c r="E23" s="131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B44930SE1150FFA1G0</v>
      </c>
      <c r="G23" s="94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504.5899</v>
      </c>
      <c r="H23" s="95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11.9229</v>
      </c>
      <c r="I23" s="94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95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94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95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30" t="str">
        <f t="shared" si="0"/>
        <v>SE</v>
      </c>
      <c r="C24" s="130" t="s">
        <v>103</v>
      </c>
      <c r="D24" s="131">
        <v>175000</v>
      </c>
      <c r="E24" s="131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B44930SE1175FFA1G0</v>
      </c>
      <c r="G24" s="94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567.20699999999999</v>
      </c>
      <c r="H24" s="95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11.9229</v>
      </c>
      <c r="I24" s="94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95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94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95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30" t="str">
        <f t="shared" si="0"/>
        <v>SE</v>
      </c>
      <c r="C25" s="130" t="s">
        <v>103</v>
      </c>
      <c r="D25" s="131">
        <v>200000</v>
      </c>
      <c r="E25" s="131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B44930SE1200FFA1G0</v>
      </c>
      <c r="G25" s="94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628.9914</v>
      </c>
      <c r="H25" s="95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11.9229</v>
      </c>
      <c r="I25" s="94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95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94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95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30" t="str">
        <f t="shared" ref="B26:B35" si="1">IF(C26="","",LEFT(C26,2))</f>
        <v>SE</v>
      </c>
      <c r="C26" s="130" t="s">
        <v>103</v>
      </c>
      <c r="D26" s="131">
        <v>225000</v>
      </c>
      <c r="E26" s="131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B44930SE1225FFA1G0</v>
      </c>
      <c r="G26" s="94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692.64170000000001</v>
      </c>
      <c r="H26" s="95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11.9229</v>
      </c>
      <c r="I26" s="94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95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94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95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30" t="str">
        <f t="shared" si="1"/>
        <v>SE</v>
      </c>
      <c r="C27" s="130" t="s">
        <v>103</v>
      </c>
      <c r="D27" s="131">
        <v>250000</v>
      </c>
      <c r="E27" s="131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B44930SE1250FFA1G0</v>
      </c>
      <c r="G27" s="94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776.08690000000001</v>
      </c>
      <c r="H27" s="95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11.9229</v>
      </c>
      <c r="I27" s="94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95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94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95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30" t="str">
        <f t="shared" si="1"/>
        <v>SE</v>
      </c>
      <c r="C28" s="130" t="s">
        <v>103</v>
      </c>
      <c r="D28" s="131">
        <v>293000</v>
      </c>
      <c r="E28" s="131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B44930SE1293FFA1G0</v>
      </c>
      <c r="G28" s="94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1149.038</v>
      </c>
      <c r="H28" s="95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11.410600000000001</v>
      </c>
      <c r="I28" s="94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95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94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95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30" t="str">
        <f t="shared" si="1"/>
        <v>SE</v>
      </c>
      <c r="C29" s="130" t="s">
        <v>103</v>
      </c>
      <c r="D29" s="131">
        <v>343000</v>
      </c>
      <c r="E29" s="131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B44930SE1343FFA1G0</v>
      </c>
      <c r="G29" s="94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1299.5882999999999</v>
      </c>
      <c r="H29" s="95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11.410600000000001</v>
      </c>
      <c r="I29" s="94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95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94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95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30" t="str">
        <f t="shared" si="1"/>
        <v>SE</v>
      </c>
      <c r="C30" s="130" t="s">
        <v>103</v>
      </c>
      <c r="D30" s="131">
        <v>393000</v>
      </c>
      <c r="E30" s="131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B44930SE1393FFA1G0</v>
      </c>
      <c r="G30" s="94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1452.4052999999999</v>
      </c>
      <c r="H30" s="95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11.410600000000001</v>
      </c>
      <c r="I30" s="94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95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94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95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30" t="str">
        <f t="shared" si="1"/>
        <v>SE</v>
      </c>
      <c r="C31" s="130" t="s">
        <v>103</v>
      </c>
      <c r="D31" s="131">
        <v>443000</v>
      </c>
      <c r="E31" s="131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B44930SE1443FFA1G0</v>
      </c>
      <c r="G31" s="94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1605.0219999999999</v>
      </c>
      <c r="H31" s="95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11.410600000000001</v>
      </c>
      <c r="I31" s="94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95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94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95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30" t="str">
        <f t="shared" si="1"/>
        <v>SE</v>
      </c>
      <c r="C32" s="130" t="s">
        <v>103</v>
      </c>
      <c r="D32" s="131">
        <v>493000</v>
      </c>
      <c r="E32" s="131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B44930SE1493FFA1G0</v>
      </c>
      <c r="G32" s="94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1755.7727</v>
      </c>
      <c r="H32" s="95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11.410600000000001</v>
      </c>
      <c r="I32" s="94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95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94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95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30" t="str">
        <f t="shared" si="1"/>
        <v>SE</v>
      </c>
      <c r="C33" s="130" t="s">
        <v>103</v>
      </c>
      <c r="D33" s="131">
        <v>543000</v>
      </c>
      <c r="E33" s="131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B44930SE1543FFA1G0</v>
      </c>
      <c r="G33" s="94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1908.3894</v>
      </c>
      <c r="H33" s="95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11.410600000000001</v>
      </c>
      <c r="I33" s="94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95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94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95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30" t="str">
        <f t="shared" si="1"/>
        <v>SE</v>
      </c>
      <c r="C34" s="130" t="s">
        <v>103</v>
      </c>
      <c r="D34" s="131">
        <v>593000</v>
      </c>
      <c r="E34" s="131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B44930SE1593FFA1G0</v>
      </c>
      <c r="G34" s="94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2064.1055999999999</v>
      </c>
      <c r="H34" s="95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11.410600000000001</v>
      </c>
      <c r="I34" s="94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95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94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95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30" t="str">
        <f t="shared" si="1"/>
        <v>SE</v>
      </c>
      <c r="C35" s="130" t="s">
        <v>103</v>
      </c>
      <c r="D35" s="131">
        <v>643000</v>
      </c>
      <c r="E35" s="131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B44930SE1643FFA1G0</v>
      </c>
      <c r="G35" s="94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2211.7568000000001</v>
      </c>
      <c r="H35" s="95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11.410600000000001</v>
      </c>
      <c r="I35" s="94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95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94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95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30" t="str">
        <f t="shared" si="0"/>
        <v>SE</v>
      </c>
      <c r="C36" s="130" t="s">
        <v>103</v>
      </c>
      <c r="D36" s="131">
        <v>693000</v>
      </c>
      <c r="E36" s="131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B44930SE1693FFA1G0</v>
      </c>
      <c r="G36" s="94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2343.4371999999998</v>
      </c>
      <c r="H36" s="95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11.410600000000001</v>
      </c>
      <c r="I36" s="94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95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94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95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132" t="str">
        <f t="shared" si="0"/>
        <v/>
      </c>
      <c r="C37" s="132"/>
      <c r="D37" s="132"/>
      <c r="E37" s="133" t="s">
        <v>14</v>
      </c>
      <c r="F37" s="98"/>
      <c r="G37" s="134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35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134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35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134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35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30" t="str">
        <f t="shared" si="0"/>
        <v>SE</v>
      </c>
      <c r="C38" s="130" t="s">
        <v>107</v>
      </c>
      <c r="D38" s="130">
        <v>0</v>
      </c>
      <c r="E38" s="131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B44930SE20FFA1G0</v>
      </c>
      <c r="G38" s="94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149.88720000000001</v>
      </c>
      <c r="H38" s="95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13.297700000000001</v>
      </c>
      <c r="I38" s="94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95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94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95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30" t="str">
        <f t="shared" si="0"/>
        <v>SE</v>
      </c>
      <c r="C39" s="130" t="s">
        <v>107</v>
      </c>
      <c r="D39" s="130">
        <v>25000</v>
      </c>
      <c r="E39" s="131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B44930SE225FFA1G0</v>
      </c>
      <c r="G39" s="94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207.70189999999999</v>
      </c>
      <c r="H39" s="95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13.297700000000001</v>
      </c>
      <c r="I39" s="94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95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94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95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30" t="str">
        <f t="shared" si="0"/>
        <v>SE</v>
      </c>
      <c r="C40" s="130" t="s">
        <v>107</v>
      </c>
      <c r="D40" s="130">
        <v>50000</v>
      </c>
      <c r="E40" s="131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B44930SE250FFA1G0</v>
      </c>
      <c r="G40" s="94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300.70999999999998</v>
      </c>
      <c r="H40" s="95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13.297700000000001</v>
      </c>
      <c r="I40" s="94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95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94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95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30" t="str">
        <f t="shared" si="0"/>
        <v>SE</v>
      </c>
      <c r="C41" s="130" t="s">
        <v>107</v>
      </c>
      <c r="D41" s="130">
        <v>73200</v>
      </c>
      <c r="E41" s="131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B44930SE273FFA1G0</v>
      </c>
      <c r="G41" s="94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313.96679999999998</v>
      </c>
      <c r="H41" s="95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11.9229</v>
      </c>
      <c r="I41" s="94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95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94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95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30" t="str">
        <f t="shared" si="0"/>
        <v>SE</v>
      </c>
      <c r="C42" s="130" t="s">
        <v>107</v>
      </c>
      <c r="D42" s="130">
        <v>100000</v>
      </c>
      <c r="E42" s="131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B44930SE2100FFA1G0</v>
      </c>
      <c r="G42" s="94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379.988</v>
      </c>
      <c r="H42" s="95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11.9229</v>
      </c>
      <c r="I42" s="94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95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94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95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30" t="str">
        <f t="shared" si="0"/>
        <v>SE</v>
      </c>
      <c r="C43" s="130" t="s">
        <v>107</v>
      </c>
      <c r="D43" s="131">
        <v>125000</v>
      </c>
      <c r="E43" s="131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B44930SE2125FFA1G0</v>
      </c>
      <c r="G43" s="94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442.80549999999999</v>
      </c>
      <c r="H43" s="95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11.9229</v>
      </c>
      <c r="I43" s="94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95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94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95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30" t="str">
        <f t="shared" si="0"/>
        <v>SE</v>
      </c>
      <c r="C44" s="130" t="s">
        <v>107</v>
      </c>
      <c r="D44" s="131">
        <v>150000</v>
      </c>
      <c r="E44" s="131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B44930SE2150FFA1G0</v>
      </c>
      <c r="G44" s="94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504.5899</v>
      </c>
      <c r="H44" s="95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11.9229</v>
      </c>
      <c r="I44" s="94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95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94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95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30" t="str">
        <f t="shared" si="0"/>
        <v>SE</v>
      </c>
      <c r="C45" s="130" t="s">
        <v>107</v>
      </c>
      <c r="D45" s="131">
        <v>175000</v>
      </c>
      <c r="E45" s="131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B44930SE2175FFA1G0</v>
      </c>
      <c r="G45" s="94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567.20699999999999</v>
      </c>
      <c r="H45" s="95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11.9229</v>
      </c>
      <c r="I45" s="94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95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94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95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30" t="str">
        <f t="shared" si="0"/>
        <v>SE</v>
      </c>
      <c r="C46" s="130" t="s">
        <v>107</v>
      </c>
      <c r="D46" s="131">
        <v>200000</v>
      </c>
      <c r="E46" s="131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B44930SE2200FFA1G0</v>
      </c>
      <c r="G46" s="94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628.9914</v>
      </c>
      <c r="H46" s="95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11.9229</v>
      </c>
      <c r="I46" s="94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95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94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95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30" t="str">
        <f t="shared" ref="B47:B56" si="2">IF(C47="","",LEFT(C47,2))</f>
        <v>SE</v>
      </c>
      <c r="C47" s="130" t="s">
        <v>107</v>
      </c>
      <c r="D47" s="131">
        <v>225000</v>
      </c>
      <c r="E47" s="131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B44930SE2225FFA1G0</v>
      </c>
      <c r="G47" s="94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692.64170000000001</v>
      </c>
      <c r="H47" s="95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11.9229</v>
      </c>
      <c r="I47" s="94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95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94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95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30" t="str">
        <f t="shared" si="2"/>
        <v>SE</v>
      </c>
      <c r="C48" s="130" t="s">
        <v>107</v>
      </c>
      <c r="D48" s="131">
        <v>250000</v>
      </c>
      <c r="E48" s="131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B44930SE2250FFA1G0</v>
      </c>
      <c r="G48" s="94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776.08690000000001</v>
      </c>
      <c r="H48" s="95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11.9229</v>
      </c>
      <c r="I48" s="94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95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94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95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30" t="str">
        <f t="shared" si="2"/>
        <v>SE</v>
      </c>
      <c r="C49" s="130" t="s">
        <v>107</v>
      </c>
      <c r="D49" s="131">
        <v>293000</v>
      </c>
      <c r="E49" s="131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B44930SE2293FFA1G0</v>
      </c>
      <c r="G49" s="94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1149.038</v>
      </c>
      <c r="H49" s="95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11.410600000000001</v>
      </c>
      <c r="I49" s="94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95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94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95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30" t="str">
        <f t="shared" si="2"/>
        <v>SE</v>
      </c>
      <c r="C50" s="130" t="s">
        <v>107</v>
      </c>
      <c r="D50" s="131">
        <v>343000</v>
      </c>
      <c r="E50" s="131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B44930SE2343FFA1G0</v>
      </c>
      <c r="G50" s="94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1299.5882999999999</v>
      </c>
      <c r="H50" s="95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11.410600000000001</v>
      </c>
      <c r="I50" s="94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95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94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95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30" t="str">
        <f t="shared" si="2"/>
        <v>SE</v>
      </c>
      <c r="C51" s="130" t="s">
        <v>107</v>
      </c>
      <c r="D51" s="131">
        <v>393000</v>
      </c>
      <c r="E51" s="131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B44930SE2393FFA1G0</v>
      </c>
      <c r="G51" s="94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1452.4052999999999</v>
      </c>
      <c r="H51" s="95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11.410600000000001</v>
      </c>
      <c r="I51" s="94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95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94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95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30" t="str">
        <f t="shared" si="2"/>
        <v>SE</v>
      </c>
      <c r="C52" s="130" t="s">
        <v>107</v>
      </c>
      <c r="D52" s="131">
        <v>443000</v>
      </c>
      <c r="E52" s="131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B44930SE2443FFA1G0</v>
      </c>
      <c r="G52" s="94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1605.0219999999999</v>
      </c>
      <c r="H52" s="95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11.410600000000001</v>
      </c>
      <c r="I52" s="94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95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94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95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30" t="str">
        <f t="shared" si="2"/>
        <v>SE</v>
      </c>
      <c r="C53" s="130" t="s">
        <v>107</v>
      </c>
      <c r="D53" s="131">
        <v>493000</v>
      </c>
      <c r="E53" s="131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B44930SE2493FFA1G0</v>
      </c>
      <c r="G53" s="94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1755.7727</v>
      </c>
      <c r="H53" s="95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11.410600000000001</v>
      </c>
      <c r="I53" s="94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95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94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95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30" t="str">
        <f t="shared" si="2"/>
        <v>SE</v>
      </c>
      <c r="C54" s="130" t="s">
        <v>107</v>
      </c>
      <c r="D54" s="131">
        <v>543000</v>
      </c>
      <c r="E54" s="131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B44930SE2543FFA1G0</v>
      </c>
      <c r="G54" s="94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1908.3894</v>
      </c>
      <c r="H54" s="95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11.410600000000001</v>
      </c>
      <c r="I54" s="94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95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94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95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30" t="str">
        <f t="shared" si="2"/>
        <v>SE</v>
      </c>
      <c r="C55" s="130" t="s">
        <v>107</v>
      </c>
      <c r="D55" s="131">
        <v>593000</v>
      </c>
      <c r="E55" s="131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B44930SE2593FFA1G0</v>
      </c>
      <c r="G55" s="94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2064.1055999999999</v>
      </c>
      <c r="H55" s="95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11.410600000000001</v>
      </c>
      <c r="I55" s="94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95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94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95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30" t="str">
        <f t="shared" si="2"/>
        <v>SE</v>
      </c>
      <c r="C56" s="130" t="s">
        <v>107</v>
      </c>
      <c r="D56" s="131">
        <v>643000</v>
      </c>
      <c r="E56" s="131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B44930SE2643FFA1G0</v>
      </c>
      <c r="G56" s="94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2211.7568000000001</v>
      </c>
      <c r="H56" s="95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11.410600000000001</v>
      </c>
      <c r="I56" s="94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95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94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95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ht="15.6" thickBot="1" x14ac:dyDescent="0.4">
      <c r="B57" s="136" t="str">
        <f t="shared" si="0"/>
        <v>SE</v>
      </c>
      <c r="C57" s="136" t="s">
        <v>107</v>
      </c>
      <c r="D57" s="137">
        <v>693000</v>
      </c>
      <c r="E57" s="137">
        <v>732000</v>
      </c>
      <c r="F57" s="111" t="str">
        <f>IF(C57="","",'Postcode search'!$C$40&amp;ROUND($C$8,2)&amp;C57&amp;LEFT(D57,3)&amp;IF($J$2="Standard","F","FF")&amp;IF('Postcode search'!$D$4="Yes", "A1", "A0")&amp;IF('Postcode search'!$D$5="Yes","G1","G0"))</f>
        <v>B44930SE2693FFA1G0</v>
      </c>
      <c r="G57" s="138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2343.4371999999998</v>
      </c>
      <c r="H57" s="139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11.410600000000001</v>
      </c>
      <c r="I57" s="138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39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38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39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14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15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14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15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uLuRs5oWV4UXqe2h3jwg5jv0RILeefT4lFDIZHMSQMIM+N+qBUKu7NihwFiIW1gQKDYbFiGw4NDiaFB9ok+3Iw==" saltValue="nqXvZi/7VwD2m/B5gin6ZA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57">
    <cfRule type="containsText" dxfId="4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P78"/>
  <sheetViews>
    <sheetView zoomScale="85" zoomScaleNormal="85" workbookViewId="0">
      <selection activeCell="G5" sqref="G5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109375" style="84" bestFit="1" customWidth="1"/>
    <col min="7" max="12" width="13.88671875" style="84" customWidth="1"/>
    <col min="13" max="16" width="13.5546875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SO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>IF(C17="","",LEFT(C17,2))</f>
        <v>SO</v>
      </c>
      <c r="C17" s="118" t="s">
        <v>110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B44930SO10FFA1G0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154.0616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13.3484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SO</v>
      </c>
      <c r="C18" s="101" t="s">
        <v>110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B44930SO125FFA1G0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214.2319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13.3484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SO</v>
      </c>
      <c r="C19" s="101" t="s">
        <v>110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B44930SO150FFA1G0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311.96870000000001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13.3484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SO</v>
      </c>
      <c r="C20" s="101" t="s">
        <v>110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B44930SO173FFA1G0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322.08640000000003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11.962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SO</v>
      </c>
      <c r="C21" s="101" t="s">
        <v>110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B44930SO1100FFA1G0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390.63589999999999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11.962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57" si="1">IF(C22="","",LEFT(C22,2))</f>
        <v>SO</v>
      </c>
      <c r="C22" s="101" t="s">
        <v>110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B44930SO1125FFA1G0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455.81330000000003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11.962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SO</v>
      </c>
      <c r="C23" s="101" t="s">
        <v>110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B44930SO1150FFA1G0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520.1549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11.962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SO</v>
      </c>
      <c r="C24" s="101" t="s">
        <v>110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B44930SO1175FFA1G0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585.33230000000003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11.962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ref="B25:B34" si="2">IF(C25="","",LEFT(C25,2))</f>
        <v>SO</v>
      </c>
      <c r="C25" s="101" t="s">
        <v>110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B44930SO1200FFA1G0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649.47649999999999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11.962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2"/>
        <v>SO</v>
      </c>
      <c r="C26" s="101" t="s">
        <v>110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B44930SO1225FFA1G0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715.68700000000001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11.962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2"/>
        <v>SO</v>
      </c>
      <c r="C27" s="101" t="s">
        <v>110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B44930SO1250FFA1G0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801.95420000000001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11.962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2"/>
        <v>SO</v>
      </c>
      <c r="C28" s="101" t="s">
        <v>110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B44930SO1293FFA1G0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1224.5476000000001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11.4801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2"/>
        <v>SO</v>
      </c>
      <c r="C29" s="101" t="s">
        <v>110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B44930SO1343FFA1G0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1386.7034000000001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11.4801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2"/>
        <v>SO</v>
      </c>
      <c r="C30" s="101" t="s">
        <v>110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B44930SO1393FFA1G0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1550.9255000000001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11.4801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2"/>
        <v>SO</v>
      </c>
      <c r="C31" s="101" t="s">
        <v>110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B44930SO1443FFA1G0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1715.3451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11.4801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2"/>
        <v>SO</v>
      </c>
      <c r="C32" s="101" t="s">
        <v>110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B44930SO1493FFA1G0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1877.501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11.4801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2"/>
        <v>SO</v>
      </c>
      <c r="C33" s="101" t="s">
        <v>110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B44930SO1543FFA1G0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2041.9205999999999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11.4801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2"/>
        <v>SO</v>
      </c>
      <c r="C34" s="101" t="s">
        <v>110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B44930SO1593FFA1G0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2209.2422000000001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11.4801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SO</v>
      </c>
      <c r="C35" s="101" t="s">
        <v>110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B44930SO1643FFA1G0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2368.2984999999999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11.4801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SO</v>
      </c>
      <c r="C36" s="101" t="s">
        <v>110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B44930SO1693FFA1G0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2510.0389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11.4801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1"/>
        <v/>
      </c>
      <c r="C37" s="96"/>
      <c r="D37" s="96"/>
      <c r="E37" s="97" t="s">
        <v>14</v>
      </c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1"/>
        <v>SO</v>
      </c>
      <c r="C38" s="101" t="s">
        <v>113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B44930SO20FFA1G0</v>
      </c>
      <c r="G38" s="103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154.96619999999999</v>
      </c>
      <c r="H38" s="104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13.3484</v>
      </c>
      <c r="I38" s="103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4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03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4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SO</v>
      </c>
      <c r="C39" s="101" t="s">
        <v>113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B44930SO225FFA1G0</v>
      </c>
      <c r="G39" s="103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215.7002</v>
      </c>
      <c r="H39" s="104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13.3484</v>
      </c>
      <c r="I39" s="103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4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03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4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SO</v>
      </c>
      <c r="C40" s="101" t="s">
        <v>113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B44930SO250FFA1G0</v>
      </c>
      <c r="G40" s="103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314.53710000000001</v>
      </c>
      <c r="H40" s="104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13.3484</v>
      </c>
      <c r="I40" s="103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4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03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4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SO</v>
      </c>
      <c r="C41" s="101" t="s">
        <v>113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B44930SO273FFA1G0</v>
      </c>
      <c r="G41" s="103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325.38220000000001</v>
      </c>
      <c r="H41" s="104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11.962</v>
      </c>
      <c r="I41" s="103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4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03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4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SO</v>
      </c>
      <c r="C42" s="101" t="s">
        <v>113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B44930SO2100FFA1G0</v>
      </c>
      <c r="G42" s="103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394.99549999999999</v>
      </c>
      <c r="H42" s="104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11.962</v>
      </c>
      <c r="I42" s="103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4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03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4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SO</v>
      </c>
      <c r="C43" s="101" t="s">
        <v>113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B44930SO2125FFA1G0</v>
      </c>
      <c r="G43" s="103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461.1866</v>
      </c>
      <c r="H43" s="104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11.962</v>
      </c>
      <c r="I43" s="103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4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03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4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SO</v>
      </c>
      <c r="C44" s="101" t="s">
        <v>113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B44930SO2150FFA1G0</v>
      </c>
      <c r="G44" s="103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526.54650000000004</v>
      </c>
      <c r="H44" s="104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11.962</v>
      </c>
      <c r="I44" s="103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4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03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4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1"/>
        <v>SO</v>
      </c>
      <c r="C45" s="101" t="s">
        <v>113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B44930SO2175FFA1G0</v>
      </c>
      <c r="G45" s="103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592.73760000000004</v>
      </c>
      <c r="H45" s="104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11.962</v>
      </c>
      <c r="I45" s="103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4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03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4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1"/>
        <v>SO</v>
      </c>
      <c r="C46" s="101" t="s">
        <v>113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B44930SO2200FFA1G0</v>
      </c>
      <c r="G46" s="103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657.89559999999994</v>
      </c>
      <c r="H46" s="104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11.962</v>
      </c>
      <c r="I46" s="103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4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03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4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ref="B47:B56" si="3">IF(C47="","",LEFT(C47,2))</f>
        <v>SO</v>
      </c>
      <c r="C47" s="101" t="s">
        <v>113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B44930SO2225FFA1G0</v>
      </c>
      <c r="G47" s="103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725.11990000000003</v>
      </c>
      <c r="H47" s="104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11.962</v>
      </c>
      <c r="I47" s="103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4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03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4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3"/>
        <v>SO</v>
      </c>
      <c r="C48" s="101" t="s">
        <v>113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B44930SO2250FFA1G0</v>
      </c>
      <c r="G48" s="103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812.61890000000005</v>
      </c>
      <c r="H48" s="104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11.962</v>
      </c>
      <c r="I48" s="103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4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03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4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3"/>
        <v>SO</v>
      </c>
      <c r="C49" s="101" t="s">
        <v>113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B44930SO2293FFA1G0</v>
      </c>
      <c r="G49" s="103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1243.145</v>
      </c>
      <c r="H49" s="104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11.4801</v>
      </c>
      <c r="I49" s="103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4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03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4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3"/>
        <v>SO</v>
      </c>
      <c r="C50" s="101" t="s">
        <v>113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B44930SO2343FFA1G0</v>
      </c>
      <c r="G50" s="103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1408.1557</v>
      </c>
      <c r="H50" s="104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11.4801</v>
      </c>
      <c r="I50" s="103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4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03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4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3"/>
        <v>SO</v>
      </c>
      <c r="C51" s="101" t="s">
        <v>113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B44930SO2393FFA1G0</v>
      </c>
      <c r="G51" s="103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1575.2327</v>
      </c>
      <c r="H51" s="104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11.4801</v>
      </c>
      <c r="I51" s="103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4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03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4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3"/>
        <v>SO</v>
      </c>
      <c r="C52" s="101" t="s">
        <v>113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B44930SO2443FFA1G0</v>
      </c>
      <c r="G52" s="103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1742.5116</v>
      </c>
      <c r="H52" s="104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11.4801</v>
      </c>
      <c r="I52" s="103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4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03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4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3"/>
        <v>SO</v>
      </c>
      <c r="C53" s="101" t="s">
        <v>113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B44930SO2493FFA1G0</v>
      </c>
      <c r="G53" s="103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1907.5223000000001</v>
      </c>
      <c r="H53" s="104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11.4801</v>
      </c>
      <c r="I53" s="103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4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03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4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3"/>
        <v>SO</v>
      </c>
      <c r="C54" s="101" t="s">
        <v>113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B44930SO2543FFA1G0</v>
      </c>
      <c r="G54" s="103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2074.8013000000001</v>
      </c>
      <c r="H54" s="104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11.4801</v>
      </c>
      <c r="I54" s="103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4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03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4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3"/>
        <v>SO</v>
      </c>
      <c r="C55" s="101" t="s">
        <v>113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B44930SO2593FFA1G0</v>
      </c>
      <c r="G55" s="103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2244.9778000000001</v>
      </c>
      <c r="H55" s="104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11.4801</v>
      </c>
      <c r="I55" s="103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4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03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4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3"/>
        <v>SO</v>
      </c>
      <c r="C56" s="101" t="s">
        <v>113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B44930SO2643FFA1G0</v>
      </c>
      <c r="G56" s="103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2406.8890000000001</v>
      </c>
      <c r="H56" s="104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11.4801</v>
      </c>
      <c r="I56" s="103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4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03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4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ht="15.6" thickBot="1" x14ac:dyDescent="0.4">
      <c r="B57" s="109" t="str">
        <f t="shared" si="1"/>
        <v>SO</v>
      </c>
      <c r="C57" s="109" t="s">
        <v>113</v>
      </c>
      <c r="D57" s="110">
        <v>693000</v>
      </c>
      <c r="E57" s="110">
        <v>732000</v>
      </c>
      <c r="F57" s="111" t="str">
        <f>IF(C57="","",'Postcode search'!$C$40&amp;ROUND($C$8,2)&amp;C57&amp;LEFT(D57,3)&amp;IF($J$2="Standard","F","FF")&amp;IF('Postcode search'!$D$4="Yes", "A1", "A0")&amp;IF('Postcode search'!$D$5="Yes","G1","G0"))</f>
        <v>B44930SO2693FFA1G0</v>
      </c>
      <c r="G57" s="112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2551.0796</v>
      </c>
      <c r="H57" s="113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11.4801</v>
      </c>
      <c r="I57" s="112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13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12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13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14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15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14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15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9" spans="2:16" x14ac:dyDescent="0.35">
      <c r="F59" s="84" t="str">
        <f>IF(C59="","",'Postcode search'!$C$40&amp;ROUND($C$8,2)&amp;C59&amp;LEFT(D59,2)&amp;IF($J$2="Fixed","F","FF")&amp;IF('Postcode search'!$D$4="Yes", "A1", "A0")&amp;IF('Postcode search'!$D$5="Yes","G1","G0"))</f>
        <v/>
      </c>
    </row>
    <row r="60" spans="2:16" x14ac:dyDescent="0.35">
      <c r="F60" s="84" t="str">
        <f>IF(C60="","",'Postcode search'!$C$40&amp;ROUND($C$8,2)&amp;C60&amp;LEFT(D60,2)&amp;IF($J$2="Fixed","F","FF")&amp;IF('Postcode search'!$D$4="Yes", "A1", "A0")&amp;IF('Postcode search'!$D$5="Yes","G1","G0"))</f>
        <v/>
      </c>
    </row>
    <row r="61" spans="2:16" x14ac:dyDescent="0.35">
      <c r="F61" s="84" t="str">
        <f>IF(C61="","",'Postcode search'!$C$40&amp;ROUND($C$8,2)&amp;C61&amp;LEFT(D61,2)&amp;IF($J$2="Fixed","F","FF")&amp;IF('Postcode search'!$D$4="Yes", "A1", "A0")&amp;IF('Postcode search'!$D$5="Yes","G1","G0"))</f>
        <v/>
      </c>
    </row>
    <row r="62" spans="2:16" x14ac:dyDescent="0.35">
      <c r="F62" s="84" t="str">
        <f>IF(C62="","",'Postcode search'!$C$40&amp;ROUND($C$8,2)&amp;C62&amp;LEFT(D62,2)&amp;IF($J$2="Fixed","F","FF")&amp;IF('Postcode search'!$D$4="Yes", "A1", "A0")&amp;IF('Postcode search'!$D$5="Yes","G1","G0"))</f>
        <v/>
      </c>
    </row>
    <row r="63" spans="2:16" x14ac:dyDescent="0.35">
      <c r="F63" s="84" t="str">
        <f>IF(C63="","",'Postcode search'!$C$40&amp;ROUND($C$8,2)&amp;C63&amp;LEFT(D63,3)&amp;IF($J$2="Fixed","F","FF")&amp;IF('Postcode search'!$D$4="Yes", "A1", "A0")&amp;IF('Postcode search'!$D$5="Yes","G1","G0"))</f>
        <v/>
      </c>
    </row>
    <row r="64" spans="2:16" x14ac:dyDescent="0.35">
      <c r="F64" s="84" t="str">
        <f>IF(C64="","",'Postcode search'!$C$40&amp;ROUND($C$8,2)&amp;C64&amp;LEFT(D64,3)&amp;IF($J$2="Fixed","F","FF")&amp;IF('Postcode search'!$D$4="Yes", "A1", "A0")&amp;IF('Postcode search'!$D$5="Yes","G1","G0"))</f>
        <v/>
      </c>
    </row>
    <row r="65" spans="6:6" x14ac:dyDescent="0.35">
      <c r="F65" s="84" t="str">
        <f>IF(C65="","",'Postcode search'!$C$40&amp;ROUND($C$8,2)&amp;C65&amp;LEFT(D65,3)&amp;IF($J$2="Fixed","F","FF")&amp;IF('Postcode search'!$D$4="Yes", "A1", "A0")&amp;IF('Postcode search'!$D$5="Yes","G1","G0"))</f>
        <v/>
      </c>
    </row>
    <row r="66" spans="6:6" x14ac:dyDescent="0.35">
      <c r="F66" s="84" t="str">
        <f>IF(C66="","",'Postcode search'!$C$40&amp;ROUND($C$8,2)&amp;C66&amp;LEFT(D66,3)&amp;IF($J$2="Fixed","F","FF")&amp;IF('Postcode search'!$D$4="Yes", "A1", "A0")&amp;IF('Postcode search'!$D$5="Yes","G1","G0"))</f>
        <v/>
      </c>
    </row>
    <row r="67" spans="6:6" x14ac:dyDescent="0.35">
      <c r="F67" s="84" t="str">
        <f>IF(C67="","",'Postcode search'!$C$40&amp;ROUND($C$8,2)&amp;C67&amp;LEFT(D67,3)&amp;IF($J$2="Fixed","F","FF")&amp;IF('Postcode search'!$D$4="Yes", "A1", "A0")&amp;IF('Postcode search'!$D$5="Yes","G1","G0"))</f>
        <v/>
      </c>
    </row>
    <row r="68" spans="6:6" x14ac:dyDescent="0.35">
      <c r="F68" s="84" t="str">
        <f>IF(C68="","",'Postcode search'!$C$40&amp;ROUND($C$8,2)&amp;C68&amp;LEFT(D68,3)&amp;IF($J$2="Fixed","F","FF")&amp;IF('Postcode search'!$D$4="Yes", "A1", "A0")&amp;IF('Postcode search'!$D$5="Yes","G1","G0"))</f>
        <v/>
      </c>
    </row>
    <row r="69" spans="6:6" x14ac:dyDescent="0.35">
      <c r="F69" s="84" t="str">
        <f>IF(C69="","",'Postcode search'!$C$40&amp;ROUND($C$8,2)&amp;C69&amp;LEFT(D69,3)&amp;IF($J$2="Fixed","F","FF")&amp;IF('Postcode search'!$D$4="Yes", "A1", "A0")&amp;IF('Postcode search'!$D$5="Yes","G1","G0"))</f>
        <v/>
      </c>
    </row>
    <row r="70" spans="6:6" x14ac:dyDescent="0.35">
      <c r="F70" s="84" t="str">
        <f>IF(C70="","",'Postcode search'!$C$40&amp;ROUND($C$8,2)&amp;C70&amp;LEFT(D70,3)&amp;IF($J$2="Fixed","F","FF")&amp;IF('Postcode search'!$D$4="Yes", "A1", "A0")&amp;IF('Postcode search'!$D$5="Yes","G1","G0"))</f>
        <v/>
      </c>
    </row>
    <row r="71" spans="6:6" x14ac:dyDescent="0.35">
      <c r="F71" s="84" t="str">
        <f>IF(C71="","",'Postcode search'!$C$40&amp;ROUND($C$8,2)&amp;C71&amp;LEFT(D71,3)&amp;IF($J$2="Fixed","F","FF")&amp;IF('Postcode search'!$D$4="Yes", "A1", "A0")&amp;IF('Postcode search'!$D$5="Yes","G1","G0"))</f>
        <v/>
      </c>
    </row>
    <row r="72" spans="6:6" x14ac:dyDescent="0.35">
      <c r="F72" s="84" t="str">
        <f>IF(C72="","",'Postcode search'!$C$40&amp;ROUND($C$8,2)&amp;C72&amp;LEFT(D72,3)&amp;IF($J$2="Fixed","F","FF")&amp;IF('Postcode search'!$D$4="Yes", "A1", "A0")&amp;IF('Postcode search'!$D$5="Yes","G1","G0"))</f>
        <v/>
      </c>
    </row>
    <row r="73" spans="6:6" x14ac:dyDescent="0.35">
      <c r="F73" s="84" t="str">
        <f>IF(C73="","",'Postcode search'!$C$40&amp;ROUND($C$8,2)&amp;C73&amp;LEFT(D73,3)&amp;IF($J$2="Fixed","F","FF")&amp;IF('Postcode search'!$D$4="Yes", "A1", "A0")&amp;IF('Postcode search'!$D$5="Yes","G1","G0"))</f>
        <v/>
      </c>
    </row>
    <row r="74" spans="6:6" x14ac:dyDescent="0.35">
      <c r="F74" s="84" t="str">
        <f>IF(C74="","",'Postcode search'!$C$40&amp;ROUND($C$8,2)&amp;C74&amp;LEFT(D74,3)&amp;IF($J$2="Fixed","F","FF")&amp;IF('Postcode search'!$D$4="Yes", "A1", "A0")&amp;IF('Postcode search'!$D$5="Yes","G1","G0"))</f>
        <v/>
      </c>
    </row>
    <row r="75" spans="6:6" x14ac:dyDescent="0.35">
      <c r="F75" s="84" t="str">
        <f>IF(C75="","",'Postcode search'!$C$40&amp;ROUND($C$8,2)&amp;C75&amp;LEFT(D75,3)&amp;IF($J$2="Fixed","F","FF")&amp;IF('Postcode search'!$D$4="Yes", "A1", "A0")&amp;IF('Postcode search'!$D$5="Yes","G1","G0"))</f>
        <v/>
      </c>
    </row>
    <row r="76" spans="6:6" x14ac:dyDescent="0.35">
      <c r="F76" s="84" t="str">
        <f>IF(C76="","",'Postcode search'!$C$40&amp;ROUND($C$8,2)&amp;C76&amp;LEFT(D76,3)&amp;IF($J$2="Fixed","F","FF")&amp;IF('Postcode search'!$D$4="Yes", "A1", "A0")&amp;IF('Postcode search'!$D$5="Yes","G1","G0"))</f>
        <v/>
      </c>
    </row>
    <row r="77" spans="6:6" x14ac:dyDescent="0.35">
      <c r="F77" s="84" t="str">
        <f>IF(C77="","",'Postcode search'!$C$40&amp;ROUND($C$8,2)&amp;C77&amp;LEFT(D77,3)&amp;IF($J$2="Fixed","F","FF")&amp;IF('Postcode search'!$D$4="Yes", "A1", "A0")&amp;IF('Postcode search'!$D$5="Yes","G1","G0"))</f>
        <v/>
      </c>
    </row>
    <row r="78" spans="6:6" x14ac:dyDescent="0.35">
      <c r="F78" s="84" t="str">
        <f>IF(C78="","",'Postcode search'!$C$40&amp;ROUND($C$8,2)&amp;C78&amp;LEFT(D78,3)&amp;IF($J$2="Fixed","F","FF")&amp;IF('Postcode search'!$D$4="Yes", "A1", "A0")&amp;IF('Postcode search'!$D$5="Yes","G1","G0"))</f>
        <v/>
      </c>
    </row>
  </sheetData>
  <sheetProtection algorithmName="SHA-512" hashValue="H/GLmlI1JLpV2nFe8q5OF2HpQE2xo5dTQ01pz0DgVKCTNFtnWwY7X3be9FS9E23X0ykJGWtByUjUBJTKjC9Jdg==" saltValue="qKWrLg63LoIW0kei+jZjIA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57">
    <cfRule type="containsText" dxfId="3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P78"/>
  <sheetViews>
    <sheetView topLeftCell="A4" zoomScale="85" zoomScaleNormal="85" workbookViewId="0">
      <selection activeCell="F7" sqref="F7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5546875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SW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>IF(C17="","",LEFT(C17,2))</f>
        <v>SW</v>
      </c>
      <c r="C17" s="118" t="s">
        <v>117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B44930SW10FFA1G0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154.76169999999999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13.3299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SW</v>
      </c>
      <c r="C18" s="101" t="s">
        <v>117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B44930SW125FFA1G0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215.40469999999999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13.3299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SW</v>
      </c>
      <c r="C19" s="101" t="s">
        <v>117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B44930SW150FFA1G0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314.28710000000001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13.3299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SW</v>
      </c>
      <c r="C20" s="101" t="s">
        <v>117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B44930SW173FFA1G0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337.98219999999998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11.995799999999999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SW</v>
      </c>
      <c r="C21" s="101" t="s">
        <v>117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B44930SW1100FFA1G0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410.51979999999998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11.995799999999999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78" si="1">IF(C22="","",LEFT(C22,2))</f>
        <v>SW</v>
      </c>
      <c r="C22" s="101" t="s">
        <v>117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B44930SW1125FFA1G0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479.18040000000002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11.995799999999999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SW</v>
      </c>
      <c r="C23" s="101" t="s">
        <v>117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B44930SW1150FFA1G0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546.80790000000002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11.995799999999999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SW</v>
      </c>
      <c r="C24" s="101" t="s">
        <v>117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B44930SW1175FFA1G0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615.69150000000002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11.995799999999999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1"/>
        <v>SW</v>
      </c>
      <c r="C25" s="101" t="s">
        <v>117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B44930SW1200FFA1G0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683.31889999999999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11.995799999999999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ref="B26:B35" si="2">IF(C26="","",LEFT(C26,2))</f>
        <v>SW</v>
      </c>
      <c r="C26" s="101" t="s">
        <v>117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B44930SW1225FFA1G0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753.0127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11.995799999999999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2"/>
        <v>SW</v>
      </c>
      <c r="C27" s="101" t="s">
        <v>117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B44930SW1250FFA1G0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843.76990000000001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11.995799999999999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2"/>
        <v>SW</v>
      </c>
      <c r="C28" s="101" t="s">
        <v>117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B44930SW1293FFA1G0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1274.9386999999999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11.445499999999999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2"/>
        <v>SW</v>
      </c>
      <c r="C29" s="101" t="s">
        <v>117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B44930SW1343FFA1G0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1444.2630999999999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11.445499999999999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2"/>
        <v>SW</v>
      </c>
      <c r="C30" s="101" t="s">
        <v>117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B44930SW1393FFA1G0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1615.6538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11.445499999999999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2"/>
        <v>SW</v>
      </c>
      <c r="C31" s="101" t="s">
        <v>117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B44930SW1443FFA1G0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1787.0444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11.445499999999999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2"/>
        <v>SW</v>
      </c>
      <c r="C32" s="101" t="s">
        <v>117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B44930SW1493FFA1G0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1956.3688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11.445499999999999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2"/>
        <v>SW</v>
      </c>
      <c r="C33" s="101" t="s">
        <v>117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B44930SW1543FFA1G0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2127.7595000000001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11.445499999999999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2"/>
        <v>SW</v>
      </c>
      <c r="C34" s="101" t="s">
        <v>117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B44930SW1593FFA1G0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2302.2496000000001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11.445499999999999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2"/>
        <v>SW</v>
      </c>
      <c r="C35" s="101" t="s">
        <v>117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B44930SW1643FFA1G0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2468.4744999999998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11.445499999999999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SW</v>
      </c>
      <c r="C36" s="101" t="s">
        <v>117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B44930SW1693FFA1G0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2616.2181999999998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11.445499999999999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1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1"/>
        <v>SW</v>
      </c>
      <c r="C38" s="101" t="s">
        <v>121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B44930SW20FFA1G0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157.54810000000001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13.3299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SW</v>
      </c>
      <c r="C39" s="101" t="s">
        <v>121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B44930SW225FFA1G0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219.929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13.3299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SW</v>
      </c>
      <c r="C40" s="101" t="s">
        <v>121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B44930SW250FFA1G0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322.21199999999999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13.3299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SW</v>
      </c>
      <c r="C41" s="101" t="s">
        <v>121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B44930SW273FFA1G0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348.3639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11.995799999999999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SW</v>
      </c>
      <c r="C42" s="101" t="s">
        <v>121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B44930SW2100FFA1G0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424.27229999999997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11.995799999999999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SW</v>
      </c>
      <c r="C43" s="101" t="s">
        <v>121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B44930SW2125FFA1G0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496.12380000000002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11.995799999999999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SW</v>
      </c>
      <c r="C44" s="101" t="s">
        <v>121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B44930SW2150FFA1G0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566.94219999999996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11.995799999999999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1"/>
        <v>SW</v>
      </c>
      <c r="C45" s="101" t="s">
        <v>121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B44930SW2175FFA1G0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639.03179999999998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11.995799999999999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1"/>
        <v>SW</v>
      </c>
      <c r="C46" s="101" t="s">
        <v>121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B44930SW2200FFA1G0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709.8501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11.995799999999999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ref="B47:B56" si="3">IF(C47="","",LEFT(C47,2))</f>
        <v>SW</v>
      </c>
      <c r="C47" s="101" t="s">
        <v>121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B44930SW2225FFA1G0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782.73479999999995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11.995799999999999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3"/>
        <v>SW</v>
      </c>
      <c r="C48" s="101" t="s">
        <v>121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B44930SW2250FFA1G0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877.38699999999994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11.995799999999999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3"/>
        <v>SW</v>
      </c>
      <c r="C49" s="101" t="s">
        <v>121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B44930SW2293FFA1G0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1332.2707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11.445499999999999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3"/>
        <v>SW</v>
      </c>
      <c r="C50" s="101" t="s">
        <v>121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B44930SW2343FFA1G0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1510.4038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11.445499999999999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3"/>
        <v>SW</v>
      </c>
      <c r="C51" s="101" t="s">
        <v>121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B44930SW2393FFA1G0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1690.6033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11.445499999999999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3"/>
        <v>SW</v>
      </c>
      <c r="C52" s="101" t="s">
        <v>121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B44930SW2443FFA1G0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1870.8027999999999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11.445499999999999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3"/>
        <v>SW</v>
      </c>
      <c r="C53" s="101" t="s">
        <v>121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B44930SW2493FFA1G0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2048.9358999999999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11.445499999999999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3"/>
        <v>SW</v>
      </c>
      <c r="C54" s="101" t="s">
        <v>121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B44930SW2543FFA1G0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2229.1352999999999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11.445499999999999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3"/>
        <v>SW</v>
      </c>
      <c r="C55" s="101" t="s">
        <v>121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B44930SW2593FFA1G0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2412.4342999999999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11.445499999999999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3"/>
        <v>SW</v>
      </c>
      <c r="C56" s="101" t="s">
        <v>121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B44930SW2643FFA1G0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2587.4679000000001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11.445499999999999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1"/>
        <v>SW</v>
      </c>
      <c r="C57" s="101" t="s">
        <v>121</v>
      </c>
      <c r="D57" s="107">
        <v>693000</v>
      </c>
      <c r="E57" s="107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B44930SW2693FFA1G0</v>
      </c>
      <c r="G57" s="103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2742.7620999999999</v>
      </c>
      <c r="H57" s="104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11.445499999999999</v>
      </c>
      <c r="I57" s="103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4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03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4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 t="str">
        <f t="shared" si="1"/>
        <v/>
      </c>
      <c r="C58" s="96"/>
      <c r="D58" s="96"/>
      <c r="E58" s="97" t="s">
        <v>14</v>
      </c>
      <c r="F58" s="98"/>
      <c r="G58" s="99" t="str">
        <f>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>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>IF($C58="","",IF(LEFT(I$12,1)="D",ROUND(VLOOKUP($C58&amp;$D58,'All Prices'!$A$4:$Z$832,MATCH(IF(LEFT(I$13,1)="D","DC","Var")&amp;IF($J$2="Fixed","F",IF($J$2="Fixed","FF",""))&amp;VALUE(LEFT(IF(I$12="",H$12,I$12),1))*12,'All Prices'!$A$1:$Z$1,0),0),0),ROUND(VLOOKUP($C58&amp;$D58,'All Prices'!$A$4:$Z$832,MATCH(IF(LEFT(I$13,1)="D","DC","Var")&amp;IF($J$2="Fixed","F",IF($J$2="Fixed","FF",""))&amp;VALUE(LEFT(IF(I$12="",H$12,I$12),1))*12,'All Prices'!$A$1:$Z$1,0),0),4)))</f>
        <v/>
      </c>
      <c r="J58" s="100" t="str">
        <f>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>IF($C58="","",IF(LEFT(K$12,1)="D",ROUND(VLOOKUP($C58&amp;$D58,'All Prices'!$A$4:$Z$832,MATCH(IF(LEFT(K$13,1)="D","DC","Var")&amp;IF($J$2="Fixed","F",IF($J$2="Fixed","FF",""))&amp;VALUE(LEFT(IF(K$12="",J$12,K$12),1))*12,'All Prices'!$A$1:$Z$1,0),0),0),ROUND(VLOOKUP($C58&amp;$D58,'All Prices'!$A$4:$Z$832,MATCH(IF(LEFT(K$13,1)="D","DC","Var")&amp;IF($J$2="Fixed","F",IF($J$2="Fixed","FF",""))&amp;VALUE(LEFT(IF(K$12="",J$12,K$12),1))*12,'All Prices'!$A$1:$Z$1,0),0),4)))</f>
        <v/>
      </c>
      <c r="L58" s="100" t="str">
        <f>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/>
      <c r="N58" s="100"/>
      <c r="O58" s="99"/>
      <c r="P58" s="100"/>
    </row>
    <row r="59" spans="2:16" x14ac:dyDescent="0.35">
      <c r="B59" s="101" t="str">
        <f t="shared" si="1"/>
        <v>SW</v>
      </c>
      <c r="C59" s="101" t="s">
        <v>124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B44930SW30FFA1G0</v>
      </c>
      <c r="G59" s="103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155.2037</v>
      </c>
      <c r="H59" s="104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13.3299</v>
      </c>
      <c r="I59" s="103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4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03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4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1"/>
        <v>SW</v>
      </c>
      <c r="C60" s="101" t="s">
        <v>124</v>
      </c>
      <c r="D60" s="107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B44930SW325FFA1G0</v>
      </c>
      <c r="G60" s="103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216.1224</v>
      </c>
      <c r="H60" s="104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13.3299</v>
      </c>
      <c r="I60" s="103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4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03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4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1"/>
        <v>SW</v>
      </c>
      <c r="C61" s="101" t="s">
        <v>124</v>
      </c>
      <c r="D61" s="107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B44930SW350FFA1G0</v>
      </c>
      <c r="G61" s="103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315.54410000000001</v>
      </c>
      <c r="H61" s="104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13.3299</v>
      </c>
      <c r="I61" s="103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4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03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4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1"/>
        <v>SW</v>
      </c>
      <c r="C62" s="101" t="s">
        <v>124</v>
      </c>
      <c r="D62" s="107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B44930SW373FFA1G0</v>
      </c>
      <c r="G62" s="103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339.62889999999999</v>
      </c>
      <c r="H62" s="104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11.995799999999999</v>
      </c>
      <c r="I62" s="103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4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03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4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1"/>
        <v>SW</v>
      </c>
      <c r="C63" s="101" t="s">
        <v>124</v>
      </c>
      <c r="D63" s="107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B44930SW3100FFA1G0</v>
      </c>
      <c r="G63" s="103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412.7013</v>
      </c>
      <c r="H63" s="104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11.995799999999999</v>
      </c>
      <c r="I63" s="103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4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03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4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1"/>
        <v>SW</v>
      </c>
      <c r="C64" s="101" t="s">
        <v>124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B44930SW3125FFA1G0</v>
      </c>
      <c r="G64" s="103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481.86799999999999</v>
      </c>
      <c r="H64" s="104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11.995799999999999</v>
      </c>
      <c r="I64" s="103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4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03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4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1"/>
        <v>SW</v>
      </c>
      <c r="C65" s="101" t="s">
        <v>124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B44930SW3150FFA1G0</v>
      </c>
      <c r="G65" s="103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550.00160000000005</v>
      </c>
      <c r="H65" s="104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11.995799999999999</v>
      </c>
      <c r="I65" s="103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4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03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4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1"/>
        <v>SW</v>
      </c>
      <c r="C66" s="101" t="s">
        <v>124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B44930SW3175FFA1G0</v>
      </c>
      <c r="G66" s="103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619.39380000000006</v>
      </c>
      <c r="H66" s="104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11.995799999999999</v>
      </c>
      <c r="I66" s="103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4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03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4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si="1"/>
        <v>SW</v>
      </c>
      <c r="C67" s="101" t="s">
        <v>124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B44930SW3200FFA1G0</v>
      </c>
      <c r="G67" s="103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687.52729999999997</v>
      </c>
      <c r="H67" s="104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11.995799999999999</v>
      </c>
      <c r="I67" s="103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4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03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4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ref="B68:B77" si="4">IF(C68="","",LEFT(C68,2))</f>
        <v>SW</v>
      </c>
      <c r="C68" s="101" t="s">
        <v>124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B44930SW3225FFA1G0</v>
      </c>
      <c r="G68" s="103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757.72720000000004</v>
      </c>
      <c r="H68" s="104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11.995799999999999</v>
      </c>
      <c r="I68" s="103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4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03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4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4"/>
        <v>SW</v>
      </c>
      <c r="C69" s="101" t="s">
        <v>124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B44930SW3250FFA1G0</v>
      </c>
      <c r="G69" s="10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849.10220000000004</v>
      </c>
      <c r="H69" s="10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11.995799999999999</v>
      </c>
      <c r="I69" s="10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0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4"/>
        <v>SW</v>
      </c>
      <c r="C70" s="101" t="s">
        <v>124</v>
      </c>
      <c r="D70" s="107">
        <v>293000</v>
      </c>
      <c r="E70" s="107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B44930SW3293FFA1G0</v>
      </c>
      <c r="G70" s="10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1284.0328</v>
      </c>
      <c r="H70" s="10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11.445499999999999</v>
      </c>
      <c r="I70" s="10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0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4"/>
        <v>SW</v>
      </c>
      <c r="C71" s="101" t="s">
        <v>124</v>
      </c>
      <c r="D71" s="107">
        <v>343000</v>
      </c>
      <c r="E71" s="107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B44930SW3343FFA1G0</v>
      </c>
      <c r="G71" s="10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1454.7544</v>
      </c>
      <c r="H71" s="10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11.445499999999999</v>
      </c>
      <c r="I71" s="10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0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4"/>
        <v>SW</v>
      </c>
      <c r="C72" s="101" t="s">
        <v>124</v>
      </c>
      <c r="D72" s="107">
        <v>393000</v>
      </c>
      <c r="E72" s="107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B44930SW3393FFA1G0</v>
      </c>
      <c r="G72" s="10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1627.5423000000001</v>
      </c>
      <c r="H72" s="10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11.445499999999999</v>
      </c>
      <c r="I72" s="10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0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4"/>
        <v>SW</v>
      </c>
      <c r="C73" s="101" t="s">
        <v>124</v>
      </c>
      <c r="D73" s="107">
        <v>443000</v>
      </c>
      <c r="E73" s="107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B44930SW3443FFA1G0</v>
      </c>
      <c r="G73" s="10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1800.3302000000001</v>
      </c>
      <c r="H73" s="10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11.445499999999999</v>
      </c>
      <c r="I73" s="10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0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4"/>
        <v>SW</v>
      </c>
      <c r="C74" s="101" t="s">
        <v>124</v>
      </c>
      <c r="D74" s="107">
        <v>493000</v>
      </c>
      <c r="E74" s="107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B44930SW3493FFA1G0</v>
      </c>
      <c r="G74" s="10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1971.0518</v>
      </c>
      <c r="H74" s="10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11.445499999999999</v>
      </c>
      <c r="I74" s="10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0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4"/>
        <v>SW</v>
      </c>
      <c r="C75" s="101" t="s">
        <v>124</v>
      </c>
      <c r="D75" s="107">
        <v>543000</v>
      </c>
      <c r="E75" s="107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B44930SW3543FFA1G0</v>
      </c>
      <c r="G75" s="10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2143.8398000000002</v>
      </c>
      <c r="H75" s="10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11.445499999999999</v>
      </c>
      <c r="I75" s="10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0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4"/>
        <v>SW</v>
      </c>
      <c r="C76" s="101" t="s">
        <v>124</v>
      </c>
      <c r="D76" s="107">
        <v>593000</v>
      </c>
      <c r="E76" s="107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B44930SW3593FFA1G0</v>
      </c>
      <c r="G76" s="10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2319.7271999999998</v>
      </c>
      <c r="H76" s="10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11.445499999999999</v>
      </c>
      <c r="I76" s="10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0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4"/>
        <v>SW</v>
      </c>
      <c r="C77" s="101" t="s">
        <v>124</v>
      </c>
      <c r="D77" s="107">
        <v>643000</v>
      </c>
      <c r="E77" s="107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B44930SW3643FFA1G0</v>
      </c>
      <c r="G77" s="10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2487.3492999999999</v>
      </c>
      <c r="H77" s="10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11.445499999999999</v>
      </c>
      <c r="I77" s="10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0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ht="15.6" thickBot="1" x14ac:dyDescent="0.4">
      <c r="B78" s="109" t="str">
        <f t="shared" si="1"/>
        <v>SW</v>
      </c>
      <c r="C78" s="109" t="s">
        <v>124</v>
      </c>
      <c r="D78" s="110">
        <v>693000</v>
      </c>
      <c r="E78" s="110">
        <v>732000</v>
      </c>
      <c r="F78" s="111" t="str">
        <f>IF(C78="","",'Postcode search'!$C$40&amp;ROUND($C$8,2)&amp;C78&amp;LEFT(D78,3)&amp;IF($J$2="Standard","F","FF")&amp;IF('Postcode search'!$D$4="Yes", "A1", "A0")&amp;IF('Postcode search'!$D$5="Yes","G1","G0"))</f>
        <v>B44930SW3693FFA1G0</v>
      </c>
      <c r="G78" s="112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2636.2907</v>
      </c>
      <c r="H78" s="113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11.445499999999999</v>
      </c>
      <c r="I78" s="112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13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12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13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14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15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14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15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ku8/2AhGjnTxTre0Su3W+dyzSjzlBOR0LzW2n+z4MWkCfaEOyoqPIx2PdYYPq7x+3TH3zNHRIip4+4SD5LFbTg==" saltValue="S8eBjayBHZAeVYzdCFQPlA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78">
    <cfRule type="containsText" dxfId="2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P57"/>
  <sheetViews>
    <sheetView zoomScale="85" zoomScaleNormal="85" workbookViewId="0">
      <selection activeCell="F3" sqref="F3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5546875" style="84" bestFit="1" customWidth="1"/>
    <col min="7" max="12" width="13.88671875" style="84" customWidth="1"/>
    <col min="13" max="16" width="14.44140625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WA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>IF(C17="","",LEFT(C17,2))</f>
        <v>WA</v>
      </c>
      <c r="C17" s="118" t="s">
        <v>127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B44930WA10FFA1G0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149.78399999999999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13.3893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57" si="0">IF(C18="","",LEFT(C18,2))</f>
        <v>WA</v>
      </c>
      <c r="C18" s="101" t="s">
        <v>127</v>
      </c>
      <c r="D18" s="107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B44930WA125FFA1G0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207.17519999999999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13.3893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WA</v>
      </c>
      <c r="C19" s="101" t="s">
        <v>127</v>
      </c>
      <c r="D19" s="107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B44930WA150FFA1G0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300.25970000000001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13.3893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WA</v>
      </c>
      <c r="C20" s="101" t="s">
        <v>127</v>
      </c>
      <c r="D20" s="107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B44930WA173FFA1G0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322.39960000000002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12.0252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WA</v>
      </c>
      <c r="C21" s="101" t="s">
        <v>127</v>
      </c>
      <c r="D21" s="107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B44930WA1100FFA1G0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390.32619999999997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12.0252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WA</v>
      </c>
      <c r="C22" s="101" t="s">
        <v>127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B44930WA1125FFA1G0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454.98070000000001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12.0252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WA</v>
      </c>
      <c r="C23" s="101" t="s">
        <v>127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B44930WA1150FFA1G0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518.60199999999998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12.0252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WA</v>
      </c>
      <c r="C24" s="101" t="s">
        <v>127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B44930WA1175FFA1G0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583.25649999999996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12.0252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WA</v>
      </c>
      <c r="C25" s="101" t="s">
        <v>127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B44930WA1200FFA1G0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646.87779999999998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12.0252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ref="B26:B35" si="1">IF(C26="","",LEFT(C26,2))</f>
        <v>WA</v>
      </c>
      <c r="C26" s="101" t="s">
        <v>127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B44930WA1225FFA1G0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712.56539999999995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12.0252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1"/>
        <v>WA</v>
      </c>
      <c r="C27" s="101" t="s">
        <v>127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B44930WA1250FFA1G0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798.04020000000003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12.0252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WA</v>
      </c>
      <c r="C28" s="101" t="s">
        <v>127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B44930WA1293FFA1G0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936.41369999999995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11.6134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WA</v>
      </c>
      <c r="C29" s="101" t="s">
        <v>127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B44930WA1343FFA1G0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1053.9937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11.6134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WA</v>
      </c>
      <c r="C30" s="101" t="s">
        <v>127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B44930WA1393FFA1G0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1173.8703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11.6134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WA</v>
      </c>
      <c r="C31" s="101" t="s">
        <v>127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B44930WA1443FFA1G0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1293.5166999999999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11.6134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WA</v>
      </c>
      <c r="C32" s="101" t="s">
        <v>127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B44930WA1493FFA1G0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1411.0967000000001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11.6134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WA</v>
      </c>
      <c r="C33" s="101" t="s">
        <v>127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B44930WA1543FFA1G0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1530.9733000000001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11.6134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WA</v>
      </c>
      <c r="C34" s="101" t="s">
        <v>127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B44930WA1593FFA1G0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1653.7192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11.6134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WA</v>
      </c>
      <c r="C35" s="101" t="s">
        <v>127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B44930WA1643FFA1G0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1768.1996999999999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11.6134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0"/>
        <v>WA</v>
      </c>
      <c r="C36" s="101" t="s">
        <v>127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B44930WA1693FFA1G0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1871.6569999999999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11.6134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0"/>
        <v/>
      </c>
      <c r="C37" s="96"/>
      <c r="D37" s="96"/>
      <c r="E37" s="97" t="s">
        <v>14</v>
      </c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0"/>
        <v>WA</v>
      </c>
      <c r="C38" s="101" t="s">
        <v>130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B44930WA20FFA1G0</v>
      </c>
      <c r="G38" s="103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149.5744</v>
      </c>
      <c r="H38" s="104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13.3893</v>
      </c>
      <c r="I38" s="103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4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03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4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0"/>
        <v>WA</v>
      </c>
      <c r="C39" s="101" t="s">
        <v>130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B44930WA225FFA1G0</v>
      </c>
      <c r="G39" s="103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206.8355</v>
      </c>
      <c r="H39" s="104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13.3893</v>
      </c>
      <c r="I39" s="103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4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03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4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0"/>
        <v>WA</v>
      </c>
      <c r="C40" s="101" t="s">
        <v>130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B44930WA250FFA1G0</v>
      </c>
      <c r="G40" s="103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299.66329999999999</v>
      </c>
      <c r="H40" s="104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13.3893</v>
      </c>
      <c r="I40" s="103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4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03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4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0"/>
        <v>WA</v>
      </c>
      <c r="C41" s="101" t="s">
        <v>130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B44930WA273FFA1G0</v>
      </c>
      <c r="G41" s="103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321.63839999999999</v>
      </c>
      <c r="H41" s="104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12.0252</v>
      </c>
      <c r="I41" s="103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4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03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4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0"/>
        <v>WA</v>
      </c>
      <c r="C42" s="101" t="s">
        <v>130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B44930WA2100FFA1G0</v>
      </c>
      <c r="G42" s="103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389.31950000000001</v>
      </c>
      <c r="H42" s="104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12.0252</v>
      </c>
      <c r="I42" s="103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4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03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4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0"/>
        <v>WA</v>
      </c>
      <c r="C43" s="101" t="s">
        <v>130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B44930WA2125FFA1G0</v>
      </c>
      <c r="G43" s="103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453.7396</v>
      </c>
      <c r="H43" s="104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12.0252</v>
      </c>
      <c r="I43" s="103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4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03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4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0"/>
        <v>WA</v>
      </c>
      <c r="C44" s="101" t="s">
        <v>130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B44930WA2150FFA1G0</v>
      </c>
      <c r="G44" s="103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517.12660000000005</v>
      </c>
      <c r="H44" s="104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12.0252</v>
      </c>
      <c r="I44" s="103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4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03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4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0"/>
        <v>WA</v>
      </c>
      <c r="C45" s="101" t="s">
        <v>130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B44930WA2175FFA1G0</v>
      </c>
      <c r="G45" s="103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581.54679999999996</v>
      </c>
      <c r="H45" s="104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12.0252</v>
      </c>
      <c r="I45" s="103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4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03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4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0"/>
        <v>WA</v>
      </c>
      <c r="C46" s="101" t="s">
        <v>130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B44930WA2200FFA1G0</v>
      </c>
      <c r="G46" s="103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644.93380000000002</v>
      </c>
      <c r="H46" s="104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12.0252</v>
      </c>
      <c r="I46" s="103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4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03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4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ref="B47:B56" si="2">IF(C47="","",LEFT(C47,2))</f>
        <v>WA</v>
      </c>
      <c r="C47" s="101" t="s">
        <v>130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B44930WA2225FFA1G0</v>
      </c>
      <c r="G47" s="103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710.38710000000003</v>
      </c>
      <c r="H47" s="104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12.0252</v>
      </c>
      <c r="I47" s="103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4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03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4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2"/>
        <v>WA</v>
      </c>
      <c r="C48" s="101" t="s">
        <v>130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B44930WA2250FFA1G0</v>
      </c>
      <c r="G48" s="103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795.57799999999997</v>
      </c>
      <c r="H48" s="104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12.0252</v>
      </c>
      <c r="I48" s="103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4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03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4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2"/>
        <v>WA</v>
      </c>
      <c r="C49" s="101" t="s">
        <v>130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B44930WA2293FFA1G0</v>
      </c>
      <c r="G49" s="103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933.62660000000005</v>
      </c>
      <c r="H49" s="104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11.6134</v>
      </c>
      <c r="I49" s="103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4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03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4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2"/>
        <v>WA</v>
      </c>
      <c r="C50" s="101" t="s">
        <v>130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B44930WA2343FFA1G0</v>
      </c>
      <c r="G50" s="103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1050.7789</v>
      </c>
      <c r="H50" s="104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11.6134</v>
      </c>
      <c r="I50" s="103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4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03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4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2"/>
        <v>WA</v>
      </c>
      <c r="C51" s="101" t="s">
        <v>130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B44930WA2393FFA1G0</v>
      </c>
      <c r="G51" s="103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1170.2265</v>
      </c>
      <c r="H51" s="104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11.6134</v>
      </c>
      <c r="I51" s="103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4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03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4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2"/>
        <v>WA</v>
      </c>
      <c r="C52" s="101" t="s">
        <v>130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B44930WA2443FFA1G0</v>
      </c>
      <c r="G52" s="103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1289.4452000000001</v>
      </c>
      <c r="H52" s="104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11.6134</v>
      </c>
      <c r="I52" s="103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4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03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4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2"/>
        <v>WA</v>
      </c>
      <c r="C53" s="101" t="s">
        <v>130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B44930WA2493FFA1G0</v>
      </c>
      <c r="G53" s="103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1406.5975000000001</v>
      </c>
      <c r="H53" s="104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11.6134</v>
      </c>
      <c r="I53" s="103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4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03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4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2"/>
        <v>WA</v>
      </c>
      <c r="C54" s="101" t="s">
        <v>130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B44930WA2543FFA1G0</v>
      </c>
      <c r="G54" s="103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1526.0451</v>
      </c>
      <c r="H54" s="104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11.6134</v>
      </c>
      <c r="I54" s="103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4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03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4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2"/>
        <v>WA</v>
      </c>
      <c r="C55" s="101" t="s">
        <v>130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B44930WA2593FFA1G0</v>
      </c>
      <c r="G55" s="103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1648.3632</v>
      </c>
      <c r="H55" s="104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11.6134</v>
      </c>
      <c r="I55" s="103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4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03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4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2"/>
        <v>WA</v>
      </c>
      <c r="C56" s="101" t="s">
        <v>130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B44930WA2643FFA1G0</v>
      </c>
      <c r="G56" s="103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1762.4159999999999</v>
      </c>
      <c r="H56" s="104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11.6134</v>
      </c>
      <c r="I56" s="103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4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03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4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ht="15.6" thickBot="1" x14ac:dyDescent="0.4">
      <c r="B57" s="109" t="str">
        <f t="shared" si="0"/>
        <v>WA</v>
      </c>
      <c r="C57" s="109" t="s">
        <v>130</v>
      </c>
      <c r="D57" s="110">
        <v>693000</v>
      </c>
      <c r="E57" s="110">
        <v>732000</v>
      </c>
      <c r="F57" s="111" t="str">
        <f>IF(C57="","",'Postcode search'!$C$40&amp;ROUND($C$8,2)&amp;C57&amp;LEFT(D57,3)&amp;IF($J$2="Standard","F","FF")&amp;IF('Postcode search'!$D$4="Yes", "A1", "A0")&amp;IF('Postcode search'!$D$5="Yes","G1","G0"))</f>
        <v>B44930WA2693FFA1G0</v>
      </c>
      <c r="G57" s="112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1865.5063</v>
      </c>
      <c r="H57" s="113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11.6134</v>
      </c>
      <c r="I57" s="112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13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12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13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14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15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14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15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qfGTiCOzLI/SJLd/B3zfrU8kb3bOb8z9t5vYHefi723I02RwRexrd9TNn/D28Ev9GV7ldCoTmyAD0nFa8pNd7w==" saltValue="0bEEPnYZmkPemhBykeqFRw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57">
    <cfRule type="containsText" dxfId="1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X77"/>
  <sheetViews>
    <sheetView zoomScaleNormal="100" workbookViewId="0">
      <selection activeCell="H3" sqref="H3:T4"/>
    </sheetView>
  </sheetViews>
  <sheetFormatPr defaultColWidth="9.109375" defaultRowHeight="13.8" x14ac:dyDescent="0.3"/>
  <cols>
    <col min="1" max="1" width="4.5546875" style="11" customWidth="1"/>
    <col min="2" max="2" width="5" style="11" customWidth="1"/>
    <col min="3" max="3" width="24.5546875" style="11" bestFit="1" customWidth="1"/>
    <col min="4" max="4" width="18" style="11" customWidth="1"/>
    <col min="5" max="5" width="15.109375" style="11" hidden="1" customWidth="1"/>
    <col min="6" max="6" width="11" style="11" hidden="1" customWidth="1"/>
    <col min="7" max="7" width="11" style="11" customWidth="1"/>
    <col min="8" max="8" width="9.109375" style="11"/>
    <col min="9" max="9" width="18.109375" style="11" bestFit="1" customWidth="1"/>
    <col min="10" max="11" width="11.5546875" style="11" customWidth="1"/>
    <col min="12" max="12" width="13.5546875" style="11" customWidth="1"/>
    <col min="13" max="14" width="11.5546875" style="11" customWidth="1"/>
    <col min="15" max="15" width="13.5546875" style="11" customWidth="1"/>
    <col min="16" max="17" width="11.5546875" style="11" customWidth="1"/>
    <col min="18" max="18" width="13.5546875" style="11" customWidth="1"/>
    <col min="19" max="20" width="11.5546875" style="11" customWidth="1"/>
    <col min="21" max="21" width="13.5546875" style="11" customWidth="1"/>
    <col min="22" max="22" width="11.5546875" style="11" customWidth="1"/>
    <col min="23" max="23" width="12" style="11" customWidth="1"/>
    <col min="24" max="24" width="13.5546875" style="11" customWidth="1"/>
    <col min="25" max="16384" width="9.109375" style="11"/>
  </cols>
  <sheetData>
    <row r="1" spans="3:24" s="10" customFormat="1" x14ac:dyDescent="0.3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3:24" s="10" customFormat="1" ht="16.8" thickBot="1" x14ac:dyDescent="0.4">
      <c r="C2" s="36" t="s">
        <v>18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3:24" s="10" customFormat="1" ht="17.25" customHeight="1" thickBot="1" x14ac:dyDescent="0.4">
      <c r="C3" s="37" t="s">
        <v>10187</v>
      </c>
      <c r="D3" s="38" t="s">
        <v>0</v>
      </c>
      <c r="E3" s="35"/>
      <c r="F3" s="35"/>
      <c r="G3" s="35"/>
      <c r="H3" s="190" t="s">
        <v>10673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2"/>
      <c r="U3" s="35"/>
      <c r="V3" s="35"/>
      <c r="W3" s="35"/>
      <c r="X3" s="35"/>
    </row>
    <row r="4" spans="3:24" s="10" customFormat="1" ht="17.25" customHeight="1" thickBot="1" x14ac:dyDescent="0.4">
      <c r="C4" s="37" t="s">
        <v>10671</v>
      </c>
      <c r="D4" s="178" t="s">
        <v>10672</v>
      </c>
      <c r="E4" s="35"/>
      <c r="F4" s="35"/>
      <c r="G4" s="35"/>
      <c r="H4" s="190"/>
      <c r="I4" s="191"/>
      <c r="J4" s="191">
        <v>2</v>
      </c>
      <c r="K4" s="191">
        <v>3</v>
      </c>
      <c r="L4" s="191">
        <v>4</v>
      </c>
      <c r="M4" s="191">
        <v>5</v>
      </c>
      <c r="N4" s="191">
        <v>6</v>
      </c>
      <c r="O4" s="191">
        <v>7</v>
      </c>
      <c r="P4" s="191">
        <v>8</v>
      </c>
      <c r="Q4" s="191">
        <v>9</v>
      </c>
      <c r="R4" s="191">
        <v>10</v>
      </c>
      <c r="S4" s="191">
        <v>11</v>
      </c>
      <c r="T4" s="192">
        <v>12</v>
      </c>
      <c r="U4" s="39">
        <v>13</v>
      </c>
      <c r="V4" s="39">
        <v>14</v>
      </c>
      <c r="W4" s="39">
        <v>15</v>
      </c>
      <c r="X4" s="39">
        <v>16</v>
      </c>
    </row>
    <row r="5" spans="3:24" s="10" customFormat="1" ht="17.25" customHeight="1" thickBot="1" x14ac:dyDescent="0.4">
      <c r="C5" s="37" t="s">
        <v>10652</v>
      </c>
      <c r="D5" s="178" t="s">
        <v>10667</v>
      </c>
      <c r="E5" s="35"/>
      <c r="F5" s="35"/>
      <c r="G5" s="35"/>
      <c r="H5" s="35"/>
      <c r="I5" s="35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3:24" s="10" customFormat="1" ht="16.8" thickBot="1" x14ac:dyDescent="0.35">
      <c r="C6" s="35"/>
      <c r="D6" s="35"/>
      <c r="E6" s="35"/>
      <c r="F6" s="35"/>
      <c r="G6" s="35"/>
      <c r="H6" s="35"/>
      <c r="I6" s="35"/>
      <c r="J6" s="198" t="s">
        <v>4</v>
      </c>
      <c r="K6" s="196"/>
      <c r="L6" s="197"/>
      <c r="M6" s="196" t="s">
        <v>5</v>
      </c>
      <c r="N6" s="196"/>
      <c r="O6" s="197"/>
      <c r="P6" s="198" t="s">
        <v>6</v>
      </c>
      <c r="Q6" s="196"/>
      <c r="R6" s="197"/>
      <c r="S6" s="196" t="s">
        <v>10188</v>
      </c>
      <c r="T6" s="196"/>
      <c r="U6" s="197"/>
      <c r="V6" s="198" t="s">
        <v>10189</v>
      </c>
      <c r="W6" s="196"/>
      <c r="X6" s="197"/>
    </row>
    <row r="7" spans="3:24" s="10" customFormat="1" ht="28.2" thickBot="1" x14ac:dyDescent="0.35">
      <c r="C7" s="40" t="s">
        <v>19</v>
      </c>
      <c r="D7" s="41" t="s">
        <v>10190</v>
      </c>
      <c r="E7" s="40" t="s">
        <v>20</v>
      </c>
      <c r="F7" s="41" t="s">
        <v>21</v>
      </c>
      <c r="G7" s="42" t="s">
        <v>2</v>
      </c>
      <c r="H7" s="42" t="s">
        <v>7</v>
      </c>
      <c r="I7" s="41" t="s">
        <v>10191</v>
      </c>
      <c r="J7" s="43" t="s">
        <v>11</v>
      </c>
      <c r="K7" s="44" t="s">
        <v>12</v>
      </c>
      <c r="L7" s="45" t="s">
        <v>10184</v>
      </c>
      <c r="M7" s="44" t="s">
        <v>11</v>
      </c>
      <c r="N7" s="44" t="s">
        <v>12</v>
      </c>
      <c r="O7" s="44" t="s">
        <v>10184</v>
      </c>
      <c r="P7" s="43" t="s">
        <v>11</v>
      </c>
      <c r="Q7" s="44" t="s">
        <v>12</v>
      </c>
      <c r="R7" s="45" t="s">
        <v>10184</v>
      </c>
      <c r="S7" s="44" t="s">
        <v>11</v>
      </c>
      <c r="T7" s="44" t="s">
        <v>12</v>
      </c>
      <c r="U7" s="44" t="s">
        <v>10184</v>
      </c>
      <c r="V7" s="43" t="s">
        <v>11</v>
      </c>
      <c r="W7" s="44" t="s">
        <v>12</v>
      </c>
      <c r="X7" s="45" t="s">
        <v>10184</v>
      </c>
    </row>
    <row r="8" spans="3:24" s="10" customFormat="1" ht="14.4" thickBot="1" x14ac:dyDescent="0.35">
      <c r="C8" s="46"/>
      <c r="D8" s="47"/>
      <c r="E8" s="48" t="str">
        <f>IF(C8="","",LEN(C8))</f>
        <v/>
      </c>
      <c r="F8" s="49" t="str">
        <f t="shared" ref="F8:F30" si="0">IF(C8="","",IF(E8=6,(LEFT(C8,3)&amp;" "&amp;RIGHT(C8,3)),IF(E8=7,(LEFT(C8,4)&amp;" "&amp;RIGHT(C8,3)),IF(E8=8,(LEFT(C8,4)&amp;" "&amp;RIGHT(C8,3)),IF(E8=5,(LEFT(C8,2)&amp;" "&amp;RIGHT(C8,3)))))))</f>
        <v/>
      </c>
      <c r="G8" s="50" t="str">
        <f t="shared" ref="G8:G30" si="1">IF(C8="","",LEFT(H8,2))</f>
        <v/>
      </c>
      <c r="H8" s="51" t="str">
        <f>IF(C8="","",IF(ISBLANK(F8),"",Postcoderefs!$P3))</f>
        <v/>
      </c>
      <c r="I8" s="52" t="str">
        <f>IF(C8="", "", IF(D8&gt;732000, "AQ too high", $C$40&amp;ROUND($D$35, 2)&amp;H8&amp;$C43&amp;IF($D$3="Standard", "F", "FF")&amp;IF($D$4="No", "A0", "A1")&amp;IF($D$5="No","G0","G1")))</f>
        <v/>
      </c>
      <c r="J8" s="53" t="str">
        <f ca="1" xml:space="preserve"> IF($C8="", "",IF(I8="AQ too high", "AQ too high", VLOOKUP($I8, INDIRECT("'"&amp;TEXT($G8, 0)&amp;"'!$F$17:$U$200"), J$4, 0)))</f>
        <v/>
      </c>
      <c r="K8" s="54" t="str">
        <f t="shared" ref="K8:X8" ca="1" si="2" xml:space="preserve"> IF($C8="", "",IF(J8="AQ too high", "AQ too high", VLOOKUP($I8, INDIRECT("'"&amp;TEXT($G8, 0)&amp;"'!$F$17:$U$200"), K$4, 0)))</f>
        <v/>
      </c>
      <c r="L8" s="175" t="str">
        <f t="shared" ca="1" si="2"/>
        <v/>
      </c>
      <c r="M8" s="53" t="str">
        <f t="shared" ca="1" si="2"/>
        <v/>
      </c>
      <c r="N8" s="54" t="str">
        <f t="shared" ca="1" si="2"/>
        <v/>
      </c>
      <c r="O8" s="175" t="str">
        <f t="shared" ca="1" si="2"/>
        <v/>
      </c>
      <c r="P8" s="53" t="str">
        <f t="shared" ca="1" si="2"/>
        <v/>
      </c>
      <c r="Q8" s="54" t="str">
        <f t="shared" ca="1" si="2"/>
        <v/>
      </c>
      <c r="R8" s="175" t="str">
        <f t="shared" ca="1" si="2"/>
        <v/>
      </c>
      <c r="S8" s="53" t="str">
        <f t="shared" ca="1" si="2"/>
        <v/>
      </c>
      <c r="T8" s="55" t="str">
        <f t="shared" ca="1" si="2"/>
        <v/>
      </c>
      <c r="U8" s="175" t="str">
        <f t="shared" ca="1" si="2"/>
        <v/>
      </c>
      <c r="V8" s="53" t="str">
        <f t="shared" ca="1" si="2"/>
        <v/>
      </c>
      <c r="W8" s="54" t="str">
        <f t="shared" ca="1" si="2"/>
        <v/>
      </c>
      <c r="X8" s="175" t="str">
        <f t="shared" ca="1" si="2"/>
        <v/>
      </c>
    </row>
    <row r="9" spans="3:24" s="10" customFormat="1" x14ac:dyDescent="0.3">
      <c r="C9" s="46"/>
      <c r="D9" s="47"/>
      <c r="E9" s="58" t="str">
        <f t="shared" ref="E9:E30" si="3">IF(C9="","",LEN(C9))</f>
        <v/>
      </c>
      <c r="F9" s="59" t="str">
        <f t="shared" si="0"/>
        <v/>
      </c>
      <c r="G9" s="50" t="str">
        <f t="shared" si="1"/>
        <v/>
      </c>
      <c r="H9" s="60" t="str">
        <f>IF(C9="","",IF(ISBLANK(F9),"",Postcoderefs!$P4))</f>
        <v/>
      </c>
      <c r="I9" s="52" t="str">
        <f t="shared" ref="I9:I30" si="4">IF(C9="", "", IF(D9&gt;732000, "AQ too high", $C$40&amp;ROUND($D$35, 2)&amp;H9&amp;$C44&amp;IF($D$3="Standard", "F", "FF")&amp;IF($D$4="No", "A0", "A1")&amp;IF($D$5="No","G0","G1")))</f>
        <v/>
      </c>
      <c r="J9" s="61" t="str">
        <f t="shared" ref="J9:X9" ca="1" si="5" xml:space="preserve"> IF($C9="", "",IF(I9="AQ too high", "AQ too high", VLOOKUP($I9, INDIRECT("'"&amp;TEXT($G9, 0)&amp;"'!$F$17:$U$200"), J$4, 0)))</f>
        <v/>
      </c>
      <c r="K9" s="62" t="str">
        <f t="shared" ca="1" si="5"/>
        <v/>
      </c>
      <c r="L9" s="176" t="str">
        <f t="shared" ca="1" si="5"/>
        <v/>
      </c>
      <c r="M9" s="61" t="str">
        <f t="shared" ca="1" si="5"/>
        <v/>
      </c>
      <c r="N9" s="62" t="str">
        <f t="shared" ca="1" si="5"/>
        <v/>
      </c>
      <c r="O9" s="176" t="str">
        <f t="shared" ca="1" si="5"/>
        <v/>
      </c>
      <c r="P9" s="61" t="str">
        <f t="shared" ca="1" si="5"/>
        <v/>
      </c>
      <c r="Q9" s="62" t="str">
        <f t="shared" ca="1" si="5"/>
        <v/>
      </c>
      <c r="R9" s="176" t="str">
        <f t="shared" ca="1" si="5"/>
        <v/>
      </c>
      <c r="S9" s="61" t="str">
        <f t="shared" ca="1" si="5"/>
        <v/>
      </c>
      <c r="T9" s="63" t="str">
        <f t="shared" ca="1" si="5"/>
        <v/>
      </c>
      <c r="U9" s="176" t="str">
        <f t="shared" ca="1" si="5"/>
        <v/>
      </c>
      <c r="V9" s="61" t="str">
        <f t="shared" ca="1" si="5"/>
        <v/>
      </c>
      <c r="W9" s="62" t="str">
        <f t="shared" ca="1" si="5"/>
        <v/>
      </c>
      <c r="X9" s="176" t="str">
        <f t="shared" ca="1" si="5"/>
        <v/>
      </c>
    </row>
    <row r="10" spans="3:24" s="10" customFormat="1" x14ac:dyDescent="0.3">
      <c r="C10" s="56"/>
      <c r="D10" s="57"/>
      <c r="E10" s="58" t="str">
        <f t="shared" si="3"/>
        <v/>
      </c>
      <c r="F10" s="59" t="str">
        <f t="shared" si="0"/>
        <v/>
      </c>
      <c r="G10" s="50" t="str">
        <f t="shared" si="1"/>
        <v/>
      </c>
      <c r="H10" s="60" t="str">
        <f>IF(C10="","",IF(ISBLANK(F10),"",Postcoderefs!$P5))</f>
        <v/>
      </c>
      <c r="I10" s="52" t="str">
        <f>IF(C10="", "", IF(D10&gt;732000, "AQ too high", $C$40&amp;ROUND($D$35, 2)&amp;H10&amp;$C45&amp;IF($D$3="Standard", "F", "FF")&amp;IF($D$4="No", "A0", "A1")&amp;IF($D$5="No","G0","G1")))</f>
        <v/>
      </c>
      <c r="J10" s="61" t="str">
        <f ca="1" xml:space="preserve"> IF($C10="", "",IF(I10="AQ too high", "AQ too high", VLOOKUP($I10, INDIRECT("'"&amp;TEXT($G10, 0)&amp;"'!$F$17:$U$200"), J$4, 0)))</f>
        <v/>
      </c>
      <c r="K10" s="62" t="str">
        <f t="shared" ref="K10:X10" ca="1" si="6" xml:space="preserve"> IF($C10="", "",IF(J10="AQ too high", "AQ too high", VLOOKUP($I10, INDIRECT("'"&amp;TEXT($G10, 0)&amp;"'!$F$17:$U$200"), K$4, 0)))</f>
        <v/>
      </c>
      <c r="L10" s="176" t="str">
        <f t="shared" ca="1" si="6"/>
        <v/>
      </c>
      <c r="M10" s="61" t="str">
        <f t="shared" ca="1" si="6"/>
        <v/>
      </c>
      <c r="N10" s="62" t="str">
        <f t="shared" ca="1" si="6"/>
        <v/>
      </c>
      <c r="O10" s="176" t="str">
        <f t="shared" ca="1" si="6"/>
        <v/>
      </c>
      <c r="P10" s="61" t="str">
        <f t="shared" ca="1" si="6"/>
        <v/>
      </c>
      <c r="Q10" s="62" t="str">
        <f t="shared" ca="1" si="6"/>
        <v/>
      </c>
      <c r="R10" s="176" t="str">
        <f t="shared" ca="1" si="6"/>
        <v/>
      </c>
      <c r="S10" s="61" t="str">
        <f t="shared" ca="1" si="6"/>
        <v/>
      </c>
      <c r="T10" s="63" t="str">
        <f t="shared" ca="1" si="6"/>
        <v/>
      </c>
      <c r="U10" s="176" t="str">
        <f t="shared" ca="1" si="6"/>
        <v/>
      </c>
      <c r="V10" s="61" t="str">
        <f t="shared" ca="1" si="6"/>
        <v/>
      </c>
      <c r="W10" s="62" t="str">
        <f t="shared" ca="1" si="6"/>
        <v/>
      </c>
      <c r="X10" s="176" t="str">
        <f t="shared" ca="1" si="6"/>
        <v/>
      </c>
    </row>
    <row r="11" spans="3:24" s="10" customFormat="1" x14ac:dyDescent="0.3">
      <c r="C11" s="56"/>
      <c r="D11" s="57"/>
      <c r="E11" s="58" t="str">
        <f t="shared" si="3"/>
        <v/>
      </c>
      <c r="F11" s="59" t="str">
        <f t="shared" si="0"/>
        <v/>
      </c>
      <c r="G11" s="50" t="str">
        <f t="shared" si="1"/>
        <v/>
      </c>
      <c r="H11" s="60" t="str">
        <f>IF(C11="","",IF(ISBLANK(F11),"",Postcoderefs!$P6))</f>
        <v/>
      </c>
      <c r="I11" s="52" t="str">
        <f t="shared" si="4"/>
        <v/>
      </c>
      <c r="J11" s="61" t="str">
        <f t="shared" ref="J11:X11" ca="1" si="7" xml:space="preserve"> IF($C11="", "",IF(I11="AQ too high", "AQ too high", VLOOKUP($I11, INDIRECT("'"&amp;TEXT($G11, 0)&amp;"'!$F$17:$U$200"), J$4, 0)))</f>
        <v/>
      </c>
      <c r="K11" s="62" t="str">
        <f t="shared" ca="1" si="7"/>
        <v/>
      </c>
      <c r="L11" s="176" t="str">
        <f t="shared" ca="1" si="7"/>
        <v/>
      </c>
      <c r="M11" s="61" t="str">
        <f t="shared" ca="1" si="7"/>
        <v/>
      </c>
      <c r="N11" s="62" t="str">
        <f t="shared" ca="1" si="7"/>
        <v/>
      </c>
      <c r="O11" s="176" t="str">
        <f t="shared" ca="1" si="7"/>
        <v/>
      </c>
      <c r="P11" s="61" t="str">
        <f t="shared" ca="1" si="7"/>
        <v/>
      </c>
      <c r="Q11" s="62" t="str">
        <f t="shared" ca="1" si="7"/>
        <v/>
      </c>
      <c r="R11" s="176" t="str">
        <f t="shared" ca="1" si="7"/>
        <v/>
      </c>
      <c r="S11" s="61" t="str">
        <f t="shared" ca="1" si="7"/>
        <v/>
      </c>
      <c r="T11" s="63" t="str">
        <f t="shared" ca="1" si="7"/>
        <v/>
      </c>
      <c r="U11" s="176" t="str">
        <f t="shared" ca="1" si="7"/>
        <v/>
      </c>
      <c r="V11" s="61" t="str">
        <f t="shared" ca="1" si="7"/>
        <v/>
      </c>
      <c r="W11" s="62" t="str">
        <f t="shared" ca="1" si="7"/>
        <v/>
      </c>
      <c r="X11" s="176" t="str">
        <f t="shared" ca="1" si="7"/>
        <v/>
      </c>
    </row>
    <row r="12" spans="3:24" s="10" customFormat="1" x14ac:dyDescent="0.3">
      <c r="C12" s="56"/>
      <c r="D12" s="57"/>
      <c r="E12" s="58" t="str">
        <f t="shared" si="3"/>
        <v/>
      </c>
      <c r="F12" s="59" t="str">
        <f t="shared" si="0"/>
        <v/>
      </c>
      <c r="G12" s="50" t="str">
        <f t="shared" si="1"/>
        <v/>
      </c>
      <c r="H12" s="60" t="str">
        <f>IF(C12="","",IF(ISBLANK(F12),"",Postcoderefs!$P7))</f>
        <v/>
      </c>
      <c r="I12" s="52" t="str">
        <f t="shared" si="4"/>
        <v/>
      </c>
      <c r="J12" s="61" t="str">
        <f t="shared" ref="J12:X12" ca="1" si="8" xml:space="preserve"> IF($C12="", "",IF(I12="AQ too high", "AQ too high", VLOOKUP($I12, INDIRECT("'"&amp;TEXT($G12, 0)&amp;"'!$F$17:$U$200"), J$4, 0)))</f>
        <v/>
      </c>
      <c r="K12" s="62" t="str">
        <f t="shared" ca="1" si="8"/>
        <v/>
      </c>
      <c r="L12" s="176" t="str">
        <f t="shared" ca="1" si="8"/>
        <v/>
      </c>
      <c r="M12" s="61" t="str">
        <f t="shared" ca="1" si="8"/>
        <v/>
      </c>
      <c r="N12" s="62" t="str">
        <f t="shared" ca="1" si="8"/>
        <v/>
      </c>
      <c r="O12" s="176" t="str">
        <f t="shared" ca="1" si="8"/>
        <v/>
      </c>
      <c r="P12" s="61" t="str">
        <f t="shared" ca="1" si="8"/>
        <v/>
      </c>
      <c r="Q12" s="62" t="str">
        <f t="shared" ca="1" si="8"/>
        <v/>
      </c>
      <c r="R12" s="176" t="str">
        <f t="shared" ca="1" si="8"/>
        <v/>
      </c>
      <c r="S12" s="61" t="str">
        <f t="shared" ca="1" si="8"/>
        <v/>
      </c>
      <c r="T12" s="63" t="str">
        <f t="shared" ca="1" si="8"/>
        <v/>
      </c>
      <c r="U12" s="176" t="str">
        <f t="shared" ca="1" si="8"/>
        <v/>
      </c>
      <c r="V12" s="61" t="str">
        <f t="shared" ca="1" si="8"/>
        <v/>
      </c>
      <c r="W12" s="62" t="str">
        <f t="shared" ca="1" si="8"/>
        <v/>
      </c>
      <c r="X12" s="176" t="str">
        <f t="shared" ca="1" si="8"/>
        <v/>
      </c>
    </row>
    <row r="13" spans="3:24" s="10" customFormat="1" x14ac:dyDescent="0.3">
      <c r="C13" s="56"/>
      <c r="D13" s="57"/>
      <c r="E13" s="58" t="str">
        <f t="shared" si="3"/>
        <v/>
      </c>
      <c r="F13" s="59" t="str">
        <f t="shared" si="0"/>
        <v/>
      </c>
      <c r="G13" s="50" t="str">
        <f t="shared" si="1"/>
        <v/>
      </c>
      <c r="H13" s="60" t="str">
        <f>IF(C13="","",IF(ISBLANK(F13),"",Postcoderefs!$P8))</f>
        <v/>
      </c>
      <c r="I13" s="52" t="str">
        <f t="shared" si="4"/>
        <v/>
      </c>
      <c r="J13" s="61" t="str">
        <f t="shared" ref="J13:X13" ca="1" si="9" xml:space="preserve"> IF($C13="", "",IF(I13="AQ too high", "AQ too high", VLOOKUP($I13, INDIRECT("'"&amp;TEXT($G13, 0)&amp;"'!$F$17:$U$200"), J$4, 0)))</f>
        <v/>
      </c>
      <c r="K13" s="62" t="str">
        <f t="shared" ca="1" si="9"/>
        <v/>
      </c>
      <c r="L13" s="176" t="str">
        <f t="shared" ca="1" si="9"/>
        <v/>
      </c>
      <c r="M13" s="61" t="str">
        <f t="shared" ca="1" si="9"/>
        <v/>
      </c>
      <c r="N13" s="62" t="str">
        <f t="shared" ca="1" si="9"/>
        <v/>
      </c>
      <c r="O13" s="176" t="str">
        <f t="shared" ca="1" si="9"/>
        <v/>
      </c>
      <c r="P13" s="61" t="str">
        <f t="shared" ca="1" si="9"/>
        <v/>
      </c>
      <c r="Q13" s="62" t="str">
        <f t="shared" ca="1" si="9"/>
        <v/>
      </c>
      <c r="R13" s="176" t="str">
        <f t="shared" ca="1" si="9"/>
        <v/>
      </c>
      <c r="S13" s="61" t="str">
        <f t="shared" ca="1" si="9"/>
        <v/>
      </c>
      <c r="T13" s="63" t="str">
        <f t="shared" ca="1" si="9"/>
        <v/>
      </c>
      <c r="U13" s="176" t="str">
        <f t="shared" ca="1" si="9"/>
        <v/>
      </c>
      <c r="V13" s="61" t="str">
        <f t="shared" ca="1" si="9"/>
        <v/>
      </c>
      <c r="W13" s="62" t="str">
        <f t="shared" ca="1" si="9"/>
        <v/>
      </c>
      <c r="X13" s="176" t="str">
        <f t="shared" ca="1" si="9"/>
        <v/>
      </c>
    </row>
    <row r="14" spans="3:24" s="10" customFormat="1" x14ac:dyDescent="0.3">
      <c r="C14" s="56"/>
      <c r="D14" s="57"/>
      <c r="E14" s="58" t="str">
        <f t="shared" si="3"/>
        <v/>
      </c>
      <c r="F14" s="59" t="str">
        <f t="shared" si="0"/>
        <v/>
      </c>
      <c r="G14" s="50" t="str">
        <f t="shared" si="1"/>
        <v/>
      </c>
      <c r="H14" s="60" t="str">
        <f>IF(C14="","",IF(ISBLANK(F14),"",Postcoderefs!$P9))</f>
        <v/>
      </c>
      <c r="I14" s="52" t="str">
        <f t="shared" si="4"/>
        <v/>
      </c>
      <c r="J14" s="61" t="str">
        <f t="shared" ref="J14:X14" ca="1" si="10" xml:space="preserve"> IF($C14="", "",IF(I14="AQ too high", "AQ too high", VLOOKUP($I14, INDIRECT("'"&amp;TEXT($G14, 0)&amp;"'!$F$17:$U$200"), J$4, 0)))</f>
        <v/>
      </c>
      <c r="K14" s="62" t="str">
        <f t="shared" ca="1" si="10"/>
        <v/>
      </c>
      <c r="L14" s="176" t="str">
        <f t="shared" ca="1" si="10"/>
        <v/>
      </c>
      <c r="M14" s="61" t="str">
        <f t="shared" ca="1" si="10"/>
        <v/>
      </c>
      <c r="N14" s="62" t="str">
        <f t="shared" ca="1" si="10"/>
        <v/>
      </c>
      <c r="O14" s="176" t="str">
        <f t="shared" ca="1" si="10"/>
        <v/>
      </c>
      <c r="P14" s="61" t="str">
        <f t="shared" ca="1" si="10"/>
        <v/>
      </c>
      <c r="Q14" s="62" t="str">
        <f t="shared" ca="1" si="10"/>
        <v/>
      </c>
      <c r="R14" s="176" t="str">
        <f t="shared" ca="1" si="10"/>
        <v/>
      </c>
      <c r="S14" s="61" t="str">
        <f t="shared" ca="1" si="10"/>
        <v/>
      </c>
      <c r="T14" s="63" t="str">
        <f t="shared" ca="1" si="10"/>
        <v/>
      </c>
      <c r="U14" s="176" t="str">
        <f t="shared" ca="1" si="10"/>
        <v/>
      </c>
      <c r="V14" s="61" t="str">
        <f t="shared" ca="1" si="10"/>
        <v/>
      </c>
      <c r="W14" s="62" t="str">
        <f t="shared" ca="1" si="10"/>
        <v/>
      </c>
      <c r="X14" s="176" t="str">
        <f t="shared" ca="1" si="10"/>
        <v/>
      </c>
    </row>
    <row r="15" spans="3:24" s="10" customFormat="1" x14ac:dyDescent="0.3">
      <c r="C15" s="56"/>
      <c r="D15" s="57"/>
      <c r="E15" s="58" t="str">
        <f t="shared" si="3"/>
        <v/>
      </c>
      <c r="F15" s="59" t="str">
        <f t="shared" si="0"/>
        <v/>
      </c>
      <c r="G15" s="50" t="str">
        <f t="shared" si="1"/>
        <v/>
      </c>
      <c r="H15" s="60" t="str">
        <f>IF(C15="","",IF(ISBLANK(F15),"",Postcoderefs!$P10))</f>
        <v/>
      </c>
      <c r="I15" s="52" t="str">
        <f t="shared" si="4"/>
        <v/>
      </c>
      <c r="J15" s="61" t="str">
        <f t="shared" ref="J15:X15" ca="1" si="11" xml:space="preserve"> IF($C15="", "",IF(I15="AQ too high", "AQ too high", VLOOKUP($I15, INDIRECT("'"&amp;TEXT($G15, 0)&amp;"'!$F$17:$U$200"), J$4, 0)))</f>
        <v/>
      </c>
      <c r="K15" s="62" t="str">
        <f t="shared" ca="1" si="11"/>
        <v/>
      </c>
      <c r="L15" s="176" t="str">
        <f t="shared" ca="1" si="11"/>
        <v/>
      </c>
      <c r="M15" s="61" t="str">
        <f t="shared" ca="1" si="11"/>
        <v/>
      </c>
      <c r="N15" s="62" t="str">
        <f t="shared" ca="1" si="11"/>
        <v/>
      </c>
      <c r="O15" s="176" t="str">
        <f t="shared" ca="1" si="11"/>
        <v/>
      </c>
      <c r="P15" s="61" t="str">
        <f t="shared" ca="1" si="11"/>
        <v/>
      </c>
      <c r="Q15" s="62" t="str">
        <f t="shared" ca="1" si="11"/>
        <v/>
      </c>
      <c r="R15" s="176" t="str">
        <f t="shared" ca="1" si="11"/>
        <v/>
      </c>
      <c r="S15" s="61" t="str">
        <f t="shared" ca="1" si="11"/>
        <v/>
      </c>
      <c r="T15" s="63" t="str">
        <f t="shared" ca="1" si="11"/>
        <v/>
      </c>
      <c r="U15" s="176" t="str">
        <f t="shared" ca="1" si="11"/>
        <v/>
      </c>
      <c r="V15" s="61" t="str">
        <f t="shared" ca="1" si="11"/>
        <v/>
      </c>
      <c r="W15" s="62" t="str">
        <f t="shared" ca="1" si="11"/>
        <v/>
      </c>
      <c r="X15" s="176" t="str">
        <f t="shared" ca="1" si="11"/>
        <v/>
      </c>
    </row>
    <row r="16" spans="3:24" s="10" customFormat="1" x14ac:dyDescent="0.3">
      <c r="C16" s="56"/>
      <c r="D16" s="57"/>
      <c r="E16" s="58" t="str">
        <f t="shared" si="3"/>
        <v/>
      </c>
      <c r="F16" s="59" t="str">
        <f t="shared" si="0"/>
        <v/>
      </c>
      <c r="G16" s="50" t="str">
        <f t="shared" si="1"/>
        <v/>
      </c>
      <c r="H16" s="60" t="str">
        <f>IF(C16="","",IF(ISBLANK(F16),"",Postcoderefs!$P11))</f>
        <v/>
      </c>
      <c r="I16" s="52" t="str">
        <f t="shared" si="4"/>
        <v/>
      </c>
      <c r="J16" s="61" t="str">
        <f t="shared" ref="J16:X16" ca="1" si="12" xml:space="preserve"> IF($C16="", "",IF(I16="AQ too high", "AQ too high", VLOOKUP($I16, INDIRECT("'"&amp;TEXT($G16, 0)&amp;"'!$F$17:$U$200"), J$4, 0)))</f>
        <v/>
      </c>
      <c r="K16" s="62" t="str">
        <f t="shared" ca="1" si="12"/>
        <v/>
      </c>
      <c r="L16" s="176" t="str">
        <f t="shared" ca="1" si="12"/>
        <v/>
      </c>
      <c r="M16" s="61" t="str">
        <f t="shared" ca="1" si="12"/>
        <v/>
      </c>
      <c r="N16" s="62" t="str">
        <f t="shared" ca="1" si="12"/>
        <v/>
      </c>
      <c r="O16" s="176" t="str">
        <f t="shared" ca="1" si="12"/>
        <v/>
      </c>
      <c r="P16" s="61" t="str">
        <f t="shared" ca="1" si="12"/>
        <v/>
      </c>
      <c r="Q16" s="62" t="str">
        <f t="shared" ca="1" si="12"/>
        <v/>
      </c>
      <c r="R16" s="176" t="str">
        <f t="shared" ca="1" si="12"/>
        <v/>
      </c>
      <c r="S16" s="61" t="str">
        <f t="shared" ca="1" si="12"/>
        <v/>
      </c>
      <c r="T16" s="63" t="str">
        <f t="shared" ca="1" si="12"/>
        <v/>
      </c>
      <c r="U16" s="176" t="str">
        <f t="shared" ca="1" si="12"/>
        <v/>
      </c>
      <c r="V16" s="61" t="str">
        <f t="shared" ca="1" si="12"/>
        <v/>
      </c>
      <c r="W16" s="62" t="str">
        <f t="shared" ca="1" si="12"/>
        <v/>
      </c>
      <c r="X16" s="176" t="str">
        <f t="shared" ca="1" si="12"/>
        <v/>
      </c>
    </row>
    <row r="17" spans="3:24" s="10" customFormat="1" x14ac:dyDescent="0.3">
      <c r="C17" s="56"/>
      <c r="D17" s="57"/>
      <c r="E17" s="58" t="str">
        <f t="shared" si="3"/>
        <v/>
      </c>
      <c r="F17" s="59" t="str">
        <f t="shared" si="0"/>
        <v/>
      </c>
      <c r="G17" s="50" t="str">
        <f t="shared" si="1"/>
        <v/>
      </c>
      <c r="H17" s="60" t="str">
        <f>IF(C17="","",IF(ISBLANK(F17),"",Postcoderefs!$P12))</f>
        <v/>
      </c>
      <c r="I17" s="52" t="str">
        <f t="shared" si="4"/>
        <v/>
      </c>
      <c r="J17" s="61" t="str">
        <f t="shared" ref="J17:X17" ca="1" si="13" xml:space="preserve"> IF($C17="", "",IF(I17="AQ too high", "AQ too high", VLOOKUP($I17, INDIRECT("'"&amp;TEXT($G17, 0)&amp;"'!$F$17:$U$200"), J$4, 0)))</f>
        <v/>
      </c>
      <c r="K17" s="62" t="str">
        <f t="shared" ca="1" si="13"/>
        <v/>
      </c>
      <c r="L17" s="176" t="str">
        <f t="shared" ca="1" si="13"/>
        <v/>
      </c>
      <c r="M17" s="61" t="str">
        <f t="shared" ca="1" si="13"/>
        <v/>
      </c>
      <c r="N17" s="62" t="str">
        <f t="shared" ca="1" si="13"/>
        <v/>
      </c>
      <c r="O17" s="176" t="str">
        <f t="shared" ca="1" si="13"/>
        <v/>
      </c>
      <c r="P17" s="61" t="str">
        <f t="shared" ca="1" si="13"/>
        <v/>
      </c>
      <c r="Q17" s="62" t="str">
        <f t="shared" ca="1" si="13"/>
        <v/>
      </c>
      <c r="R17" s="176" t="str">
        <f t="shared" ca="1" si="13"/>
        <v/>
      </c>
      <c r="S17" s="61" t="str">
        <f t="shared" ca="1" si="13"/>
        <v/>
      </c>
      <c r="T17" s="63" t="str">
        <f t="shared" ca="1" si="13"/>
        <v/>
      </c>
      <c r="U17" s="176" t="str">
        <f t="shared" ca="1" si="13"/>
        <v/>
      </c>
      <c r="V17" s="61" t="str">
        <f t="shared" ca="1" si="13"/>
        <v/>
      </c>
      <c r="W17" s="62" t="str">
        <f t="shared" ca="1" si="13"/>
        <v/>
      </c>
      <c r="X17" s="176" t="str">
        <f t="shared" ca="1" si="13"/>
        <v/>
      </c>
    </row>
    <row r="18" spans="3:24" s="10" customFormat="1" x14ac:dyDescent="0.3">
      <c r="C18" s="56"/>
      <c r="D18" s="57"/>
      <c r="E18" s="58" t="str">
        <f t="shared" si="3"/>
        <v/>
      </c>
      <c r="F18" s="59" t="str">
        <f t="shared" si="0"/>
        <v/>
      </c>
      <c r="G18" s="50" t="str">
        <f t="shared" si="1"/>
        <v/>
      </c>
      <c r="H18" s="60" t="str">
        <f>IF(C18="","",IF(ISBLANK(F18),"",Postcoderefs!$P13))</f>
        <v/>
      </c>
      <c r="I18" s="52" t="str">
        <f t="shared" si="4"/>
        <v/>
      </c>
      <c r="J18" s="61" t="str">
        <f t="shared" ref="J18:X18" ca="1" si="14" xml:space="preserve"> IF($C18="", "",IF(I18="AQ too high", "AQ too high", VLOOKUP($I18, INDIRECT("'"&amp;TEXT($G18, 0)&amp;"'!$F$17:$U$200"), J$4, 0)))</f>
        <v/>
      </c>
      <c r="K18" s="62" t="str">
        <f t="shared" ca="1" si="14"/>
        <v/>
      </c>
      <c r="L18" s="176" t="str">
        <f t="shared" ca="1" si="14"/>
        <v/>
      </c>
      <c r="M18" s="61" t="str">
        <f t="shared" ca="1" si="14"/>
        <v/>
      </c>
      <c r="N18" s="62" t="str">
        <f t="shared" ca="1" si="14"/>
        <v/>
      </c>
      <c r="O18" s="176" t="str">
        <f t="shared" ca="1" si="14"/>
        <v/>
      </c>
      <c r="P18" s="61" t="str">
        <f t="shared" ca="1" si="14"/>
        <v/>
      </c>
      <c r="Q18" s="62" t="str">
        <f t="shared" ca="1" si="14"/>
        <v/>
      </c>
      <c r="R18" s="176" t="str">
        <f t="shared" ca="1" si="14"/>
        <v/>
      </c>
      <c r="S18" s="61" t="str">
        <f t="shared" ca="1" si="14"/>
        <v/>
      </c>
      <c r="T18" s="63" t="str">
        <f t="shared" ca="1" si="14"/>
        <v/>
      </c>
      <c r="U18" s="176" t="str">
        <f t="shared" ca="1" si="14"/>
        <v/>
      </c>
      <c r="V18" s="61" t="str">
        <f t="shared" ca="1" si="14"/>
        <v/>
      </c>
      <c r="W18" s="62" t="str">
        <f t="shared" ca="1" si="14"/>
        <v/>
      </c>
      <c r="X18" s="176" t="str">
        <f t="shared" ca="1" si="14"/>
        <v/>
      </c>
    </row>
    <row r="19" spans="3:24" s="10" customFormat="1" x14ac:dyDescent="0.3">
      <c r="C19" s="56"/>
      <c r="D19" s="57"/>
      <c r="E19" s="58" t="str">
        <f t="shared" si="3"/>
        <v/>
      </c>
      <c r="F19" s="59" t="str">
        <f t="shared" si="0"/>
        <v/>
      </c>
      <c r="G19" s="50" t="str">
        <f t="shared" si="1"/>
        <v/>
      </c>
      <c r="H19" s="60" t="str">
        <f>IF(C19="","",IF(ISBLANK(F19),"",Postcoderefs!$P14))</f>
        <v/>
      </c>
      <c r="I19" s="52" t="str">
        <f t="shared" si="4"/>
        <v/>
      </c>
      <c r="J19" s="61" t="str">
        <f t="shared" ref="J19:X19" ca="1" si="15" xml:space="preserve"> IF($C19="", "",IF(I19="AQ too high", "AQ too high", VLOOKUP($I19, INDIRECT("'"&amp;TEXT($G19, 0)&amp;"'!$F$17:$U$200"), J$4, 0)))</f>
        <v/>
      </c>
      <c r="K19" s="62" t="str">
        <f t="shared" ca="1" si="15"/>
        <v/>
      </c>
      <c r="L19" s="176" t="str">
        <f t="shared" ca="1" si="15"/>
        <v/>
      </c>
      <c r="M19" s="61" t="str">
        <f t="shared" ca="1" si="15"/>
        <v/>
      </c>
      <c r="N19" s="62" t="str">
        <f t="shared" ca="1" si="15"/>
        <v/>
      </c>
      <c r="O19" s="176" t="str">
        <f t="shared" ca="1" si="15"/>
        <v/>
      </c>
      <c r="P19" s="61" t="str">
        <f t="shared" ca="1" si="15"/>
        <v/>
      </c>
      <c r="Q19" s="62" t="str">
        <f t="shared" ca="1" si="15"/>
        <v/>
      </c>
      <c r="R19" s="176" t="str">
        <f t="shared" ca="1" si="15"/>
        <v/>
      </c>
      <c r="S19" s="61" t="str">
        <f t="shared" ca="1" si="15"/>
        <v/>
      </c>
      <c r="T19" s="63" t="str">
        <f t="shared" ca="1" si="15"/>
        <v/>
      </c>
      <c r="U19" s="176" t="str">
        <f t="shared" ca="1" si="15"/>
        <v/>
      </c>
      <c r="V19" s="61" t="str">
        <f t="shared" ca="1" si="15"/>
        <v/>
      </c>
      <c r="W19" s="62" t="str">
        <f t="shared" ca="1" si="15"/>
        <v/>
      </c>
      <c r="X19" s="176" t="str">
        <f t="shared" ca="1" si="15"/>
        <v/>
      </c>
    </row>
    <row r="20" spans="3:24" s="10" customFormat="1" x14ac:dyDescent="0.3">
      <c r="C20" s="56"/>
      <c r="D20" s="57"/>
      <c r="E20" s="58" t="str">
        <f t="shared" si="3"/>
        <v/>
      </c>
      <c r="F20" s="59" t="str">
        <f t="shared" si="0"/>
        <v/>
      </c>
      <c r="G20" s="50" t="str">
        <f t="shared" si="1"/>
        <v/>
      </c>
      <c r="H20" s="60" t="str">
        <f>IF(C20="","",IF(ISBLANK(F20),"",Postcoderefs!$P15))</f>
        <v/>
      </c>
      <c r="I20" s="52" t="str">
        <f t="shared" si="4"/>
        <v/>
      </c>
      <c r="J20" s="61" t="str">
        <f t="shared" ref="J20:X20" ca="1" si="16" xml:space="preserve"> IF($C20="", "",IF(I20="AQ too high", "AQ too high", VLOOKUP($I20, INDIRECT("'"&amp;TEXT($G20, 0)&amp;"'!$F$17:$U$200"), J$4, 0)))</f>
        <v/>
      </c>
      <c r="K20" s="62" t="str">
        <f t="shared" ca="1" si="16"/>
        <v/>
      </c>
      <c r="L20" s="176" t="str">
        <f t="shared" ca="1" si="16"/>
        <v/>
      </c>
      <c r="M20" s="61" t="str">
        <f t="shared" ca="1" si="16"/>
        <v/>
      </c>
      <c r="N20" s="62" t="str">
        <f t="shared" ca="1" si="16"/>
        <v/>
      </c>
      <c r="O20" s="176" t="str">
        <f t="shared" ca="1" si="16"/>
        <v/>
      </c>
      <c r="P20" s="61" t="str">
        <f t="shared" ca="1" si="16"/>
        <v/>
      </c>
      <c r="Q20" s="62" t="str">
        <f t="shared" ca="1" si="16"/>
        <v/>
      </c>
      <c r="R20" s="176" t="str">
        <f t="shared" ca="1" si="16"/>
        <v/>
      </c>
      <c r="S20" s="61" t="str">
        <f t="shared" ca="1" si="16"/>
        <v/>
      </c>
      <c r="T20" s="63" t="str">
        <f t="shared" ca="1" si="16"/>
        <v/>
      </c>
      <c r="U20" s="176" t="str">
        <f t="shared" ca="1" si="16"/>
        <v/>
      </c>
      <c r="V20" s="61" t="str">
        <f t="shared" ca="1" si="16"/>
        <v/>
      </c>
      <c r="W20" s="62" t="str">
        <f t="shared" ca="1" si="16"/>
        <v/>
      </c>
      <c r="X20" s="176" t="str">
        <f t="shared" ca="1" si="16"/>
        <v/>
      </c>
    </row>
    <row r="21" spans="3:24" s="10" customFormat="1" x14ac:dyDescent="0.3">
      <c r="C21" s="56"/>
      <c r="D21" s="57"/>
      <c r="E21" s="58" t="str">
        <f t="shared" si="3"/>
        <v/>
      </c>
      <c r="F21" s="59" t="str">
        <f t="shared" si="0"/>
        <v/>
      </c>
      <c r="G21" s="50" t="str">
        <f t="shared" si="1"/>
        <v/>
      </c>
      <c r="H21" s="60" t="str">
        <f>IF(C21="","",IF(ISBLANK(F21),"",Postcoderefs!$P16))</f>
        <v/>
      </c>
      <c r="I21" s="52" t="str">
        <f t="shared" si="4"/>
        <v/>
      </c>
      <c r="J21" s="61" t="str">
        <f t="shared" ref="J21:X21" ca="1" si="17" xml:space="preserve"> IF($C21="", "",IF(I21="AQ too high", "AQ too high", VLOOKUP($I21, INDIRECT("'"&amp;TEXT($G21, 0)&amp;"'!$F$17:$U$200"), J$4, 0)))</f>
        <v/>
      </c>
      <c r="K21" s="62" t="str">
        <f t="shared" ca="1" si="17"/>
        <v/>
      </c>
      <c r="L21" s="176" t="str">
        <f t="shared" ca="1" si="17"/>
        <v/>
      </c>
      <c r="M21" s="61" t="str">
        <f t="shared" ca="1" si="17"/>
        <v/>
      </c>
      <c r="N21" s="62" t="str">
        <f t="shared" ca="1" si="17"/>
        <v/>
      </c>
      <c r="O21" s="176" t="str">
        <f t="shared" ca="1" si="17"/>
        <v/>
      </c>
      <c r="P21" s="61" t="str">
        <f t="shared" ca="1" si="17"/>
        <v/>
      </c>
      <c r="Q21" s="62" t="str">
        <f t="shared" ca="1" si="17"/>
        <v/>
      </c>
      <c r="R21" s="176" t="str">
        <f t="shared" ca="1" si="17"/>
        <v/>
      </c>
      <c r="S21" s="61" t="str">
        <f t="shared" ca="1" si="17"/>
        <v/>
      </c>
      <c r="T21" s="63" t="str">
        <f t="shared" ca="1" si="17"/>
        <v/>
      </c>
      <c r="U21" s="176" t="str">
        <f t="shared" ca="1" si="17"/>
        <v/>
      </c>
      <c r="V21" s="61" t="str">
        <f t="shared" ca="1" si="17"/>
        <v/>
      </c>
      <c r="W21" s="62" t="str">
        <f t="shared" ca="1" si="17"/>
        <v/>
      </c>
      <c r="X21" s="176" t="str">
        <f t="shared" ca="1" si="17"/>
        <v/>
      </c>
    </row>
    <row r="22" spans="3:24" s="10" customFormat="1" x14ac:dyDescent="0.3">
      <c r="C22" s="56"/>
      <c r="D22" s="57"/>
      <c r="E22" s="58" t="str">
        <f t="shared" si="3"/>
        <v/>
      </c>
      <c r="F22" s="59" t="str">
        <f t="shared" si="0"/>
        <v/>
      </c>
      <c r="G22" s="50" t="str">
        <f t="shared" si="1"/>
        <v/>
      </c>
      <c r="H22" s="60" t="str">
        <f>IF(C22="","",IF(ISBLANK(F22),"",Postcoderefs!$P17))</f>
        <v/>
      </c>
      <c r="I22" s="52" t="str">
        <f t="shared" si="4"/>
        <v/>
      </c>
      <c r="J22" s="61" t="str">
        <f t="shared" ref="J22:X22" ca="1" si="18" xml:space="preserve"> IF($C22="", "",IF(I22="AQ too high", "AQ too high", VLOOKUP($I22, INDIRECT("'"&amp;TEXT($G22, 0)&amp;"'!$F$17:$U$200"), J$4, 0)))</f>
        <v/>
      </c>
      <c r="K22" s="62" t="str">
        <f t="shared" ca="1" si="18"/>
        <v/>
      </c>
      <c r="L22" s="176" t="str">
        <f t="shared" ca="1" si="18"/>
        <v/>
      </c>
      <c r="M22" s="61" t="str">
        <f t="shared" ca="1" si="18"/>
        <v/>
      </c>
      <c r="N22" s="62" t="str">
        <f t="shared" ca="1" si="18"/>
        <v/>
      </c>
      <c r="O22" s="176" t="str">
        <f t="shared" ca="1" si="18"/>
        <v/>
      </c>
      <c r="P22" s="61" t="str">
        <f t="shared" ca="1" si="18"/>
        <v/>
      </c>
      <c r="Q22" s="62" t="str">
        <f t="shared" ca="1" si="18"/>
        <v/>
      </c>
      <c r="R22" s="176" t="str">
        <f t="shared" ca="1" si="18"/>
        <v/>
      </c>
      <c r="S22" s="61" t="str">
        <f t="shared" ca="1" si="18"/>
        <v/>
      </c>
      <c r="T22" s="63" t="str">
        <f t="shared" ca="1" si="18"/>
        <v/>
      </c>
      <c r="U22" s="176" t="str">
        <f t="shared" ca="1" si="18"/>
        <v/>
      </c>
      <c r="V22" s="61" t="str">
        <f t="shared" ca="1" si="18"/>
        <v/>
      </c>
      <c r="W22" s="62" t="str">
        <f t="shared" ca="1" si="18"/>
        <v/>
      </c>
      <c r="X22" s="176" t="str">
        <f t="shared" ca="1" si="18"/>
        <v/>
      </c>
    </row>
    <row r="23" spans="3:24" s="10" customFormat="1" x14ac:dyDescent="0.3">
      <c r="C23" s="56"/>
      <c r="D23" s="57"/>
      <c r="E23" s="58" t="str">
        <f t="shared" si="3"/>
        <v/>
      </c>
      <c r="F23" s="59" t="str">
        <f t="shared" si="0"/>
        <v/>
      </c>
      <c r="G23" s="50" t="str">
        <f t="shared" si="1"/>
        <v/>
      </c>
      <c r="H23" s="60" t="str">
        <f>IF(C23="","",IF(ISBLANK(F23),"",Postcoderefs!$P18))</f>
        <v/>
      </c>
      <c r="I23" s="52" t="str">
        <f t="shared" si="4"/>
        <v/>
      </c>
      <c r="J23" s="61" t="str">
        <f t="shared" ref="J23:X23" ca="1" si="19" xml:space="preserve"> IF($C23="", "",IF(I23="AQ too high", "AQ too high", VLOOKUP($I23, INDIRECT("'"&amp;TEXT($G23, 0)&amp;"'!$F$17:$U$200"), J$4, 0)))</f>
        <v/>
      </c>
      <c r="K23" s="62" t="str">
        <f t="shared" ca="1" si="19"/>
        <v/>
      </c>
      <c r="L23" s="176" t="str">
        <f t="shared" ca="1" si="19"/>
        <v/>
      </c>
      <c r="M23" s="61" t="str">
        <f t="shared" ca="1" si="19"/>
        <v/>
      </c>
      <c r="N23" s="62" t="str">
        <f t="shared" ca="1" si="19"/>
        <v/>
      </c>
      <c r="O23" s="176" t="str">
        <f t="shared" ca="1" si="19"/>
        <v/>
      </c>
      <c r="P23" s="61" t="str">
        <f t="shared" ca="1" si="19"/>
        <v/>
      </c>
      <c r="Q23" s="62" t="str">
        <f t="shared" ca="1" si="19"/>
        <v/>
      </c>
      <c r="R23" s="176" t="str">
        <f t="shared" ca="1" si="19"/>
        <v/>
      </c>
      <c r="S23" s="61" t="str">
        <f t="shared" ca="1" si="19"/>
        <v/>
      </c>
      <c r="T23" s="63" t="str">
        <f t="shared" ca="1" si="19"/>
        <v/>
      </c>
      <c r="U23" s="176" t="str">
        <f t="shared" ca="1" si="19"/>
        <v/>
      </c>
      <c r="V23" s="61" t="str">
        <f t="shared" ca="1" si="19"/>
        <v/>
      </c>
      <c r="W23" s="62" t="str">
        <f t="shared" ca="1" si="19"/>
        <v/>
      </c>
      <c r="X23" s="176" t="str">
        <f t="shared" ca="1" si="19"/>
        <v/>
      </c>
    </row>
    <row r="24" spans="3:24" s="10" customFormat="1" x14ac:dyDescent="0.3">
      <c r="C24" s="56"/>
      <c r="D24" s="57"/>
      <c r="E24" s="58" t="str">
        <f t="shared" si="3"/>
        <v/>
      </c>
      <c r="F24" s="59" t="str">
        <f t="shared" si="0"/>
        <v/>
      </c>
      <c r="G24" s="50" t="str">
        <f t="shared" si="1"/>
        <v/>
      </c>
      <c r="H24" s="60" t="str">
        <f>IF(C24="","",IF(ISBLANK(F24),"",Postcoderefs!$P19))</f>
        <v/>
      </c>
      <c r="I24" s="52" t="str">
        <f t="shared" si="4"/>
        <v/>
      </c>
      <c r="J24" s="61" t="str">
        <f t="shared" ref="J24:X24" ca="1" si="20" xml:space="preserve"> IF($C24="", "",IF(I24="AQ too high", "AQ too high", VLOOKUP($I24, INDIRECT("'"&amp;TEXT($G24, 0)&amp;"'!$F$17:$U$200"), J$4, 0)))</f>
        <v/>
      </c>
      <c r="K24" s="62" t="str">
        <f t="shared" ca="1" si="20"/>
        <v/>
      </c>
      <c r="L24" s="176" t="str">
        <f t="shared" ca="1" si="20"/>
        <v/>
      </c>
      <c r="M24" s="61" t="str">
        <f t="shared" ca="1" si="20"/>
        <v/>
      </c>
      <c r="N24" s="62" t="str">
        <f t="shared" ca="1" si="20"/>
        <v/>
      </c>
      <c r="O24" s="176" t="str">
        <f t="shared" ca="1" si="20"/>
        <v/>
      </c>
      <c r="P24" s="61" t="str">
        <f t="shared" ca="1" si="20"/>
        <v/>
      </c>
      <c r="Q24" s="62" t="str">
        <f t="shared" ca="1" si="20"/>
        <v/>
      </c>
      <c r="R24" s="176" t="str">
        <f t="shared" ca="1" si="20"/>
        <v/>
      </c>
      <c r="S24" s="61" t="str">
        <f t="shared" ca="1" si="20"/>
        <v/>
      </c>
      <c r="T24" s="63" t="str">
        <f t="shared" ca="1" si="20"/>
        <v/>
      </c>
      <c r="U24" s="176" t="str">
        <f t="shared" ca="1" si="20"/>
        <v/>
      </c>
      <c r="V24" s="61" t="str">
        <f t="shared" ca="1" si="20"/>
        <v/>
      </c>
      <c r="W24" s="62" t="str">
        <f t="shared" ca="1" si="20"/>
        <v/>
      </c>
      <c r="X24" s="176" t="str">
        <f t="shared" ca="1" si="20"/>
        <v/>
      </c>
    </row>
    <row r="25" spans="3:24" s="10" customFormat="1" x14ac:dyDescent="0.3">
      <c r="C25" s="56"/>
      <c r="D25" s="57"/>
      <c r="E25" s="58" t="str">
        <f t="shared" si="3"/>
        <v/>
      </c>
      <c r="F25" s="59" t="str">
        <f t="shared" si="0"/>
        <v/>
      </c>
      <c r="G25" s="50" t="str">
        <f t="shared" si="1"/>
        <v/>
      </c>
      <c r="H25" s="60" t="str">
        <f>IF(C25="","",IF(ISBLANK(F25),"",Postcoderefs!$P20))</f>
        <v/>
      </c>
      <c r="I25" s="52" t="str">
        <f t="shared" si="4"/>
        <v/>
      </c>
      <c r="J25" s="61" t="str">
        <f t="shared" ref="J25:X25" ca="1" si="21" xml:space="preserve"> IF($C25="", "",IF(I25="AQ too high", "AQ too high", VLOOKUP($I25, INDIRECT("'"&amp;TEXT($G25, 0)&amp;"'!$F$17:$U$200"), J$4, 0)))</f>
        <v/>
      </c>
      <c r="K25" s="62" t="str">
        <f t="shared" ca="1" si="21"/>
        <v/>
      </c>
      <c r="L25" s="176" t="str">
        <f t="shared" ca="1" si="21"/>
        <v/>
      </c>
      <c r="M25" s="61" t="str">
        <f t="shared" ca="1" si="21"/>
        <v/>
      </c>
      <c r="N25" s="62" t="str">
        <f t="shared" ca="1" si="21"/>
        <v/>
      </c>
      <c r="O25" s="176" t="str">
        <f t="shared" ca="1" si="21"/>
        <v/>
      </c>
      <c r="P25" s="61" t="str">
        <f t="shared" ca="1" si="21"/>
        <v/>
      </c>
      <c r="Q25" s="62" t="str">
        <f t="shared" ca="1" si="21"/>
        <v/>
      </c>
      <c r="R25" s="176" t="str">
        <f t="shared" ca="1" si="21"/>
        <v/>
      </c>
      <c r="S25" s="61" t="str">
        <f t="shared" ca="1" si="21"/>
        <v/>
      </c>
      <c r="T25" s="63" t="str">
        <f t="shared" ca="1" si="21"/>
        <v/>
      </c>
      <c r="U25" s="176" t="str">
        <f t="shared" ca="1" si="21"/>
        <v/>
      </c>
      <c r="V25" s="61" t="str">
        <f t="shared" ca="1" si="21"/>
        <v/>
      </c>
      <c r="W25" s="62" t="str">
        <f t="shared" ca="1" si="21"/>
        <v/>
      </c>
      <c r="X25" s="176" t="str">
        <f t="shared" ca="1" si="21"/>
        <v/>
      </c>
    </row>
    <row r="26" spans="3:24" s="10" customFormat="1" x14ac:dyDescent="0.3">
      <c r="C26" s="56"/>
      <c r="D26" s="57"/>
      <c r="E26" s="58" t="str">
        <f t="shared" si="3"/>
        <v/>
      </c>
      <c r="F26" s="59" t="str">
        <f t="shared" si="0"/>
        <v/>
      </c>
      <c r="G26" s="50" t="str">
        <f t="shared" si="1"/>
        <v/>
      </c>
      <c r="H26" s="60" t="str">
        <f>IF(C26="","",IF(ISBLANK(F26),"",Postcoderefs!$P21))</f>
        <v/>
      </c>
      <c r="I26" s="52" t="str">
        <f t="shared" si="4"/>
        <v/>
      </c>
      <c r="J26" s="61" t="str">
        <f t="shared" ref="J26:X26" ca="1" si="22" xml:space="preserve"> IF($C26="", "",IF(I26="AQ too high", "AQ too high", VLOOKUP($I26, INDIRECT("'"&amp;TEXT($G26, 0)&amp;"'!$F$17:$U$200"), J$4, 0)))</f>
        <v/>
      </c>
      <c r="K26" s="62" t="str">
        <f t="shared" ca="1" si="22"/>
        <v/>
      </c>
      <c r="L26" s="176" t="str">
        <f t="shared" ca="1" si="22"/>
        <v/>
      </c>
      <c r="M26" s="61" t="str">
        <f t="shared" ca="1" si="22"/>
        <v/>
      </c>
      <c r="N26" s="62" t="str">
        <f t="shared" ca="1" si="22"/>
        <v/>
      </c>
      <c r="O26" s="176" t="str">
        <f t="shared" ca="1" si="22"/>
        <v/>
      </c>
      <c r="P26" s="61" t="str">
        <f t="shared" ca="1" si="22"/>
        <v/>
      </c>
      <c r="Q26" s="62" t="str">
        <f t="shared" ca="1" si="22"/>
        <v/>
      </c>
      <c r="R26" s="176" t="str">
        <f t="shared" ca="1" si="22"/>
        <v/>
      </c>
      <c r="S26" s="61" t="str">
        <f t="shared" ca="1" si="22"/>
        <v/>
      </c>
      <c r="T26" s="63" t="str">
        <f t="shared" ca="1" si="22"/>
        <v/>
      </c>
      <c r="U26" s="176" t="str">
        <f t="shared" ca="1" si="22"/>
        <v/>
      </c>
      <c r="V26" s="61" t="str">
        <f t="shared" ca="1" si="22"/>
        <v/>
      </c>
      <c r="W26" s="62" t="str">
        <f t="shared" ca="1" si="22"/>
        <v/>
      </c>
      <c r="X26" s="176" t="str">
        <f t="shared" ca="1" si="22"/>
        <v/>
      </c>
    </row>
    <row r="27" spans="3:24" s="10" customFormat="1" x14ac:dyDescent="0.3">
      <c r="C27" s="56"/>
      <c r="D27" s="57"/>
      <c r="E27" s="58" t="str">
        <f t="shared" si="3"/>
        <v/>
      </c>
      <c r="F27" s="59" t="str">
        <f t="shared" si="0"/>
        <v/>
      </c>
      <c r="G27" s="50" t="str">
        <f t="shared" si="1"/>
        <v/>
      </c>
      <c r="H27" s="60" t="str">
        <f>IF(C27="","",IF(ISBLANK(F27),"",Postcoderefs!$P22))</f>
        <v/>
      </c>
      <c r="I27" s="52" t="str">
        <f t="shared" si="4"/>
        <v/>
      </c>
      <c r="J27" s="61" t="str">
        <f t="shared" ref="J27:X27" ca="1" si="23" xml:space="preserve"> IF($C27="", "",IF(I27="AQ too high", "AQ too high", VLOOKUP($I27, INDIRECT("'"&amp;TEXT($G27, 0)&amp;"'!$F$17:$U$200"), J$4, 0)))</f>
        <v/>
      </c>
      <c r="K27" s="62" t="str">
        <f t="shared" ca="1" si="23"/>
        <v/>
      </c>
      <c r="L27" s="176" t="str">
        <f t="shared" ca="1" si="23"/>
        <v/>
      </c>
      <c r="M27" s="61" t="str">
        <f t="shared" ca="1" si="23"/>
        <v/>
      </c>
      <c r="N27" s="62" t="str">
        <f t="shared" ca="1" si="23"/>
        <v/>
      </c>
      <c r="O27" s="176" t="str">
        <f t="shared" ca="1" si="23"/>
        <v/>
      </c>
      <c r="P27" s="61" t="str">
        <f t="shared" ca="1" si="23"/>
        <v/>
      </c>
      <c r="Q27" s="62" t="str">
        <f t="shared" ca="1" si="23"/>
        <v/>
      </c>
      <c r="R27" s="176" t="str">
        <f t="shared" ca="1" si="23"/>
        <v/>
      </c>
      <c r="S27" s="61" t="str">
        <f t="shared" ca="1" si="23"/>
        <v/>
      </c>
      <c r="T27" s="63" t="str">
        <f t="shared" ca="1" si="23"/>
        <v/>
      </c>
      <c r="U27" s="176" t="str">
        <f t="shared" ca="1" si="23"/>
        <v/>
      </c>
      <c r="V27" s="61" t="str">
        <f t="shared" ca="1" si="23"/>
        <v/>
      </c>
      <c r="W27" s="62" t="str">
        <f t="shared" ca="1" si="23"/>
        <v/>
      </c>
      <c r="X27" s="176" t="str">
        <f t="shared" ca="1" si="23"/>
        <v/>
      </c>
    </row>
    <row r="28" spans="3:24" s="10" customFormat="1" x14ac:dyDescent="0.3">
      <c r="C28" s="56"/>
      <c r="D28" s="57"/>
      <c r="E28" s="58" t="str">
        <f t="shared" si="3"/>
        <v/>
      </c>
      <c r="F28" s="59" t="str">
        <f t="shared" si="0"/>
        <v/>
      </c>
      <c r="G28" s="50" t="str">
        <f t="shared" si="1"/>
        <v/>
      </c>
      <c r="H28" s="60" t="str">
        <f>IF(C28="","",IF(ISBLANK(F28),"",Postcoderefs!$P23))</f>
        <v/>
      </c>
      <c r="I28" s="52" t="str">
        <f t="shared" si="4"/>
        <v/>
      </c>
      <c r="J28" s="61" t="str">
        <f t="shared" ref="J28:X28" ca="1" si="24" xml:space="preserve"> IF($C28="", "",IF(I28="AQ too high", "AQ too high", VLOOKUP($I28, INDIRECT("'"&amp;TEXT($G28, 0)&amp;"'!$F$17:$U$200"), J$4, 0)))</f>
        <v/>
      </c>
      <c r="K28" s="62" t="str">
        <f t="shared" ca="1" si="24"/>
        <v/>
      </c>
      <c r="L28" s="176" t="str">
        <f t="shared" ca="1" si="24"/>
        <v/>
      </c>
      <c r="M28" s="61" t="str">
        <f t="shared" ca="1" si="24"/>
        <v/>
      </c>
      <c r="N28" s="62" t="str">
        <f t="shared" ca="1" si="24"/>
        <v/>
      </c>
      <c r="O28" s="176" t="str">
        <f t="shared" ca="1" si="24"/>
        <v/>
      </c>
      <c r="P28" s="61" t="str">
        <f t="shared" ca="1" si="24"/>
        <v/>
      </c>
      <c r="Q28" s="62" t="str">
        <f t="shared" ca="1" si="24"/>
        <v/>
      </c>
      <c r="R28" s="176" t="str">
        <f t="shared" ca="1" si="24"/>
        <v/>
      </c>
      <c r="S28" s="61" t="str">
        <f t="shared" ca="1" si="24"/>
        <v/>
      </c>
      <c r="T28" s="63" t="str">
        <f t="shared" ca="1" si="24"/>
        <v/>
      </c>
      <c r="U28" s="176" t="str">
        <f t="shared" ca="1" si="24"/>
        <v/>
      </c>
      <c r="V28" s="61" t="str">
        <f t="shared" ca="1" si="24"/>
        <v/>
      </c>
      <c r="W28" s="62" t="str">
        <f t="shared" ca="1" si="24"/>
        <v/>
      </c>
      <c r="X28" s="176" t="str">
        <f t="shared" ca="1" si="24"/>
        <v/>
      </c>
    </row>
    <row r="29" spans="3:24" s="10" customFormat="1" x14ac:dyDescent="0.3">
      <c r="C29" s="56"/>
      <c r="D29" s="57"/>
      <c r="E29" s="58" t="str">
        <f t="shared" si="3"/>
        <v/>
      </c>
      <c r="F29" s="59" t="str">
        <f t="shared" si="0"/>
        <v/>
      </c>
      <c r="G29" s="50" t="str">
        <f t="shared" si="1"/>
        <v/>
      </c>
      <c r="H29" s="60" t="str">
        <f>IF(C29="","",IF(ISBLANK(F29),"",Postcoderefs!$P24))</f>
        <v/>
      </c>
      <c r="I29" s="52" t="str">
        <f t="shared" si="4"/>
        <v/>
      </c>
      <c r="J29" s="61" t="str">
        <f t="shared" ref="J29:X29" ca="1" si="25" xml:space="preserve"> IF($C29="", "",IF(I29="AQ too high", "AQ too high", VLOOKUP($I29, INDIRECT("'"&amp;TEXT($G29, 0)&amp;"'!$F$17:$U$200"), J$4, 0)))</f>
        <v/>
      </c>
      <c r="K29" s="62" t="str">
        <f t="shared" ca="1" si="25"/>
        <v/>
      </c>
      <c r="L29" s="176" t="str">
        <f t="shared" ca="1" si="25"/>
        <v/>
      </c>
      <c r="M29" s="61" t="str">
        <f t="shared" ca="1" si="25"/>
        <v/>
      </c>
      <c r="N29" s="62" t="str">
        <f t="shared" ca="1" si="25"/>
        <v/>
      </c>
      <c r="O29" s="176" t="str">
        <f t="shared" ca="1" si="25"/>
        <v/>
      </c>
      <c r="P29" s="61" t="str">
        <f t="shared" ca="1" si="25"/>
        <v/>
      </c>
      <c r="Q29" s="62" t="str">
        <f t="shared" ca="1" si="25"/>
        <v/>
      </c>
      <c r="R29" s="176" t="str">
        <f t="shared" ca="1" si="25"/>
        <v/>
      </c>
      <c r="S29" s="61" t="str">
        <f t="shared" ca="1" si="25"/>
        <v/>
      </c>
      <c r="T29" s="63" t="str">
        <f t="shared" ca="1" si="25"/>
        <v/>
      </c>
      <c r="U29" s="176" t="str">
        <f t="shared" ca="1" si="25"/>
        <v/>
      </c>
      <c r="V29" s="61" t="str">
        <f t="shared" ca="1" si="25"/>
        <v/>
      </c>
      <c r="W29" s="62" t="str">
        <f t="shared" ca="1" si="25"/>
        <v/>
      </c>
      <c r="X29" s="176" t="str">
        <f t="shared" ca="1" si="25"/>
        <v/>
      </c>
    </row>
    <row r="30" spans="3:24" s="10" customFormat="1" ht="14.4" thickBot="1" x14ac:dyDescent="0.35">
      <c r="C30" s="64"/>
      <c r="D30" s="65"/>
      <c r="E30" s="66" t="str">
        <f t="shared" si="3"/>
        <v/>
      </c>
      <c r="F30" s="67" t="str">
        <f t="shared" si="0"/>
        <v/>
      </c>
      <c r="G30" s="68" t="str">
        <f t="shared" si="1"/>
        <v/>
      </c>
      <c r="H30" s="69" t="str">
        <f>IF(C30="","",IF(ISBLANK(F30),"",Postcoderefs!$P25))</f>
        <v/>
      </c>
      <c r="I30" s="70" t="str">
        <f t="shared" si="4"/>
        <v/>
      </c>
      <c r="J30" s="71" t="str">
        <f t="shared" ref="J30:X30" ca="1" si="26" xml:space="preserve"> IF($C30="", "",IF(I30="AQ too high", "AQ too high", VLOOKUP($I30, INDIRECT("'"&amp;TEXT($G30, 0)&amp;"'!$F$17:$U$200"), J$4, 0)))</f>
        <v/>
      </c>
      <c r="K30" s="72" t="str">
        <f t="shared" ca="1" si="26"/>
        <v/>
      </c>
      <c r="L30" s="177" t="str">
        <f t="shared" ca="1" si="26"/>
        <v/>
      </c>
      <c r="M30" s="71" t="str">
        <f t="shared" ca="1" si="26"/>
        <v/>
      </c>
      <c r="N30" s="72" t="str">
        <f t="shared" ca="1" si="26"/>
        <v/>
      </c>
      <c r="O30" s="177" t="str">
        <f t="shared" ca="1" si="26"/>
        <v/>
      </c>
      <c r="P30" s="71" t="str">
        <f t="shared" ca="1" si="26"/>
        <v/>
      </c>
      <c r="Q30" s="72" t="str">
        <f t="shared" ca="1" si="26"/>
        <v/>
      </c>
      <c r="R30" s="177" t="str">
        <f t="shared" ca="1" si="26"/>
        <v/>
      </c>
      <c r="S30" s="71" t="str">
        <f t="shared" ca="1" si="26"/>
        <v/>
      </c>
      <c r="T30" s="73" t="str">
        <f t="shared" ca="1" si="26"/>
        <v/>
      </c>
      <c r="U30" s="177" t="str">
        <f t="shared" ca="1" si="26"/>
        <v/>
      </c>
      <c r="V30" s="71" t="str">
        <f t="shared" ca="1" si="26"/>
        <v/>
      </c>
      <c r="W30" s="72" t="str">
        <f t="shared" ca="1" si="26"/>
        <v/>
      </c>
      <c r="X30" s="177" t="str">
        <f t="shared" ca="1" si="26"/>
        <v/>
      </c>
    </row>
    <row r="31" spans="3:24" s="10" customFormat="1" x14ac:dyDescent="0.3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74"/>
      <c r="R31" s="74"/>
      <c r="S31" s="35"/>
      <c r="T31" s="35"/>
      <c r="U31" s="35"/>
      <c r="V31" s="35"/>
      <c r="W31" s="35"/>
      <c r="X31" s="35"/>
    </row>
    <row r="32" spans="3:24" s="10" customFormat="1" ht="54" customHeight="1" x14ac:dyDescent="0.3">
      <c r="C32" s="199" t="s">
        <v>10200</v>
      </c>
      <c r="D32" s="199"/>
      <c r="E32" s="75"/>
      <c r="F32" s="75"/>
      <c r="G32" s="7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2:24" s="10" customFormat="1" x14ac:dyDescent="0.3">
      <c r="C33" s="75"/>
      <c r="D33" s="75"/>
      <c r="E33" s="75"/>
      <c r="F33" s="75"/>
      <c r="G33" s="7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2:24" s="10" customFormat="1" x14ac:dyDescent="0.3">
      <c r="B34" s="12"/>
      <c r="C34" s="76"/>
      <c r="D34" s="76"/>
      <c r="E34" s="35"/>
      <c r="F34" s="35"/>
      <c r="G34" s="35"/>
      <c r="H34" s="35"/>
      <c r="I34" s="35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</row>
    <row r="35" spans="2:24" s="10" customFormat="1" ht="16.2" x14ac:dyDescent="0.35">
      <c r="B35" s="12"/>
      <c r="C35" s="78" t="s">
        <v>1</v>
      </c>
      <c r="D35" s="79">
        <f>'All Prices - Input'!$B$1</f>
        <v>44930</v>
      </c>
      <c r="E35" s="35"/>
      <c r="F35" s="35"/>
      <c r="G35" s="35"/>
      <c r="H35" s="35"/>
      <c r="I35" s="35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</row>
    <row r="36" spans="2:24" s="10" customFormat="1" ht="16.2" x14ac:dyDescent="0.35">
      <c r="B36" s="12"/>
      <c r="C36" s="80" t="s">
        <v>10006</v>
      </c>
      <c r="D36" s="81">
        <f>'All Prices - Input'!$B$2</f>
        <v>45017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s="10" customFormat="1" ht="16.2" x14ac:dyDescent="0.35">
      <c r="B37" s="12"/>
      <c r="C37" s="82" t="s">
        <v>10007</v>
      </c>
      <c r="D37" s="83">
        <f>'All Prices - Input'!$B$3</f>
        <v>45199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2:24" s="10" customFormat="1" x14ac:dyDescent="0.3">
      <c r="B38" s="12"/>
      <c r="C38" s="76"/>
      <c r="D38" s="7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2:24" s="10" customFormat="1" x14ac:dyDescent="0.3">
      <c r="B39" s="12"/>
      <c r="C39" s="12"/>
      <c r="D39" s="12"/>
    </row>
    <row r="40" spans="2:24" s="10" customFormat="1" x14ac:dyDescent="0.3">
      <c r="B40" s="12"/>
      <c r="C40" s="15" t="s">
        <v>8026</v>
      </c>
      <c r="D40" s="15"/>
      <c r="E40" s="11"/>
      <c r="F40" s="11"/>
      <c r="G40" s="11"/>
    </row>
    <row r="41" spans="2:24" x14ac:dyDescent="0.3">
      <c r="B41" s="12"/>
      <c r="C41" s="15">
        <f>IF(D3="Standard", 1, 2)</f>
        <v>2</v>
      </c>
      <c r="D41" s="15"/>
      <c r="H41" s="10"/>
    </row>
    <row r="42" spans="2:24" x14ac:dyDescent="0.3">
      <c r="B42" s="12"/>
      <c r="C42" s="15"/>
      <c r="D42" s="15"/>
      <c r="H42" s="10"/>
    </row>
    <row r="43" spans="2:24" x14ac:dyDescent="0.3">
      <c r="B43" s="12"/>
      <c r="C43" s="15">
        <f>ROUND(LOOKUP(D8, $D$43:$D$63)/1000, 0)</f>
        <v>0</v>
      </c>
      <c r="D43" s="11">
        <v>0</v>
      </c>
      <c r="H43" s="10"/>
    </row>
    <row r="44" spans="2:24" x14ac:dyDescent="0.3">
      <c r="B44" s="12"/>
      <c r="C44" s="15">
        <f t="shared" ref="C44:C65" si="27">ROUND(LOOKUP(D9, $D$43:$D$63)/1000, 0)</f>
        <v>0</v>
      </c>
      <c r="D44" s="15">
        <v>25000</v>
      </c>
      <c r="H44" s="10"/>
    </row>
    <row r="45" spans="2:24" x14ac:dyDescent="0.3">
      <c r="B45" s="12"/>
      <c r="C45" s="15">
        <f t="shared" si="27"/>
        <v>0</v>
      </c>
      <c r="D45" s="15">
        <v>50000</v>
      </c>
      <c r="H45" s="10"/>
    </row>
    <row r="46" spans="2:24" x14ac:dyDescent="0.3">
      <c r="B46" s="12"/>
      <c r="C46" s="15">
        <f t="shared" si="27"/>
        <v>0</v>
      </c>
      <c r="D46" s="15">
        <v>73200</v>
      </c>
      <c r="H46" s="10"/>
    </row>
    <row r="47" spans="2:24" x14ac:dyDescent="0.3">
      <c r="B47" s="12"/>
      <c r="C47" s="15">
        <f t="shared" si="27"/>
        <v>0</v>
      </c>
      <c r="D47" s="15">
        <v>100000</v>
      </c>
      <c r="H47" s="10"/>
    </row>
    <row r="48" spans="2:24" x14ac:dyDescent="0.3">
      <c r="B48" s="12"/>
      <c r="C48" s="15">
        <f t="shared" si="27"/>
        <v>0</v>
      </c>
      <c r="D48" s="15">
        <v>125000</v>
      </c>
      <c r="H48" s="10"/>
    </row>
    <row r="49" spans="2:8" x14ac:dyDescent="0.3">
      <c r="B49" s="12"/>
      <c r="C49" s="15">
        <f t="shared" si="27"/>
        <v>0</v>
      </c>
      <c r="D49" s="15">
        <v>150000</v>
      </c>
      <c r="H49" s="10"/>
    </row>
    <row r="50" spans="2:8" x14ac:dyDescent="0.3">
      <c r="B50" s="12"/>
      <c r="C50" s="15">
        <f t="shared" si="27"/>
        <v>0</v>
      </c>
      <c r="D50" s="15">
        <v>175000</v>
      </c>
      <c r="H50" s="10"/>
    </row>
    <row r="51" spans="2:8" x14ac:dyDescent="0.3">
      <c r="B51" s="12"/>
      <c r="C51" s="15">
        <f t="shared" si="27"/>
        <v>0</v>
      </c>
      <c r="D51" s="15">
        <v>200000</v>
      </c>
      <c r="H51" s="10"/>
    </row>
    <row r="52" spans="2:8" x14ac:dyDescent="0.3">
      <c r="B52" s="12"/>
      <c r="C52" s="15">
        <f t="shared" si="27"/>
        <v>0</v>
      </c>
      <c r="D52" s="15">
        <v>225000</v>
      </c>
      <c r="H52" s="10"/>
    </row>
    <row r="53" spans="2:8" x14ac:dyDescent="0.3">
      <c r="B53" s="12"/>
      <c r="C53" s="15">
        <f t="shared" si="27"/>
        <v>0</v>
      </c>
      <c r="D53" s="15">
        <v>250000</v>
      </c>
      <c r="H53" s="10"/>
    </row>
    <row r="54" spans="2:8" x14ac:dyDescent="0.3">
      <c r="B54" s="12"/>
      <c r="C54" s="15">
        <f t="shared" si="27"/>
        <v>0</v>
      </c>
      <c r="D54" s="15">
        <v>293000</v>
      </c>
      <c r="H54" s="10"/>
    </row>
    <row r="55" spans="2:8" x14ac:dyDescent="0.3">
      <c r="B55" s="12"/>
      <c r="C55" s="15">
        <f t="shared" si="27"/>
        <v>0</v>
      </c>
      <c r="D55" s="15">
        <v>343000</v>
      </c>
      <c r="H55" s="10"/>
    </row>
    <row r="56" spans="2:8" x14ac:dyDescent="0.3">
      <c r="B56" s="12"/>
      <c r="C56" s="15">
        <f t="shared" si="27"/>
        <v>0</v>
      </c>
      <c r="D56" s="15">
        <v>393000</v>
      </c>
      <c r="H56" s="10"/>
    </row>
    <row r="57" spans="2:8" x14ac:dyDescent="0.3">
      <c r="B57" s="12"/>
      <c r="C57" s="15">
        <f t="shared" si="27"/>
        <v>0</v>
      </c>
      <c r="D57" s="15">
        <v>443000</v>
      </c>
      <c r="H57" s="10"/>
    </row>
    <row r="58" spans="2:8" x14ac:dyDescent="0.3">
      <c r="B58" s="12"/>
      <c r="C58" s="15">
        <f t="shared" si="27"/>
        <v>0</v>
      </c>
      <c r="D58" s="15">
        <v>493000</v>
      </c>
      <c r="H58" s="10"/>
    </row>
    <row r="59" spans="2:8" x14ac:dyDescent="0.3">
      <c r="B59" s="12"/>
      <c r="C59" s="15">
        <f t="shared" si="27"/>
        <v>0</v>
      </c>
      <c r="D59" s="15">
        <v>543000</v>
      </c>
      <c r="H59" s="10"/>
    </row>
    <row r="60" spans="2:8" x14ac:dyDescent="0.3">
      <c r="B60" s="12"/>
      <c r="C60" s="15">
        <f t="shared" si="27"/>
        <v>0</v>
      </c>
      <c r="D60" s="15">
        <v>593000</v>
      </c>
      <c r="H60" s="10"/>
    </row>
    <row r="61" spans="2:8" x14ac:dyDescent="0.3">
      <c r="B61" s="12"/>
      <c r="C61" s="15">
        <f t="shared" si="27"/>
        <v>0</v>
      </c>
      <c r="D61" s="15">
        <v>643000</v>
      </c>
      <c r="H61" s="10"/>
    </row>
    <row r="62" spans="2:8" x14ac:dyDescent="0.3">
      <c r="B62" s="12"/>
      <c r="C62" s="15">
        <f t="shared" si="27"/>
        <v>0</v>
      </c>
      <c r="D62" s="15">
        <v>693000</v>
      </c>
      <c r="H62" s="10"/>
    </row>
    <row r="63" spans="2:8" x14ac:dyDescent="0.3">
      <c r="B63" s="12"/>
      <c r="C63" s="15">
        <f t="shared" si="27"/>
        <v>0</v>
      </c>
      <c r="D63" s="15">
        <v>732000</v>
      </c>
      <c r="H63" s="10"/>
    </row>
    <row r="64" spans="2:8" x14ac:dyDescent="0.3">
      <c r="B64" s="12"/>
      <c r="C64" s="15">
        <f t="shared" si="27"/>
        <v>0</v>
      </c>
      <c r="D64" s="15"/>
      <c r="H64" s="10"/>
    </row>
    <row r="65" spans="2:8" x14ac:dyDescent="0.3">
      <c r="B65" s="12"/>
      <c r="C65" s="15">
        <f t="shared" si="27"/>
        <v>0</v>
      </c>
      <c r="D65" s="15"/>
      <c r="H65" s="10"/>
    </row>
    <row r="66" spans="2:8" x14ac:dyDescent="0.3">
      <c r="B66" s="12"/>
      <c r="C66" s="15"/>
      <c r="D66" s="15"/>
      <c r="H66" s="10"/>
    </row>
    <row r="67" spans="2:8" x14ac:dyDescent="0.3">
      <c r="B67" s="12"/>
      <c r="C67" s="15"/>
      <c r="D67" s="15"/>
      <c r="H67" s="10"/>
    </row>
    <row r="68" spans="2:8" x14ac:dyDescent="0.3">
      <c r="B68" s="12"/>
      <c r="C68" s="12"/>
      <c r="D68" s="12"/>
      <c r="E68" s="10"/>
      <c r="F68" s="10"/>
      <c r="G68" s="10"/>
      <c r="H68" s="10"/>
    </row>
    <row r="69" spans="2:8" x14ac:dyDescent="0.3">
      <c r="B69" s="12"/>
      <c r="C69" s="12"/>
      <c r="D69" s="12"/>
      <c r="E69" s="10"/>
      <c r="F69" s="10"/>
      <c r="G69" s="10"/>
      <c r="H69" s="10"/>
    </row>
    <row r="70" spans="2:8" x14ac:dyDescent="0.3">
      <c r="B70" s="12"/>
      <c r="C70" s="12"/>
      <c r="D70" s="12"/>
      <c r="E70" s="10"/>
      <c r="F70" s="10"/>
      <c r="G70" s="10"/>
      <c r="H70" s="10"/>
    </row>
    <row r="71" spans="2:8" x14ac:dyDescent="0.3">
      <c r="B71" s="15"/>
      <c r="C71" s="12"/>
      <c r="D71" s="12"/>
    </row>
    <row r="72" spans="2:8" x14ac:dyDescent="0.3">
      <c r="B72" s="15"/>
      <c r="C72" s="12"/>
      <c r="D72" s="12"/>
    </row>
    <row r="73" spans="2:8" x14ac:dyDescent="0.3">
      <c r="B73" s="15"/>
      <c r="C73" s="12"/>
      <c r="D73" s="12"/>
    </row>
    <row r="74" spans="2:8" x14ac:dyDescent="0.3">
      <c r="B74" s="15"/>
      <c r="C74" s="12"/>
      <c r="D74" s="12"/>
    </row>
    <row r="75" spans="2:8" x14ac:dyDescent="0.3">
      <c r="B75" s="15"/>
      <c r="C75" s="12"/>
      <c r="D75" s="12"/>
    </row>
    <row r="76" spans="2:8" x14ac:dyDescent="0.3">
      <c r="B76" s="15"/>
      <c r="C76" s="15"/>
      <c r="D76" s="15"/>
    </row>
    <row r="77" spans="2:8" x14ac:dyDescent="0.3">
      <c r="B77" s="15"/>
      <c r="C77" s="15"/>
      <c r="D77" s="15"/>
    </row>
  </sheetData>
  <sheetProtection algorithmName="SHA-512" hashValue="tfRpBJsoo/uPe8XMLZSqGfnMvoJCZz6ml9ZgERrfvgKPL2IBxvusUwJU5ROPDFzLL4Ih6r7BWgg3xmOKwRG90A==" saltValue="glAlyS2DTgIG1TxJc1SB0w==" spinCount="100000" sheet="1" objects="1" scenarios="1"/>
  <mergeCells count="7">
    <mergeCell ref="H3:T4"/>
    <mergeCell ref="S6:U6"/>
    <mergeCell ref="V6:X6"/>
    <mergeCell ref="C32:D32"/>
    <mergeCell ref="J6:L6"/>
    <mergeCell ref="M6:O6"/>
    <mergeCell ref="P6:R6"/>
  </mergeCells>
  <conditionalFormatting sqref="I8:I30">
    <cfRule type="containsText" dxfId="17" priority="2" operator="containsText" text="AQ too high">
      <formula>NOT(ISERROR(SEARCH("AQ too high",I8)))</formula>
    </cfRule>
  </conditionalFormatting>
  <conditionalFormatting sqref="J8:X30">
    <cfRule type="containsText" dxfId="16" priority="1" operator="containsText" text="AQ too high">
      <formula>NOT(ISERROR(SEARCH("AQ too high",J8)))</formula>
    </cfRule>
  </conditionalFormatting>
  <dataValidations count="1">
    <dataValidation type="list" allowBlank="1" showInputMessage="1" showErrorMessage="1" sqref="D3" xr:uid="{00000000-0002-0000-0100-000000000000}">
      <formula1>"Standard,Fixed"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P78"/>
  <sheetViews>
    <sheetView zoomScale="85" zoomScaleNormal="85" workbookViewId="0">
      <selection activeCell="G12" sqref="G12:H12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5546875" style="84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WM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>IF(C17="","",LEFT(C17,2))</f>
        <v>WM</v>
      </c>
      <c r="C17" s="118" t="s">
        <v>133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B44930WM10FFA1G0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151.9812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13.273300000000001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78" si="0">IF(C18="","",LEFT(C18,2))</f>
        <v>WM</v>
      </c>
      <c r="C18" s="101" t="s">
        <v>133</v>
      </c>
      <c r="D18" s="107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B44930WM125FFA1G0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210.97739999999999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13.273300000000001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WM</v>
      </c>
      <c r="C19" s="101" t="s">
        <v>133</v>
      </c>
      <c r="D19" s="107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B44930WM150FFA1G0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306.62180000000001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13.273300000000001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WM</v>
      </c>
      <c r="C20" s="101" t="s">
        <v>133</v>
      </c>
      <c r="D20" s="107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B44930WM173FFA1G0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333.52080000000001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11.9725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WM</v>
      </c>
      <c r="C21" s="101" t="s">
        <v>133</v>
      </c>
      <c r="D21" s="107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B44930WM1100FFA1G0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405.69380000000001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11.9725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WM</v>
      </c>
      <c r="C22" s="101" t="s">
        <v>133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B44930WM1125FFA1G0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474.34899999999999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11.9725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WM</v>
      </c>
      <c r="C23" s="101" t="s">
        <v>133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B44930WM1150FFA1G0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541.73929999999996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11.9725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WM</v>
      </c>
      <c r="C24" s="101" t="s">
        <v>133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B44930WM1175FFA1G0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610.39459999999997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11.9725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WM</v>
      </c>
      <c r="C25" s="101" t="s">
        <v>133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B44930WM1200FFA1G0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677.78489999999999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11.9725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ref="B26:B35" si="1">IF(C26="","",LEFT(C26,2))</f>
        <v>WM</v>
      </c>
      <c r="C26" s="101" t="s">
        <v>133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B44930WM1225FFA1G0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747.24149999999997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11.9725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1"/>
        <v>WM</v>
      </c>
      <c r="C27" s="101" t="s">
        <v>133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B44930WM1250FFA1G0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837.70600000000002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11.9725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WM</v>
      </c>
      <c r="C28" s="101" t="s">
        <v>133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B44930WM1293FFA1G0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1335.9131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11.4857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WM</v>
      </c>
      <c r="C29" s="101" t="s">
        <v>133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B44930WM1343FFA1G0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1515.2070000000001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11.4857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WM</v>
      </c>
      <c r="C30" s="101" t="s">
        <v>133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B44930WM1393FFA1G0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1696.5672999999999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11.4857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WM</v>
      </c>
      <c r="C31" s="101" t="s">
        <v>133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B44930WM1443FFA1G0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1877.9275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11.4857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WM</v>
      </c>
      <c r="C32" s="101" t="s">
        <v>133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B44930WM1493FFA1G0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2057.2213999999999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11.4857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WM</v>
      </c>
      <c r="C33" s="101" t="s">
        <v>133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B44930WM1543FFA1G0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2238.5816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11.4857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WM</v>
      </c>
      <c r="C34" s="101" t="s">
        <v>133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B44930WM1593FFA1G0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2422.8096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11.4857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WM</v>
      </c>
      <c r="C35" s="101" t="s">
        <v>133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B44930WM1643FFA1G0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2599.0039999999999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11.4857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0"/>
        <v>WM</v>
      </c>
      <c r="C36" s="101" t="s">
        <v>133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B44930WM1693FFA1G0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2755.2930000000001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11.4857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0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0"/>
        <v>WM</v>
      </c>
      <c r="C38" s="101" t="s">
        <v>136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B44930WM20FFA1G0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151.9812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13.273300000000001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0"/>
        <v>WM</v>
      </c>
      <c r="C39" s="101" t="s">
        <v>136</v>
      </c>
      <c r="D39" s="107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B44930WM225FFA1G0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210.97739999999999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13.273300000000001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0"/>
        <v>WM</v>
      </c>
      <c r="C40" s="101" t="s">
        <v>136</v>
      </c>
      <c r="D40" s="107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B44930WM250FFA1G0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306.62180000000001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13.273300000000001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0"/>
        <v>WM</v>
      </c>
      <c r="C41" s="101" t="s">
        <v>136</v>
      </c>
      <c r="D41" s="107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B44930WM273FFA1G0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333.52080000000001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11.9725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0"/>
        <v>WM</v>
      </c>
      <c r="C42" s="101" t="s">
        <v>136</v>
      </c>
      <c r="D42" s="107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B44930WM2100FFA1G0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405.69380000000001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11.9725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0"/>
        <v>WM</v>
      </c>
      <c r="C43" s="101" t="s">
        <v>136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B44930WM2125FFA1G0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474.34899999999999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11.9725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0"/>
        <v>WM</v>
      </c>
      <c r="C44" s="101" t="s">
        <v>136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B44930WM2150FFA1G0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541.73929999999996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11.9725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0"/>
        <v>WM</v>
      </c>
      <c r="C45" s="101" t="s">
        <v>136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B44930WM2175FFA1G0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610.39459999999997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11.9725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0"/>
        <v>WM</v>
      </c>
      <c r="C46" s="101" t="s">
        <v>136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B44930WM2200FFA1G0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677.78489999999999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11.9725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ref="B47:B56" si="2">IF(C47="","",LEFT(C47,2))</f>
        <v>WM</v>
      </c>
      <c r="C47" s="101" t="s">
        <v>136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B44930WM2225FFA1G0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747.24149999999997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11.9725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2"/>
        <v>WM</v>
      </c>
      <c r="C48" s="101" t="s">
        <v>136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B44930WM2250FFA1G0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837.70600000000002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11.9725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2"/>
        <v>WM</v>
      </c>
      <c r="C49" s="101" t="s">
        <v>136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B44930WM2293FFA1G0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1335.9131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11.4857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2"/>
        <v>WM</v>
      </c>
      <c r="C50" s="101" t="s">
        <v>136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B44930WM2343FFA1G0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1515.2070000000001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11.4857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2"/>
        <v>WM</v>
      </c>
      <c r="C51" s="101" t="s">
        <v>136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B44930WM2393FFA1G0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1696.5672999999999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11.4857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2"/>
        <v>WM</v>
      </c>
      <c r="C52" s="101" t="s">
        <v>136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B44930WM2443FFA1G0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1877.9275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11.4857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2"/>
        <v>WM</v>
      </c>
      <c r="C53" s="101" t="s">
        <v>136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B44930WM2493FFA1G0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2057.2213999999999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11.4857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2"/>
        <v>WM</v>
      </c>
      <c r="C54" s="101" t="s">
        <v>136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B44930WM2543FFA1G0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2238.5816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11.4857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2"/>
        <v>WM</v>
      </c>
      <c r="C55" s="101" t="s">
        <v>136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B44930WM2593FFA1G0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2422.8096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11.4857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2"/>
        <v>WM</v>
      </c>
      <c r="C56" s="101" t="s">
        <v>136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B44930WM2643FFA1G0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2599.0039999999999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11.4857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0"/>
        <v>WM</v>
      </c>
      <c r="C57" s="101" t="s">
        <v>136</v>
      </c>
      <c r="D57" s="107">
        <v>693000</v>
      </c>
      <c r="E57" s="107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B44930WM2693FFA1G0</v>
      </c>
      <c r="G57" s="103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2755.2930000000001</v>
      </c>
      <c r="H57" s="104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11.4857</v>
      </c>
      <c r="I57" s="103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4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03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4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 t="str">
        <f t="shared" si="0"/>
        <v/>
      </c>
      <c r="C58" s="96"/>
      <c r="D58" s="96"/>
      <c r="E58" s="97" t="s">
        <v>14</v>
      </c>
      <c r="F58" s="98"/>
      <c r="G58" s="99" t="str">
        <f>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>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>IF($C58="","",IF(LEFT(I$12,1)="D",ROUND(VLOOKUP($C58&amp;$D58,'All Prices'!$A$4:$Z$832,MATCH(IF(LEFT(I$13,1)="D","DC","Var")&amp;IF($J$2="Fixed","F",IF($J$2="Fixed","FF",""))&amp;VALUE(LEFT(IF(I$12="",H$12,I$12),1))*12,'All Prices'!$A$1:$Z$1,0),0),0),ROUND(VLOOKUP($C58&amp;$D58,'All Prices'!$A$4:$Z$832,MATCH(IF(LEFT(I$13,1)="D","DC","Var")&amp;IF($J$2="Fixed","F",IF($J$2="Fixed","FF",""))&amp;VALUE(LEFT(IF(I$12="",H$12,I$12),1))*12,'All Prices'!$A$1:$Z$1,0),0),4)))</f>
        <v/>
      </c>
      <c r="J58" s="100" t="str">
        <f>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>IF($C58="","",IF(LEFT(K$12,1)="D",ROUND(VLOOKUP($C58&amp;$D58,'All Prices'!$A$4:$Z$832,MATCH(IF(LEFT(K$13,1)="D","DC","Var")&amp;IF($J$2="Fixed","F",IF($J$2="Fixed","FF",""))&amp;VALUE(LEFT(IF(K$12="",J$12,K$12),1))*12,'All Prices'!$A$1:$Z$1,0),0),0),ROUND(VLOOKUP($C58&amp;$D58,'All Prices'!$A$4:$Z$832,MATCH(IF(LEFT(K$13,1)="D","DC","Var")&amp;IF($J$2="Fixed","F",IF($J$2="Fixed","FF",""))&amp;VALUE(LEFT(IF(K$12="",J$12,K$12),1))*12,'All Prices'!$A$1:$Z$1,0),0),4)))</f>
        <v/>
      </c>
      <c r="L58" s="100" t="str">
        <f>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/>
      <c r="N58" s="100"/>
      <c r="O58" s="99"/>
      <c r="P58" s="100"/>
    </row>
    <row r="59" spans="2:16" x14ac:dyDescent="0.35">
      <c r="B59" s="101" t="str">
        <f t="shared" si="0"/>
        <v>WM</v>
      </c>
      <c r="C59" s="101" t="s">
        <v>139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B44930WM30FFA1G0</v>
      </c>
      <c r="G59" s="103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151.9812</v>
      </c>
      <c r="H59" s="104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13.273300000000001</v>
      </c>
      <c r="I59" s="103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4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03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4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0"/>
        <v>WM</v>
      </c>
      <c r="C60" s="101" t="s">
        <v>139</v>
      </c>
      <c r="D60" s="107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B44930WM325FFA1G0</v>
      </c>
      <c r="G60" s="103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210.97739999999999</v>
      </c>
      <c r="H60" s="104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13.273300000000001</v>
      </c>
      <c r="I60" s="103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4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03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4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0"/>
        <v>WM</v>
      </c>
      <c r="C61" s="101" t="s">
        <v>139</v>
      </c>
      <c r="D61" s="107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B44930WM350FFA1G0</v>
      </c>
      <c r="G61" s="103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306.62180000000001</v>
      </c>
      <c r="H61" s="104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13.273300000000001</v>
      </c>
      <c r="I61" s="103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4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03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4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0"/>
        <v>WM</v>
      </c>
      <c r="C62" s="101" t="s">
        <v>139</v>
      </c>
      <c r="D62" s="107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B44930WM373FFA1G0</v>
      </c>
      <c r="G62" s="103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333.52080000000001</v>
      </c>
      <c r="H62" s="104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11.9725</v>
      </c>
      <c r="I62" s="103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4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03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4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0"/>
        <v>WM</v>
      </c>
      <c r="C63" s="101" t="s">
        <v>139</v>
      </c>
      <c r="D63" s="107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B44930WM3100FFA1G0</v>
      </c>
      <c r="G63" s="103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405.69380000000001</v>
      </c>
      <c r="H63" s="104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11.9725</v>
      </c>
      <c r="I63" s="103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4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03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4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0"/>
        <v>WM</v>
      </c>
      <c r="C64" s="101" t="s">
        <v>139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B44930WM3125FFA1G0</v>
      </c>
      <c r="G64" s="103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474.34899999999999</v>
      </c>
      <c r="H64" s="104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11.9725</v>
      </c>
      <c r="I64" s="103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4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03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4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0"/>
        <v>WM</v>
      </c>
      <c r="C65" s="101" t="s">
        <v>139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B44930WM3150FFA1G0</v>
      </c>
      <c r="G65" s="103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541.73929999999996</v>
      </c>
      <c r="H65" s="104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11.9725</v>
      </c>
      <c r="I65" s="103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4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03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4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0"/>
        <v>WM</v>
      </c>
      <c r="C66" s="101" t="s">
        <v>139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B44930WM3175FFA1G0</v>
      </c>
      <c r="G66" s="103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610.39459999999997</v>
      </c>
      <c r="H66" s="104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11.9725</v>
      </c>
      <c r="I66" s="103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4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03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4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si="0"/>
        <v>WM</v>
      </c>
      <c r="C67" s="101" t="s">
        <v>139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B44930WM3200FFA1G0</v>
      </c>
      <c r="G67" s="103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677.78489999999999</v>
      </c>
      <c r="H67" s="104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11.9725</v>
      </c>
      <c r="I67" s="103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4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03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4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ref="B68:B77" si="3">IF(C68="","",LEFT(C68,2))</f>
        <v>WM</v>
      </c>
      <c r="C68" s="101" t="s">
        <v>139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B44930WM3225FFA1G0</v>
      </c>
      <c r="G68" s="103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747.24149999999997</v>
      </c>
      <c r="H68" s="104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11.9725</v>
      </c>
      <c r="I68" s="103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4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03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4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3"/>
        <v>WM</v>
      </c>
      <c r="C69" s="101" t="s">
        <v>139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B44930WM3250FFA1G0</v>
      </c>
      <c r="G69" s="10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837.70600000000002</v>
      </c>
      <c r="H69" s="10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11.9725</v>
      </c>
      <c r="I69" s="10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0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3"/>
        <v>WM</v>
      </c>
      <c r="C70" s="101" t="s">
        <v>139</v>
      </c>
      <c r="D70" s="107">
        <v>293000</v>
      </c>
      <c r="E70" s="107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B44930WM3293FFA1G0</v>
      </c>
      <c r="G70" s="10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1335.9131</v>
      </c>
      <c r="H70" s="10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11.4857</v>
      </c>
      <c r="I70" s="10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0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3"/>
        <v>WM</v>
      </c>
      <c r="C71" s="101" t="s">
        <v>139</v>
      </c>
      <c r="D71" s="107">
        <v>343000</v>
      </c>
      <c r="E71" s="107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B44930WM3343FFA1G0</v>
      </c>
      <c r="G71" s="10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1515.2070000000001</v>
      </c>
      <c r="H71" s="10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11.4857</v>
      </c>
      <c r="I71" s="10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0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3"/>
        <v>WM</v>
      </c>
      <c r="C72" s="101" t="s">
        <v>139</v>
      </c>
      <c r="D72" s="107">
        <v>393000</v>
      </c>
      <c r="E72" s="107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B44930WM3393FFA1G0</v>
      </c>
      <c r="G72" s="10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1696.5672999999999</v>
      </c>
      <c r="H72" s="10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11.4857</v>
      </c>
      <c r="I72" s="10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0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3"/>
        <v>WM</v>
      </c>
      <c r="C73" s="101" t="s">
        <v>139</v>
      </c>
      <c r="D73" s="107">
        <v>443000</v>
      </c>
      <c r="E73" s="107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B44930WM3443FFA1G0</v>
      </c>
      <c r="G73" s="10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1877.9275</v>
      </c>
      <c r="H73" s="10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11.4857</v>
      </c>
      <c r="I73" s="10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0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3"/>
        <v>WM</v>
      </c>
      <c r="C74" s="101" t="s">
        <v>139</v>
      </c>
      <c r="D74" s="107">
        <v>493000</v>
      </c>
      <c r="E74" s="107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B44930WM3493FFA1G0</v>
      </c>
      <c r="G74" s="10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2057.2213999999999</v>
      </c>
      <c r="H74" s="10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11.4857</v>
      </c>
      <c r="I74" s="10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0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3"/>
        <v>WM</v>
      </c>
      <c r="C75" s="101" t="s">
        <v>139</v>
      </c>
      <c r="D75" s="107">
        <v>543000</v>
      </c>
      <c r="E75" s="107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B44930WM3543FFA1G0</v>
      </c>
      <c r="G75" s="10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2238.5816</v>
      </c>
      <c r="H75" s="10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11.4857</v>
      </c>
      <c r="I75" s="10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0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3"/>
        <v>WM</v>
      </c>
      <c r="C76" s="101" t="s">
        <v>139</v>
      </c>
      <c r="D76" s="107">
        <v>593000</v>
      </c>
      <c r="E76" s="107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B44930WM3593FFA1G0</v>
      </c>
      <c r="G76" s="10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2422.8096</v>
      </c>
      <c r="H76" s="10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11.4857</v>
      </c>
      <c r="I76" s="10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0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3"/>
        <v>WM</v>
      </c>
      <c r="C77" s="101" t="s">
        <v>139</v>
      </c>
      <c r="D77" s="107">
        <v>643000</v>
      </c>
      <c r="E77" s="107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B44930WM3643FFA1G0</v>
      </c>
      <c r="G77" s="10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2599.0039999999999</v>
      </c>
      <c r="H77" s="10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11.4857</v>
      </c>
      <c r="I77" s="10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0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ht="15.6" thickBot="1" x14ac:dyDescent="0.4">
      <c r="B78" s="109" t="str">
        <f t="shared" si="0"/>
        <v>WM</v>
      </c>
      <c r="C78" s="109" t="s">
        <v>139</v>
      </c>
      <c r="D78" s="110">
        <v>693000</v>
      </c>
      <c r="E78" s="110">
        <v>732000</v>
      </c>
      <c r="F78" s="111" t="str">
        <f>IF(C78="","",'Postcode search'!$C$40&amp;ROUND($C$8,2)&amp;C78&amp;LEFT(D78,3)&amp;IF($J$2="Standard","F","FF")&amp;IF('Postcode search'!$D$4="Yes", "A1", "A0")&amp;IF('Postcode search'!$D$5="Yes","G1","G0"))</f>
        <v>B44930WM3693FFA1G0</v>
      </c>
      <c r="G78" s="112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2755.2930000000001</v>
      </c>
      <c r="H78" s="113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11.4857</v>
      </c>
      <c r="I78" s="112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13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12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13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14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15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14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15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YcmcjHqRCNEqOtNHgEf4O/IFTRDSl2h/WWzh4m+imxPvx/4C+jP9pTz/P9XNeR6TKYCzeiVOOMoimI3EYZCwZg==" saltValue="PCulhlxd4lzrSQKobQdS1w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78">
    <cfRule type="containsText" dxfId="0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1:AP764"/>
  <sheetViews>
    <sheetView workbookViewId="0">
      <selection activeCell="G12" sqref="G12"/>
    </sheetView>
  </sheetViews>
  <sheetFormatPr defaultColWidth="9.109375" defaultRowHeight="13.8" x14ac:dyDescent="0.3"/>
  <cols>
    <col min="1" max="1" width="16.88671875" style="169" customWidth="1"/>
    <col min="2" max="2" width="10.5546875" style="169" bestFit="1" customWidth="1"/>
    <col min="3" max="26" width="9.109375" style="169"/>
    <col min="27" max="27" width="0" style="169" hidden="1" customWidth="1"/>
    <col min="28" max="16384" width="9.109375" style="169"/>
  </cols>
  <sheetData>
    <row r="1" spans="1:42" ht="14.4" thickBot="1" x14ac:dyDescent="0.35">
      <c r="A1" s="165" t="s">
        <v>1</v>
      </c>
      <c r="B1" s="166">
        <v>44930</v>
      </c>
      <c r="C1" s="167" t="s">
        <v>10199</v>
      </c>
      <c r="D1" s="168" t="str">
        <f>'Postcode search'!D4</f>
        <v>Yes</v>
      </c>
      <c r="G1" s="170" t="str">
        <f>G4&amp;G3&amp;G2</f>
        <v>DCF12</v>
      </c>
      <c r="H1" s="170" t="str">
        <f t="shared" ref="H1:AP1" si="0">H4&amp;H3&amp;H2</f>
        <v>VarF12</v>
      </c>
      <c r="I1" s="170" t="str">
        <f t="shared" si="0"/>
        <v>DCFF12</v>
      </c>
      <c r="J1" s="170" t="str">
        <f t="shared" si="0"/>
        <v>VarFF12</v>
      </c>
      <c r="K1" s="170" t="str">
        <f t="shared" si="0"/>
        <v>DCF24</v>
      </c>
      <c r="L1" s="170" t="str">
        <f t="shared" si="0"/>
        <v>VarF24</v>
      </c>
      <c r="M1" s="170" t="str">
        <f t="shared" si="0"/>
        <v>DCFF24</v>
      </c>
      <c r="N1" s="170" t="str">
        <f t="shared" si="0"/>
        <v>VarFF24</v>
      </c>
      <c r="O1" s="170" t="str">
        <f t="shared" si="0"/>
        <v>DCF36</v>
      </c>
      <c r="P1" s="170" t="str">
        <f t="shared" si="0"/>
        <v>VarF36</v>
      </c>
      <c r="Q1" s="170" t="str">
        <f t="shared" si="0"/>
        <v>DCFF36</v>
      </c>
      <c r="R1" s="170" t="str">
        <f t="shared" si="0"/>
        <v>VarFF36</v>
      </c>
      <c r="S1" s="170" t="str">
        <f t="shared" si="0"/>
        <v>DCF48</v>
      </c>
      <c r="T1" s="170" t="str">
        <f t="shared" si="0"/>
        <v>VarF48</v>
      </c>
      <c r="U1" s="170" t="str">
        <f t="shared" ref="U1:V1" si="1">U4&amp;U3&amp;U2</f>
        <v>DCFF48</v>
      </c>
      <c r="V1" s="170" t="str">
        <f t="shared" si="1"/>
        <v>VarFF48</v>
      </c>
      <c r="W1" s="170" t="str">
        <f t="shared" si="0"/>
        <v>DCF60</v>
      </c>
      <c r="X1" s="170" t="str">
        <f t="shared" si="0"/>
        <v>VarF60</v>
      </c>
      <c r="Y1" s="170" t="str">
        <f t="shared" ref="Y1:Z1" si="2">Y4&amp;Y3&amp;Y2</f>
        <v>DCFF60</v>
      </c>
      <c r="Z1" s="170" t="str">
        <f t="shared" si="2"/>
        <v>VarFF60</v>
      </c>
      <c r="AA1" s="170" t="str">
        <f t="shared" si="0"/>
        <v/>
      </c>
      <c r="AB1" s="170" t="str">
        <f t="shared" si="0"/>
        <v/>
      </c>
      <c r="AC1" s="170" t="str">
        <f t="shared" si="0"/>
        <v/>
      </c>
      <c r="AD1" s="170" t="str">
        <f t="shared" si="0"/>
        <v/>
      </c>
      <c r="AE1" s="170" t="str">
        <f t="shared" si="0"/>
        <v/>
      </c>
      <c r="AF1" s="170" t="str">
        <f t="shared" si="0"/>
        <v/>
      </c>
      <c r="AG1" s="170" t="str">
        <f t="shared" si="0"/>
        <v/>
      </c>
      <c r="AH1" s="170" t="str">
        <f t="shared" si="0"/>
        <v/>
      </c>
      <c r="AI1" s="170" t="str">
        <f t="shared" si="0"/>
        <v/>
      </c>
      <c r="AJ1" s="170" t="str">
        <f t="shared" si="0"/>
        <v/>
      </c>
      <c r="AK1" s="170" t="str">
        <f t="shared" si="0"/>
        <v/>
      </c>
      <c r="AL1" s="170" t="str">
        <f t="shared" si="0"/>
        <v/>
      </c>
      <c r="AM1" s="170" t="str">
        <f t="shared" si="0"/>
        <v/>
      </c>
      <c r="AN1" s="170" t="str">
        <f t="shared" si="0"/>
        <v/>
      </c>
      <c r="AO1" s="170" t="str">
        <f t="shared" si="0"/>
        <v/>
      </c>
      <c r="AP1" s="170" t="str">
        <f t="shared" si="0"/>
        <v/>
      </c>
    </row>
    <row r="2" spans="1:42" ht="14.4" thickBot="1" x14ac:dyDescent="0.35">
      <c r="A2" s="171" t="s">
        <v>10006</v>
      </c>
      <c r="B2" s="172">
        <v>45017</v>
      </c>
      <c r="C2" s="167" t="s">
        <v>10655</v>
      </c>
      <c r="D2" s="168" t="str">
        <f>'Postcode search'!D5</f>
        <v>No</v>
      </c>
      <c r="G2" s="169">
        <v>12</v>
      </c>
      <c r="H2" s="169">
        <v>12</v>
      </c>
      <c r="I2" s="169">
        <v>12</v>
      </c>
      <c r="J2" s="169">
        <v>12</v>
      </c>
      <c r="K2" s="169">
        <v>24</v>
      </c>
      <c r="L2" s="169">
        <v>24</v>
      </c>
      <c r="M2" s="169">
        <v>24</v>
      </c>
      <c r="N2" s="169">
        <v>24</v>
      </c>
      <c r="O2" s="169">
        <v>36</v>
      </c>
      <c r="P2" s="169">
        <v>36</v>
      </c>
      <c r="Q2" s="169">
        <v>36</v>
      </c>
      <c r="R2" s="169">
        <v>36</v>
      </c>
      <c r="S2" s="169">
        <v>48</v>
      </c>
      <c r="T2" s="169">
        <v>48</v>
      </c>
      <c r="U2" s="169">
        <v>48</v>
      </c>
      <c r="V2" s="169">
        <v>48</v>
      </c>
      <c r="W2" s="169">
        <v>60</v>
      </c>
      <c r="X2" s="169">
        <v>60</v>
      </c>
      <c r="Y2" s="169">
        <v>60</v>
      </c>
      <c r="Z2" s="169">
        <v>60</v>
      </c>
    </row>
    <row r="3" spans="1:42" ht="14.4" thickBot="1" x14ac:dyDescent="0.35">
      <c r="A3" s="173" t="s">
        <v>10007</v>
      </c>
      <c r="B3" s="174">
        <v>45199</v>
      </c>
      <c r="D3" s="169" t="s">
        <v>9669</v>
      </c>
      <c r="G3" s="169" t="s">
        <v>5762</v>
      </c>
      <c r="H3" s="169" t="s">
        <v>5762</v>
      </c>
      <c r="I3" s="169" t="s">
        <v>9670</v>
      </c>
      <c r="J3" s="169" t="s">
        <v>9670</v>
      </c>
      <c r="K3" s="169" t="s">
        <v>5762</v>
      </c>
      <c r="L3" s="169" t="s">
        <v>5762</v>
      </c>
      <c r="M3" s="169" t="s">
        <v>9670</v>
      </c>
      <c r="N3" s="169" t="s">
        <v>9670</v>
      </c>
      <c r="O3" s="169" t="s">
        <v>5762</v>
      </c>
      <c r="P3" s="169" t="s">
        <v>5762</v>
      </c>
      <c r="Q3" s="169" t="s">
        <v>9670</v>
      </c>
      <c r="R3" s="169" t="s">
        <v>9670</v>
      </c>
      <c r="S3" s="169" t="s">
        <v>5762</v>
      </c>
      <c r="T3" s="169" t="s">
        <v>5762</v>
      </c>
      <c r="U3" s="169" t="s">
        <v>9670</v>
      </c>
      <c r="V3" s="169" t="s">
        <v>9670</v>
      </c>
      <c r="W3" s="169" t="s">
        <v>5762</v>
      </c>
      <c r="X3" s="169" t="s">
        <v>5762</v>
      </c>
      <c r="Y3" s="169" t="s">
        <v>9670</v>
      </c>
      <c r="Z3" s="169" t="s">
        <v>9670</v>
      </c>
    </row>
    <row r="4" spans="1:42" x14ac:dyDescent="0.3">
      <c r="A4" s="169" t="s">
        <v>9671</v>
      </c>
      <c r="B4" s="169" t="s">
        <v>9672</v>
      </c>
      <c r="C4" s="169" t="s">
        <v>2</v>
      </c>
      <c r="D4" s="169" t="s">
        <v>9673</v>
      </c>
      <c r="E4" s="169" t="s">
        <v>9674</v>
      </c>
      <c r="F4" s="169" t="s">
        <v>9675</v>
      </c>
      <c r="G4" s="169" t="s">
        <v>9676</v>
      </c>
      <c r="H4" s="169" t="s">
        <v>9677</v>
      </c>
      <c r="I4" s="169" t="s">
        <v>9676</v>
      </c>
      <c r="J4" s="169" t="s">
        <v>9677</v>
      </c>
      <c r="K4" s="169" t="s">
        <v>9676</v>
      </c>
      <c r="L4" s="169" t="s">
        <v>9677</v>
      </c>
      <c r="M4" s="169" t="s">
        <v>9676</v>
      </c>
      <c r="N4" s="169" t="s">
        <v>9677</v>
      </c>
      <c r="O4" s="169" t="s">
        <v>9676</v>
      </c>
      <c r="P4" s="169" t="s">
        <v>9677</v>
      </c>
      <c r="Q4" s="169" t="s">
        <v>9676</v>
      </c>
      <c r="R4" s="169" t="s">
        <v>9677</v>
      </c>
      <c r="S4" s="169" t="s">
        <v>9676</v>
      </c>
      <c r="T4" s="169" t="s">
        <v>9677</v>
      </c>
      <c r="U4" s="169" t="s">
        <v>9676</v>
      </c>
      <c r="V4" s="169" t="s">
        <v>9677</v>
      </c>
      <c r="W4" s="169" t="s">
        <v>9676</v>
      </c>
      <c r="X4" s="169" t="s">
        <v>9677</v>
      </c>
      <c r="Y4" s="169" t="s">
        <v>9676</v>
      </c>
      <c r="Z4" s="169" t="s">
        <v>9677</v>
      </c>
    </row>
    <row r="5" spans="1:42" x14ac:dyDescent="0.3">
      <c r="A5" s="169" t="str">
        <f>D5&amp;E5</f>
        <v>EA10</v>
      </c>
      <c r="B5" s="169" t="str">
        <f>C5&amp;E5</f>
        <v>EA0</v>
      </c>
      <c r="C5" s="169" t="s">
        <v>29</v>
      </c>
      <c r="D5" s="169" t="s">
        <v>30</v>
      </c>
      <c r="E5" s="169">
        <v>0</v>
      </c>
      <c r="F5" s="169">
        <v>25000</v>
      </c>
      <c r="G5" s="169">
        <v>128.64534816774412</v>
      </c>
      <c r="H5" s="169">
        <v>13.23149178285869</v>
      </c>
      <c r="I5" s="169">
        <v>131.133788594637</v>
      </c>
      <c r="J5" s="169">
        <v>13.233876477461953</v>
      </c>
      <c r="K5" s="169">
        <v>130.64534816774412</v>
      </c>
      <c r="L5" s="169">
        <v>12.660985117543225</v>
      </c>
      <c r="M5" s="169">
        <v>134.72977297214211</v>
      </c>
      <c r="N5" s="169">
        <v>12.664899258176538</v>
      </c>
      <c r="O5" s="169">
        <v>132.64534816774412</v>
      </c>
      <c r="P5" s="169">
        <v>11.815532888234465</v>
      </c>
      <c r="Q5" s="169">
        <v>139.04250691679749</v>
      </c>
      <c r="R5" s="169">
        <v>11.821663342385675</v>
      </c>
      <c r="S5" s="169">
        <v>134.64534816774412</v>
      </c>
      <c r="T5" s="169">
        <v>11.307008253394466</v>
      </c>
      <c r="U5" s="169">
        <v>143.98041330849833</v>
      </c>
      <c r="V5" s="169">
        <v>11.315954129382368</v>
      </c>
      <c r="W5" s="169">
        <v>136.64534816774412</v>
      </c>
      <c r="X5" s="169" t="e">
        <v>#N/A</v>
      </c>
      <c r="Y5" s="169">
        <v>149.50679658608161</v>
      </c>
      <c r="Z5" s="169" t="e">
        <v>#N/A</v>
      </c>
    </row>
    <row r="6" spans="1:42" x14ac:dyDescent="0.3">
      <c r="A6" s="169" t="str">
        <f t="shared" ref="A6:A69" si="3">D6&amp;E6</f>
        <v>EA125000</v>
      </c>
      <c r="B6" s="169" t="str">
        <f t="shared" ref="B6:B69" si="4">C6&amp;E6</f>
        <v>EA25000</v>
      </c>
      <c r="C6" s="169" t="s">
        <v>29</v>
      </c>
      <c r="D6" s="169" t="s">
        <v>30</v>
      </c>
      <c r="E6" s="169">
        <v>25000</v>
      </c>
      <c r="F6" s="169">
        <v>50000</v>
      </c>
      <c r="G6" s="169">
        <v>183.18865758963969</v>
      </c>
      <c r="H6" s="169">
        <v>13.23149178285869</v>
      </c>
      <c r="I6" s="169">
        <v>186.97677315872244</v>
      </c>
      <c r="J6" s="169">
        <v>13.233876477461953</v>
      </c>
      <c r="K6" s="169">
        <v>185.18865758963969</v>
      </c>
      <c r="L6" s="169">
        <v>12.660985117543225</v>
      </c>
      <c r="M6" s="169">
        <v>191.4063162585301</v>
      </c>
      <c r="N6" s="169">
        <v>12.664899258176538</v>
      </c>
      <c r="O6" s="169">
        <v>187.18865758963969</v>
      </c>
      <c r="P6" s="169">
        <v>11.815532888234465</v>
      </c>
      <c r="Q6" s="169">
        <v>196.92695648291127</v>
      </c>
      <c r="R6" s="169">
        <v>11.821663342385675</v>
      </c>
      <c r="S6" s="169">
        <v>189.18865758963969</v>
      </c>
      <c r="T6" s="169">
        <v>11.307008253394466</v>
      </c>
      <c r="U6" s="169">
        <v>203.39928735434222</v>
      </c>
      <c r="V6" s="169">
        <v>11.315954129382368</v>
      </c>
      <c r="W6" s="169">
        <v>191.18865758963969</v>
      </c>
      <c r="X6" s="169" t="e">
        <v>#N/A</v>
      </c>
      <c r="Y6" s="169">
        <v>210.76744776999897</v>
      </c>
      <c r="Z6" s="169" t="e">
        <v>#N/A</v>
      </c>
    </row>
    <row r="7" spans="1:42" x14ac:dyDescent="0.3">
      <c r="A7" s="169" t="str">
        <f t="shared" si="3"/>
        <v>EA150000</v>
      </c>
      <c r="B7" s="169" t="str">
        <f t="shared" si="4"/>
        <v>EA50000</v>
      </c>
      <c r="C7" s="169" t="s">
        <v>29</v>
      </c>
      <c r="D7" s="169" t="s">
        <v>30</v>
      </c>
      <c r="E7" s="169">
        <v>50000</v>
      </c>
      <c r="F7" s="169">
        <v>73200</v>
      </c>
      <c r="G7" s="169">
        <v>271.21468998147344</v>
      </c>
      <c r="H7" s="169">
        <v>13.23149178285869</v>
      </c>
      <c r="I7" s="169">
        <v>277.39307218015205</v>
      </c>
      <c r="J7" s="169">
        <v>13.233876477461953</v>
      </c>
      <c r="K7" s="169">
        <v>273.21468998147344</v>
      </c>
      <c r="L7" s="169">
        <v>12.660985117543225</v>
      </c>
      <c r="M7" s="169">
        <v>283.3556349808452</v>
      </c>
      <c r="N7" s="169">
        <v>12.664899258176538</v>
      </c>
      <c r="O7" s="169">
        <v>275.21468998147344</v>
      </c>
      <c r="P7" s="169">
        <v>11.815532888234465</v>
      </c>
      <c r="Q7" s="169">
        <v>291.09776731381817</v>
      </c>
      <c r="R7" s="169">
        <v>11.821663342385675</v>
      </c>
      <c r="S7" s="169">
        <v>277.21468998147344</v>
      </c>
      <c r="T7" s="169">
        <v>11.307008253394466</v>
      </c>
      <c r="U7" s="169">
        <v>300.39209847630173</v>
      </c>
      <c r="V7" s="169">
        <v>11.315954129382368</v>
      </c>
      <c r="W7" s="169">
        <v>279.21468998147344</v>
      </c>
      <c r="X7" s="169" t="e">
        <v>#N/A</v>
      </c>
      <c r="Y7" s="169">
        <v>311.14751951531071</v>
      </c>
      <c r="Z7" s="169" t="e">
        <v>#N/A</v>
      </c>
    </row>
    <row r="8" spans="1:42" x14ac:dyDescent="0.3">
      <c r="A8" s="169" t="str">
        <f t="shared" si="3"/>
        <v>EA173200</v>
      </c>
      <c r="B8" s="169" t="str">
        <f t="shared" si="4"/>
        <v>EA73200</v>
      </c>
      <c r="C8" s="169" t="s">
        <v>29</v>
      </c>
      <c r="D8" s="169" t="s">
        <v>30</v>
      </c>
      <c r="E8" s="169">
        <v>73200</v>
      </c>
      <c r="F8" s="169">
        <v>100000</v>
      </c>
      <c r="G8" s="169">
        <v>291.95654013133048</v>
      </c>
      <c r="H8" s="169">
        <v>11.929758366961881</v>
      </c>
      <c r="I8" s="169">
        <v>298.22895359106207</v>
      </c>
      <c r="J8" s="169">
        <v>11.931924160530629</v>
      </c>
      <c r="K8" s="169">
        <v>293.95654013133048</v>
      </c>
      <c r="L8" s="169">
        <v>11.426093063855262</v>
      </c>
      <c r="M8" s="169">
        <v>304.25182421428372</v>
      </c>
      <c r="N8" s="169">
        <v>11.42964790924268</v>
      </c>
      <c r="O8" s="169">
        <v>295.95654013133048</v>
      </c>
      <c r="P8" s="169">
        <v>10.689140259752923</v>
      </c>
      <c r="Q8" s="169">
        <v>312.08134834773767</v>
      </c>
      <c r="R8" s="169">
        <v>10.694707974023773</v>
      </c>
      <c r="S8" s="169">
        <v>297.95654013133048</v>
      </c>
      <c r="T8" s="169">
        <v>10.280793370317522</v>
      </c>
      <c r="U8" s="169">
        <v>321.48669484331174</v>
      </c>
      <c r="V8" s="169">
        <v>10.288918067146589</v>
      </c>
      <c r="W8" s="169">
        <v>299.95654013133048</v>
      </c>
      <c r="X8" s="169" t="e">
        <v>#N/A</v>
      </c>
      <c r="Y8" s="169">
        <v>332.37536812455397</v>
      </c>
      <c r="Z8" s="169" t="e">
        <v>#N/A</v>
      </c>
    </row>
    <row r="9" spans="1:42" x14ac:dyDescent="0.3">
      <c r="A9" s="169" t="str">
        <f t="shared" si="3"/>
        <v>EA1100000</v>
      </c>
      <c r="B9" s="169" t="str">
        <f t="shared" si="4"/>
        <v>EA100000</v>
      </c>
      <c r="C9" s="169" t="s">
        <v>29</v>
      </c>
      <c r="D9" s="169" t="s">
        <v>30</v>
      </c>
      <c r="E9" s="169">
        <v>100000</v>
      </c>
      <c r="F9" s="169">
        <v>125000</v>
      </c>
      <c r="G9" s="169">
        <v>356.19222371005424</v>
      </c>
      <c r="H9" s="169">
        <v>11.929758366961881</v>
      </c>
      <c r="I9" s="169">
        <v>364.02521912833959</v>
      </c>
      <c r="J9" s="169">
        <v>11.931924160530629</v>
      </c>
      <c r="K9" s="169">
        <v>358.19222371005424</v>
      </c>
      <c r="L9" s="169">
        <v>11.426093063855262</v>
      </c>
      <c r="M9" s="169">
        <v>371.04898348353538</v>
      </c>
      <c r="N9" s="169">
        <v>11.42964790924268</v>
      </c>
      <c r="O9" s="169">
        <v>360.19222371005424</v>
      </c>
      <c r="P9" s="169">
        <v>10.689140259752923</v>
      </c>
      <c r="Q9" s="169">
        <v>380.3288983235376</v>
      </c>
      <c r="R9" s="169">
        <v>10.694707974023773</v>
      </c>
      <c r="S9" s="169">
        <v>362.19222371005424</v>
      </c>
      <c r="T9" s="169">
        <v>10.280793370317522</v>
      </c>
      <c r="U9" s="169">
        <v>391.57670150855427</v>
      </c>
      <c r="V9" s="169">
        <v>10.288918067146589</v>
      </c>
      <c r="W9" s="169">
        <v>364.19222371005424</v>
      </c>
      <c r="X9" s="169" t="e">
        <v>#N/A</v>
      </c>
      <c r="Y9" s="169">
        <v>404.67688448175807</v>
      </c>
      <c r="Z9" s="169" t="e">
        <v>#N/A</v>
      </c>
    </row>
    <row r="10" spans="1:42" x14ac:dyDescent="0.3">
      <c r="A10" s="169" t="str">
        <f t="shared" si="3"/>
        <v>EA1125000</v>
      </c>
      <c r="B10" s="169" t="str">
        <f t="shared" si="4"/>
        <v>EA125000</v>
      </c>
      <c r="C10" s="169" t="s">
        <v>29</v>
      </c>
      <c r="D10" s="169" t="s">
        <v>30</v>
      </c>
      <c r="E10" s="169">
        <v>125000</v>
      </c>
      <c r="F10" s="169">
        <v>150000</v>
      </c>
      <c r="G10" s="169">
        <v>417.39171241685904</v>
      </c>
      <c r="H10" s="169">
        <v>11.929758366961881</v>
      </c>
      <c r="I10" s="169">
        <v>426.69013417733163</v>
      </c>
      <c r="J10" s="169">
        <v>11.931924160530629</v>
      </c>
      <c r="K10" s="169">
        <v>419.39171241685904</v>
      </c>
      <c r="L10" s="169">
        <v>11.426093063855262</v>
      </c>
      <c r="M10" s="169">
        <v>434.65376332625107</v>
      </c>
      <c r="N10" s="169">
        <v>11.42964790924268</v>
      </c>
      <c r="O10" s="169">
        <v>421.39171241685904</v>
      </c>
      <c r="P10" s="169">
        <v>10.689140259752923</v>
      </c>
      <c r="Q10" s="169">
        <v>445.29563210669789</v>
      </c>
      <c r="R10" s="169">
        <v>10.694707974023773</v>
      </c>
      <c r="S10" s="169">
        <v>423.39171241685904</v>
      </c>
      <c r="T10" s="169">
        <v>10.280793370317522</v>
      </c>
      <c r="U10" s="169">
        <v>458.27354920995464</v>
      </c>
      <c r="V10" s="169">
        <v>10.288918067146589</v>
      </c>
      <c r="W10" s="169">
        <v>425.39171241685904</v>
      </c>
      <c r="X10" s="169" t="e">
        <v>#N/A</v>
      </c>
      <c r="Y10" s="169">
        <v>473.45039630248851</v>
      </c>
      <c r="Z10" s="169" t="e">
        <v>#N/A</v>
      </c>
    </row>
    <row r="11" spans="1:42" x14ac:dyDescent="0.3">
      <c r="A11" s="169" t="str">
        <f t="shared" si="3"/>
        <v>EA1150000</v>
      </c>
      <c r="B11" s="169" t="str">
        <f t="shared" si="4"/>
        <v>EA150000</v>
      </c>
      <c r="C11" s="169" t="s">
        <v>29</v>
      </c>
      <c r="D11" s="169" t="s">
        <v>30</v>
      </c>
      <c r="E11" s="169">
        <v>150000</v>
      </c>
      <c r="F11" s="169">
        <v>175000</v>
      </c>
      <c r="G11" s="169">
        <v>477.59120112366395</v>
      </c>
      <c r="H11" s="169">
        <v>11.929758366961881</v>
      </c>
      <c r="I11" s="169">
        <v>488.32188240291254</v>
      </c>
      <c r="J11" s="169">
        <v>11.931924160530629</v>
      </c>
      <c r="K11" s="169">
        <v>479.59120112366395</v>
      </c>
      <c r="L11" s="169">
        <v>11.426093063855262</v>
      </c>
      <c r="M11" s="169">
        <v>497.20410449534637</v>
      </c>
      <c r="N11" s="169">
        <v>11.42964790924268</v>
      </c>
      <c r="O11" s="169">
        <v>481.59120112366395</v>
      </c>
      <c r="P11" s="169">
        <v>10.689140259752923</v>
      </c>
      <c r="Q11" s="169">
        <v>509.17710227162172</v>
      </c>
      <c r="R11" s="169">
        <v>10.694707974023773</v>
      </c>
      <c r="S11" s="169">
        <v>483.59120112366395</v>
      </c>
      <c r="T11" s="169">
        <v>10.280793370317522</v>
      </c>
      <c r="U11" s="169">
        <v>523.84597582668323</v>
      </c>
      <c r="V11" s="169">
        <v>10.288918067146589</v>
      </c>
      <c r="W11" s="169">
        <v>485.59120112366395</v>
      </c>
      <c r="X11" s="169" t="e">
        <v>#N/A</v>
      </c>
      <c r="Y11" s="169">
        <v>541.05248614184757</v>
      </c>
      <c r="Z11" s="169" t="e">
        <v>#N/A</v>
      </c>
    </row>
    <row r="12" spans="1:42" x14ac:dyDescent="0.3">
      <c r="A12" s="169" t="str">
        <f t="shared" si="3"/>
        <v>EA1175000</v>
      </c>
      <c r="B12" s="169" t="str">
        <f t="shared" si="4"/>
        <v>EA175000</v>
      </c>
      <c r="C12" s="169" t="s">
        <v>29</v>
      </c>
      <c r="D12" s="169" t="s">
        <v>30</v>
      </c>
      <c r="E12" s="169">
        <v>175000</v>
      </c>
      <c r="F12" s="169">
        <v>200000</v>
      </c>
      <c r="G12" s="169">
        <v>538.60378983046871</v>
      </c>
      <c r="H12" s="169">
        <v>11.929758366961881</v>
      </c>
      <c r="I12" s="169">
        <v>550.79369857260895</v>
      </c>
      <c r="J12" s="169">
        <v>11.931924160530629</v>
      </c>
      <c r="K12" s="169">
        <v>540.60378983046871</v>
      </c>
      <c r="L12" s="169">
        <v>11.426093063855262</v>
      </c>
      <c r="M12" s="169">
        <v>560.61180974996228</v>
      </c>
      <c r="N12" s="169">
        <v>11.42964790924268</v>
      </c>
      <c r="O12" s="169">
        <v>542.60378983046871</v>
      </c>
      <c r="P12" s="169">
        <v>10.689140259752923</v>
      </c>
      <c r="Q12" s="169">
        <v>573.94100028453363</v>
      </c>
      <c r="R12" s="169">
        <v>10.694707974023773</v>
      </c>
      <c r="S12" s="169">
        <v>544.60378983046871</v>
      </c>
      <c r="T12" s="169">
        <v>10.280793370317522</v>
      </c>
      <c r="U12" s="169">
        <v>590.33266922735845</v>
      </c>
      <c r="V12" s="169">
        <v>10.288918067146589</v>
      </c>
      <c r="W12" s="169">
        <v>546.60378983046871</v>
      </c>
      <c r="X12" s="169" t="e">
        <v>#N/A</v>
      </c>
      <c r="Y12" s="169">
        <v>609.6070591942597</v>
      </c>
      <c r="Z12" s="169" t="e">
        <v>#N/A</v>
      </c>
    </row>
    <row r="13" spans="1:42" x14ac:dyDescent="0.3">
      <c r="A13" s="169" t="str">
        <f t="shared" si="3"/>
        <v>EA1200000</v>
      </c>
      <c r="B13" s="169" t="str">
        <f t="shared" si="4"/>
        <v>EA200000</v>
      </c>
      <c r="C13" s="169" t="s">
        <v>29</v>
      </c>
      <c r="D13" s="169" t="s">
        <v>30</v>
      </c>
      <c r="E13" s="169">
        <v>200000</v>
      </c>
      <c r="F13" s="169">
        <v>225000</v>
      </c>
      <c r="G13" s="169">
        <v>598.80327853727363</v>
      </c>
      <c r="H13" s="169">
        <v>11.929758366961881</v>
      </c>
      <c r="I13" s="169">
        <v>612.42544679818991</v>
      </c>
      <c r="J13" s="169">
        <v>11.931924160530629</v>
      </c>
      <c r="K13" s="169">
        <v>600.80327853727363</v>
      </c>
      <c r="L13" s="169">
        <v>11.426093063855262</v>
      </c>
      <c r="M13" s="169">
        <v>623.16215091905758</v>
      </c>
      <c r="N13" s="169">
        <v>11.42964790924268</v>
      </c>
      <c r="O13" s="169">
        <v>602.80327853727363</v>
      </c>
      <c r="P13" s="169">
        <v>10.689140259752923</v>
      </c>
      <c r="Q13" s="169">
        <v>637.82247044945746</v>
      </c>
      <c r="R13" s="169">
        <v>10.694707974023773</v>
      </c>
      <c r="S13" s="169">
        <v>604.80327853727363</v>
      </c>
      <c r="T13" s="169">
        <v>10.280793370317522</v>
      </c>
      <c r="U13" s="169">
        <v>655.9050958440871</v>
      </c>
      <c r="V13" s="169">
        <v>10.288918067146589</v>
      </c>
      <c r="W13" s="169">
        <v>606.80327853727363</v>
      </c>
      <c r="X13" s="169" t="e">
        <v>#N/A</v>
      </c>
      <c r="Y13" s="169">
        <v>677.20914903361893</v>
      </c>
      <c r="Z13" s="169" t="e">
        <v>#N/A</v>
      </c>
    </row>
    <row r="14" spans="1:42" x14ac:dyDescent="0.3">
      <c r="A14" s="169" t="str">
        <f t="shared" si="3"/>
        <v>EA1225000</v>
      </c>
      <c r="B14" s="169" t="str">
        <f t="shared" si="4"/>
        <v>EA225000</v>
      </c>
      <c r="C14" s="169" t="s">
        <v>29</v>
      </c>
      <c r="D14" s="169" t="s">
        <v>30</v>
      </c>
      <c r="E14" s="169">
        <v>225000</v>
      </c>
      <c r="F14" s="169">
        <v>250000</v>
      </c>
      <c r="G14" s="169">
        <v>661.00276724407843</v>
      </c>
      <c r="H14" s="169">
        <v>11.929758366961881</v>
      </c>
      <c r="I14" s="169">
        <v>676.12352867059303</v>
      </c>
      <c r="J14" s="169">
        <v>11.931924160530629</v>
      </c>
      <c r="K14" s="169">
        <v>663.00276724407843</v>
      </c>
      <c r="L14" s="169">
        <v>11.426093063855262</v>
      </c>
      <c r="M14" s="169">
        <v>687.82136943539365</v>
      </c>
      <c r="N14" s="169">
        <v>11.42964790924268</v>
      </c>
      <c r="O14" s="169">
        <v>665.00276724407843</v>
      </c>
      <c r="P14" s="169">
        <v>10.689140259752923</v>
      </c>
      <c r="Q14" s="169">
        <v>703.87446785085422</v>
      </c>
      <c r="R14" s="169">
        <v>10.694707974023773</v>
      </c>
      <c r="S14" s="169">
        <v>667.00276724407843</v>
      </c>
      <c r="T14" s="169">
        <v>10.280793370317522</v>
      </c>
      <c r="U14" s="169">
        <v>723.7263646301592</v>
      </c>
      <c r="V14" s="169">
        <v>10.288918067146589</v>
      </c>
      <c r="W14" s="169">
        <v>669.00276724407843</v>
      </c>
      <c r="X14" s="169" t="e">
        <v>#N/A</v>
      </c>
      <c r="Y14" s="169">
        <v>747.15408283572071</v>
      </c>
      <c r="Z14" s="169" t="e">
        <v>#N/A</v>
      </c>
    </row>
    <row r="15" spans="1:42" x14ac:dyDescent="0.3">
      <c r="A15" s="169" t="str">
        <f t="shared" si="3"/>
        <v>EA1250000</v>
      </c>
      <c r="B15" s="169" t="str">
        <f t="shared" si="4"/>
        <v>EA250000</v>
      </c>
      <c r="C15" s="169" t="s">
        <v>29</v>
      </c>
      <c r="D15" s="169" t="s">
        <v>30</v>
      </c>
      <c r="E15" s="169">
        <v>250000</v>
      </c>
      <c r="F15" s="169">
        <v>293000</v>
      </c>
      <c r="G15" s="169">
        <v>742.37921910059413</v>
      </c>
      <c r="H15" s="169">
        <v>11.929758366961881</v>
      </c>
      <c r="I15" s="169">
        <v>759.2837221403023</v>
      </c>
      <c r="J15" s="169">
        <v>11.931924160530629</v>
      </c>
      <c r="K15" s="169">
        <v>744.37921910059413</v>
      </c>
      <c r="L15" s="169">
        <v>11.426093063855262</v>
      </c>
      <c r="M15" s="169">
        <v>772.12558215402555</v>
      </c>
      <c r="N15" s="169">
        <v>11.42964790924268</v>
      </c>
      <c r="O15" s="169">
        <v>746.37921910059413</v>
      </c>
      <c r="P15" s="169">
        <v>10.689140259752923</v>
      </c>
      <c r="Q15" s="169">
        <v>789.83647383338916</v>
      </c>
      <c r="R15" s="169">
        <v>10.694707974023773</v>
      </c>
      <c r="S15" s="169">
        <v>748.37921910059413</v>
      </c>
      <c r="T15" s="169">
        <v>10.280793370317522</v>
      </c>
      <c r="U15" s="169">
        <v>811.79429439929947</v>
      </c>
      <c r="V15" s="169">
        <v>10.288918067146589</v>
      </c>
      <c r="W15" s="169">
        <v>750.37921910059413</v>
      </c>
      <c r="X15" s="169" t="e">
        <v>#N/A</v>
      </c>
      <c r="Y15" s="169">
        <v>837.74976313017658</v>
      </c>
      <c r="Z15" s="169" t="e">
        <v>#N/A</v>
      </c>
    </row>
    <row r="16" spans="1:42" x14ac:dyDescent="0.3">
      <c r="A16" s="169" t="str">
        <f t="shared" si="3"/>
        <v>EA1293000</v>
      </c>
      <c r="B16" s="169" t="str">
        <f t="shared" si="4"/>
        <v>EA293000</v>
      </c>
      <c r="C16" s="169" t="s">
        <v>29</v>
      </c>
      <c r="D16" s="169" t="s">
        <v>30</v>
      </c>
      <c r="E16" s="169">
        <v>293000</v>
      </c>
      <c r="F16" s="169">
        <v>343000</v>
      </c>
      <c r="G16" s="169">
        <v>1088.5929452333926</v>
      </c>
      <c r="H16" s="169">
        <v>11.436346570785529</v>
      </c>
      <c r="I16" s="169">
        <v>1115.7960719771368</v>
      </c>
      <c r="J16" s="169">
        <v>11.438512364354278</v>
      </c>
      <c r="K16" s="169">
        <v>1090.5929452333926</v>
      </c>
      <c r="L16" s="169">
        <v>10.978197604404459</v>
      </c>
      <c r="M16" s="169">
        <v>1135.243049944987</v>
      </c>
      <c r="N16" s="169">
        <v>10.981752449791877</v>
      </c>
      <c r="O16" s="169">
        <v>1092.5929452333926</v>
      </c>
      <c r="P16" s="169">
        <v>10.291073060989854</v>
      </c>
      <c r="Q16" s="169">
        <v>1162.5253890121012</v>
      </c>
      <c r="R16" s="169">
        <v>10.296640775260702</v>
      </c>
      <c r="S16" s="169">
        <v>1094.5929452333926</v>
      </c>
      <c r="T16" s="169">
        <v>9.913038578997984</v>
      </c>
      <c r="U16" s="169">
        <v>1196.6419866493147</v>
      </c>
      <c r="V16" s="169">
        <v>9.9211632758270518</v>
      </c>
      <c r="W16" s="169">
        <v>1096.5929452333926</v>
      </c>
      <c r="X16" s="169" t="e">
        <v>#N/A</v>
      </c>
      <c r="Y16" s="169">
        <v>1237.191694414229</v>
      </c>
      <c r="Z16" s="169" t="e">
        <v>#N/A</v>
      </c>
    </row>
    <row r="17" spans="1:26" x14ac:dyDescent="0.3">
      <c r="A17" s="169" t="str">
        <f t="shared" si="3"/>
        <v>EA1343000</v>
      </c>
      <c r="B17" s="169" t="str">
        <f t="shared" si="4"/>
        <v>EA343000</v>
      </c>
      <c r="C17" s="169" t="s">
        <v>29</v>
      </c>
      <c r="D17" s="169" t="s">
        <v>30</v>
      </c>
      <c r="E17" s="169">
        <v>343000</v>
      </c>
      <c r="F17" s="169">
        <v>393000</v>
      </c>
      <c r="G17" s="169">
        <v>1232.971022647002</v>
      </c>
      <c r="H17" s="169">
        <v>11.436346570785529</v>
      </c>
      <c r="I17" s="169">
        <v>1263.8339790035568</v>
      </c>
      <c r="J17" s="169">
        <v>11.438512364354278</v>
      </c>
      <c r="K17" s="169">
        <v>1234.971022647002</v>
      </c>
      <c r="L17" s="169">
        <v>10.978197604404459</v>
      </c>
      <c r="M17" s="169">
        <v>1285.62822268179</v>
      </c>
      <c r="N17" s="169">
        <v>10.981752449791877</v>
      </c>
      <c r="O17" s="169">
        <v>1236.971022647002</v>
      </c>
      <c r="P17" s="169">
        <v>10.291073060989854</v>
      </c>
      <c r="Q17" s="169">
        <v>1316.311974170005</v>
      </c>
      <c r="R17" s="169">
        <v>10.296640775260702</v>
      </c>
      <c r="S17" s="169">
        <v>1238.971022647002</v>
      </c>
      <c r="T17" s="169">
        <v>9.913038578997984</v>
      </c>
      <c r="U17" s="169">
        <v>1354.7494455142248</v>
      </c>
      <c r="V17" s="169">
        <v>9.9211632758270518</v>
      </c>
      <c r="W17" s="169">
        <v>1240.971022647002</v>
      </c>
      <c r="X17" s="169" t="e">
        <v>#N/A</v>
      </c>
      <c r="Y17" s="169">
        <v>1400.485518926451</v>
      </c>
      <c r="Z17" s="169" t="e">
        <v>#N/A</v>
      </c>
    </row>
    <row r="18" spans="1:26" x14ac:dyDescent="0.3">
      <c r="A18" s="169" t="str">
        <f t="shared" si="3"/>
        <v>EA1393000</v>
      </c>
      <c r="B18" s="169" t="str">
        <f t="shared" si="4"/>
        <v>EA393000</v>
      </c>
      <c r="C18" s="169" t="s">
        <v>29</v>
      </c>
      <c r="D18" s="169" t="s">
        <v>30</v>
      </c>
      <c r="E18" s="169">
        <v>393000</v>
      </c>
      <c r="F18" s="169">
        <v>443000</v>
      </c>
      <c r="G18" s="169">
        <v>1379.1622000606117</v>
      </c>
      <c r="H18" s="169">
        <v>11.436346570785529</v>
      </c>
      <c r="I18" s="169">
        <v>1413.7451207975041</v>
      </c>
      <c r="J18" s="169">
        <v>11.438512364354278</v>
      </c>
      <c r="K18" s="169">
        <v>1381.1622000606117</v>
      </c>
      <c r="L18" s="169">
        <v>10.978197604404459</v>
      </c>
      <c r="M18" s="169">
        <v>1437.9251981777347</v>
      </c>
      <c r="N18" s="169">
        <v>10.981752449791877</v>
      </c>
      <c r="O18" s="169">
        <v>1383.1622000606117</v>
      </c>
      <c r="P18" s="169">
        <v>10.291073060989854</v>
      </c>
      <c r="Q18" s="169">
        <v>1472.0662507941338</v>
      </c>
      <c r="R18" s="169">
        <v>10.296640775260702</v>
      </c>
      <c r="S18" s="169">
        <v>1385.1622000606117</v>
      </c>
      <c r="T18" s="169">
        <v>9.913038578997984</v>
      </c>
      <c r="U18" s="169">
        <v>1514.8955922477535</v>
      </c>
      <c r="V18" s="169">
        <v>9.9211632758270518</v>
      </c>
      <c r="W18" s="169">
        <v>1387.1622000606117</v>
      </c>
      <c r="X18" s="169" t="e">
        <v>#N/A</v>
      </c>
      <c r="Y18" s="169">
        <v>1565.903248633098</v>
      </c>
      <c r="Z18" s="169" t="e">
        <v>#N/A</v>
      </c>
    </row>
    <row r="19" spans="1:26" x14ac:dyDescent="0.3">
      <c r="A19" s="169" t="str">
        <f t="shared" si="3"/>
        <v>EA1443000</v>
      </c>
      <c r="B19" s="169" t="str">
        <f t="shared" si="4"/>
        <v>EA443000</v>
      </c>
      <c r="C19" s="169" t="s">
        <v>29</v>
      </c>
      <c r="D19" s="169" t="s">
        <v>30</v>
      </c>
      <c r="E19" s="169">
        <v>443000</v>
      </c>
      <c r="F19" s="169">
        <v>493000</v>
      </c>
      <c r="G19" s="169">
        <v>1525.5402774742217</v>
      </c>
      <c r="H19" s="169">
        <v>11.436346570785529</v>
      </c>
      <c r="I19" s="169">
        <v>1563.849361470747</v>
      </c>
      <c r="J19" s="169">
        <v>11.438512364354278</v>
      </c>
      <c r="K19" s="169">
        <v>1527.5402774742217</v>
      </c>
      <c r="L19" s="169">
        <v>10.978197604404459</v>
      </c>
      <c r="M19" s="169">
        <v>1590.4192482617793</v>
      </c>
      <c r="N19" s="169">
        <v>10.981752449791877</v>
      </c>
      <c r="O19" s="169">
        <v>1529.5402774742217</v>
      </c>
      <c r="P19" s="169">
        <v>10.291073060989854</v>
      </c>
      <c r="Q19" s="169">
        <v>1628.023363188511</v>
      </c>
      <c r="R19" s="169">
        <v>10.296640775260702</v>
      </c>
      <c r="S19" s="169">
        <v>1531.5402774742217</v>
      </c>
      <c r="T19" s="169">
        <v>9.913038578997984</v>
      </c>
      <c r="U19" s="169">
        <v>1675.2518932820074</v>
      </c>
      <c r="V19" s="169">
        <v>9.9211632758270518</v>
      </c>
      <c r="W19" s="169">
        <v>1533.5402774742217</v>
      </c>
      <c r="X19" s="169" t="e">
        <v>#N/A</v>
      </c>
      <c r="Y19" s="169">
        <v>1731.5399171080633</v>
      </c>
      <c r="Z19" s="169" t="e">
        <v>#N/A</v>
      </c>
    </row>
    <row r="20" spans="1:26" x14ac:dyDescent="0.3">
      <c r="A20" s="169" t="str">
        <f t="shared" si="3"/>
        <v>EA1493000</v>
      </c>
      <c r="B20" s="169" t="str">
        <f t="shared" si="4"/>
        <v>EA493000</v>
      </c>
      <c r="C20" s="169" t="s">
        <v>29</v>
      </c>
      <c r="D20" s="169" t="s">
        <v>30</v>
      </c>
      <c r="E20" s="169">
        <v>493000</v>
      </c>
      <c r="F20" s="169">
        <v>543000</v>
      </c>
      <c r="G20" s="169">
        <v>1669.7314548878312</v>
      </c>
      <c r="H20" s="169">
        <v>11.436346570785529</v>
      </c>
      <c r="I20" s="169">
        <v>1711.6941696178717</v>
      </c>
      <c r="J20" s="169">
        <v>11.438512364354278</v>
      </c>
      <c r="K20" s="169">
        <v>1671.7314548878312</v>
      </c>
      <c r="L20" s="169">
        <v>10.978197604404459</v>
      </c>
      <c r="M20" s="169">
        <v>1740.6073464104832</v>
      </c>
      <c r="N20" s="169">
        <v>10.981752449791877</v>
      </c>
      <c r="O20" s="169">
        <v>1673.7314548878312</v>
      </c>
      <c r="P20" s="169">
        <v>10.291073060989854</v>
      </c>
      <c r="Q20" s="169">
        <v>1781.6071125761666</v>
      </c>
      <c r="R20" s="169">
        <v>10.296640775260702</v>
      </c>
      <c r="S20" s="169">
        <v>1675.7314548878312</v>
      </c>
      <c r="T20" s="169">
        <v>9.913038578997984</v>
      </c>
      <c r="U20" s="169">
        <v>1833.1491978461925</v>
      </c>
      <c r="V20" s="169">
        <v>9.9211632758270518</v>
      </c>
      <c r="W20" s="169">
        <v>1677.7314548878312</v>
      </c>
      <c r="X20" s="169" t="e">
        <v>#N/A</v>
      </c>
      <c r="Y20" s="169">
        <v>1894.6148028519674</v>
      </c>
      <c r="Z20" s="169" t="e">
        <v>#N/A</v>
      </c>
    </row>
    <row r="21" spans="1:26" x14ac:dyDescent="0.3">
      <c r="A21" s="169" t="str">
        <f t="shared" si="3"/>
        <v>EA1543000</v>
      </c>
      <c r="B21" s="169" t="str">
        <f t="shared" si="4"/>
        <v>EA543000</v>
      </c>
      <c r="C21" s="169" t="s">
        <v>29</v>
      </c>
      <c r="D21" s="169" t="s">
        <v>30</v>
      </c>
      <c r="E21" s="169">
        <v>543000</v>
      </c>
      <c r="F21" s="169">
        <v>593000</v>
      </c>
      <c r="G21" s="169">
        <v>1815.9226323014409</v>
      </c>
      <c r="H21" s="169">
        <v>11.436346570785529</v>
      </c>
      <c r="I21" s="169">
        <v>1861.605311411819</v>
      </c>
      <c r="J21" s="169">
        <v>11.438512364354278</v>
      </c>
      <c r="K21" s="169">
        <v>1817.9226323014409</v>
      </c>
      <c r="L21" s="169">
        <v>10.978197604404459</v>
      </c>
      <c r="M21" s="169">
        <v>1892.9043219064279</v>
      </c>
      <c r="N21" s="169">
        <v>10.981752449791877</v>
      </c>
      <c r="O21" s="169">
        <v>1819.9226323014409</v>
      </c>
      <c r="P21" s="169">
        <v>10.291073060989854</v>
      </c>
      <c r="Q21" s="169">
        <v>1937.3613892002954</v>
      </c>
      <c r="R21" s="169">
        <v>10.296640775260702</v>
      </c>
      <c r="S21" s="169">
        <v>1821.9226323014409</v>
      </c>
      <c r="T21" s="169">
        <v>9.913038578997984</v>
      </c>
      <c r="U21" s="169">
        <v>1993.2953445797211</v>
      </c>
      <c r="V21" s="169">
        <v>9.9211632758270518</v>
      </c>
      <c r="W21" s="169">
        <v>1823.9226323014409</v>
      </c>
      <c r="X21" s="169" t="e">
        <v>#N/A</v>
      </c>
      <c r="Y21" s="169">
        <v>2060.0325325586141</v>
      </c>
      <c r="Z21" s="169" t="e">
        <v>#N/A</v>
      </c>
    </row>
    <row r="22" spans="1:26" x14ac:dyDescent="0.3">
      <c r="A22" s="169" t="str">
        <f t="shared" si="3"/>
        <v>EA1593000</v>
      </c>
      <c r="B22" s="169" t="str">
        <f t="shared" si="4"/>
        <v>EA593000</v>
      </c>
      <c r="C22" s="169" t="s">
        <v>29</v>
      </c>
      <c r="D22" s="169" t="s">
        <v>30</v>
      </c>
      <c r="E22" s="169">
        <v>593000</v>
      </c>
      <c r="F22" s="169">
        <v>643000</v>
      </c>
      <c r="G22" s="169">
        <v>1965.3007097150507</v>
      </c>
      <c r="H22" s="169">
        <v>11.436346570785529</v>
      </c>
      <c r="I22" s="169">
        <v>2014.8090525552955</v>
      </c>
      <c r="J22" s="169">
        <v>11.438512364354278</v>
      </c>
      <c r="K22" s="169">
        <v>1967.3007097150507</v>
      </c>
      <c r="L22" s="169">
        <v>10.978197604404459</v>
      </c>
      <c r="M22" s="169">
        <v>2048.5616880113339</v>
      </c>
      <c r="N22" s="169">
        <v>10.981752449791877</v>
      </c>
      <c r="O22" s="169">
        <v>1969.3007097150507</v>
      </c>
      <c r="P22" s="169">
        <v>10.291073060989854</v>
      </c>
      <c r="Q22" s="169">
        <v>2096.5742924493825</v>
      </c>
      <c r="R22" s="169">
        <v>10.296640775260702</v>
      </c>
      <c r="S22" s="169">
        <v>1971.3007097150507</v>
      </c>
      <c r="T22" s="169">
        <v>9.913038578997984</v>
      </c>
      <c r="U22" s="169">
        <v>2157.0249088679902</v>
      </c>
      <c r="V22" s="169">
        <v>9.9211632758270518</v>
      </c>
      <c r="W22" s="169">
        <v>1973.3007097150507</v>
      </c>
      <c r="X22" s="169" t="e">
        <v>#N/A</v>
      </c>
      <c r="Y22" s="169">
        <v>2229.183466977694</v>
      </c>
      <c r="Z22" s="169" t="e">
        <v>#N/A</v>
      </c>
    </row>
    <row r="23" spans="1:26" x14ac:dyDescent="0.3">
      <c r="A23" s="169" t="str">
        <f t="shared" si="3"/>
        <v>EA1643000</v>
      </c>
      <c r="B23" s="169" t="str">
        <f t="shared" si="4"/>
        <v>EA643000</v>
      </c>
      <c r="C23" s="169" t="s">
        <v>29</v>
      </c>
      <c r="D23" s="169" t="s">
        <v>30</v>
      </c>
      <c r="E23" s="169">
        <v>643000</v>
      </c>
      <c r="F23" s="169">
        <v>693000</v>
      </c>
      <c r="G23" s="169">
        <v>2106.4918871286604</v>
      </c>
      <c r="H23" s="169">
        <v>11.436346570785529</v>
      </c>
      <c r="I23" s="169">
        <v>2159.5543602321868</v>
      </c>
      <c r="J23" s="169">
        <v>11.438512364354278</v>
      </c>
      <c r="K23" s="169">
        <v>2108.4918871286604</v>
      </c>
      <c r="L23" s="169">
        <v>10.978197604404459</v>
      </c>
      <c r="M23" s="169">
        <v>2195.5864701391761</v>
      </c>
      <c r="N23" s="169">
        <v>10.981752449791877</v>
      </c>
      <c r="O23" s="169">
        <v>2110.4918871286604</v>
      </c>
      <c r="P23" s="169">
        <v>10.291073060989854</v>
      </c>
      <c r="Q23" s="169">
        <v>2246.9022509823285</v>
      </c>
      <c r="R23" s="169">
        <v>10.296640775260702</v>
      </c>
      <c r="S23" s="169">
        <v>2112.4918871286604</v>
      </c>
      <c r="T23" s="169">
        <v>9.913038578997984</v>
      </c>
      <c r="U23" s="169">
        <v>2311.5489501781599</v>
      </c>
      <c r="V23" s="169">
        <v>9.9211632758270518</v>
      </c>
      <c r="W23" s="169">
        <v>2114.4918871286604</v>
      </c>
      <c r="X23" s="169" t="e">
        <v>#N/A</v>
      </c>
      <c r="Y23" s="169">
        <v>2388.7440867774835</v>
      </c>
      <c r="Z23" s="169" t="e">
        <v>#N/A</v>
      </c>
    </row>
    <row r="24" spans="1:26" x14ac:dyDescent="0.3">
      <c r="A24" s="169" t="str">
        <f t="shared" si="3"/>
        <v>EA1693000</v>
      </c>
      <c r="B24" s="169" t="str">
        <f t="shared" si="4"/>
        <v>EA693000</v>
      </c>
      <c r="C24" s="169" t="s">
        <v>29</v>
      </c>
      <c r="D24" s="169" t="s">
        <v>30</v>
      </c>
      <c r="E24" s="169">
        <v>693000</v>
      </c>
      <c r="F24" s="169">
        <v>732000</v>
      </c>
      <c r="G24" s="169">
        <v>2232.5680027310282</v>
      </c>
      <c r="H24" s="169">
        <v>11.436346570785529</v>
      </c>
      <c r="I24" s="169">
        <v>2288.9146646387749</v>
      </c>
      <c r="J24" s="169">
        <v>11.438512364354278</v>
      </c>
      <c r="K24" s="169">
        <v>2234.5680027310282</v>
      </c>
      <c r="L24" s="169">
        <v>10.978197604404459</v>
      </c>
      <c r="M24" s="169">
        <v>2327.0531195350468</v>
      </c>
      <c r="N24" s="169">
        <v>10.981752449791877</v>
      </c>
      <c r="O24" s="169">
        <v>2236.5680027310282</v>
      </c>
      <c r="P24" s="169">
        <v>10.291073060989854</v>
      </c>
      <c r="Q24" s="169">
        <v>2381.4211956415666</v>
      </c>
      <c r="R24" s="169">
        <v>10.296640775260702</v>
      </c>
      <c r="S24" s="169">
        <v>2238.5680027310282</v>
      </c>
      <c r="T24" s="169">
        <v>9.913038578997984</v>
      </c>
      <c r="U24" s="169">
        <v>2449.9452789110528</v>
      </c>
      <c r="V24" s="169">
        <v>9.9211632758270518</v>
      </c>
      <c r="W24" s="169">
        <v>2240.5680027310282</v>
      </c>
      <c r="X24" s="169" t="e">
        <v>#N/A</v>
      </c>
      <c r="Y24" s="169">
        <v>2531.7944584018469</v>
      </c>
      <c r="Z24" s="169" t="e">
        <v>#N/A</v>
      </c>
    </row>
    <row r="25" spans="1:26" x14ac:dyDescent="0.3">
      <c r="A25" s="169" t="str">
        <f t="shared" si="3"/>
        <v>EA20</v>
      </c>
      <c r="B25" s="169" t="str">
        <f t="shared" si="4"/>
        <v>EA0</v>
      </c>
      <c r="C25" s="169" t="s">
        <v>29</v>
      </c>
      <c r="D25" s="169" t="s">
        <v>35</v>
      </c>
      <c r="E25" s="169">
        <v>0</v>
      </c>
      <c r="F25" s="169">
        <v>25000</v>
      </c>
      <c r="G25" s="169">
        <v>128.64534816774412</v>
      </c>
      <c r="H25" s="169">
        <v>13.23149178285869</v>
      </c>
      <c r="I25" s="169">
        <v>131.133788594637</v>
      </c>
      <c r="J25" s="169">
        <v>13.233876477461953</v>
      </c>
      <c r="K25" s="169">
        <v>130.64534816774412</v>
      </c>
      <c r="L25" s="169">
        <v>12.660985117543225</v>
      </c>
      <c r="M25" s="169">
        <v>134.72977297214211</v>
      </c>
      <c r="N25" s="169">
        <v>12.664899258176538</v>
      </c>
      <c r="O25" s="169">
        <v>132.64534816774412</v>
      </c>
      <c r="P25" s="169">
        <v>11.815532888234465</v>
      </c>
      <c r="Q25" s="169">
        <v>139.04250691679749</v>
      </c>
      <c r="R25" s="169">
        <v>11.821663342385675</v>
      </c>
      <c r="S25" s="169">
        <v>134.64534816774412</v>
      </c>
      <c r="T25" s="169">
        <v>11.307008253394466</v>
      </c>
      <c r="U25" s="169">
        <v>143.98041330849833</v>
      </c>
      <c r="V25" s="169">
        <v>11.315954129382368</v>
      </c>
      <c r="W25" s="169">
        <v>136.64534816774412</v>
      </c>
      <c r="X25" s="169" t="e">
        <v>#N/A</v>
      </c>
      <c r="Y25" s="169">
        <v>149.50679658608161</v>
      </c>
      <c r="Z25" s="169" t="e">
        <v>#N/A</v>
      </c>
    </row>
    <row r="26" spans="1:26" x14ac:dyDescent="0.3">
      <c r="A26" s="169" t="str">
        <f t="shared" si="3"/>
        <v>EA225000</v>
      </c>
      <c r="B26" s="169" t="str">
        <f t="shared" si="4"/>
        <v>EA25000</v>
      </c>
      <c r="C26" s="169" t="s">
        <v>29</v>
      </c>
      <c r="D26" s="169" t="s">
        <v>35</v>
      </c>
      <c r="E26" s="169">
        <v>25000</v>
      </c>
      <c r="F26" s="169">
        <v>50000</v>
      </c>
      <c r="G26" s="169">
        <v>183.18865758963969</v>
      </c>
      <c r="H26" s="169">
        <v>13.23149178285869</v>
      </c>
      <c r="I26" s="169">
        <v>186.97677315872244</v>
      </c>
      <c r="J26" s="169">
        <v>13.233876477461953</v>
      </c>
      <c r="K26" s="169">
        <v>185.18865758963969</v>
      </c>
      <c r="L26" s="169">
        <v>12.660985117543225</v>
      </c>
      <c r="M26" s="169">
        <v>191.4063162585301</v>
      </c>
      <c r="N26" s="169">
        <v>12.664899258176538</v>
      </c>
      <c r="O26" s="169">
        <v>187.18865758963969</v>
      </c>
      <c r="P26" s="169">
        <v>11.815532888234465</v>
      </c>
      <c r="Q26" s="169">
        <v>196.92695648291127</v>
      </c>
      <c r="R26" s="169">
        <v>11.821663342385675</v>
      </c>
      <c r="S26" s="169">
        <v>189.18865758963969</v>
      </c>
      <c r="T26" s="169">
        <v>11.307008253394466</v>
      </c>
      <c r="U26" s="169">
        <v>203.39928735434222</v>
      </c>
      <c r="V26" s="169">
        <v>11.315954129382368</v>
      </c>
      <c r="W26" s="169">
        <v>191.18865758963969</v>
      </c>
      <c r="X26" s="169" t="e">
        <v>#N/A</v>
      </c>
      <c r="Y26" s="169">
        <v>210.76744776999897</v>
      </c>
      <c r="Z26" s="169" t="e">
        <v>#N/A</v>
      </c>
    </row>
    <row r="27" spans="1:26" x14ac:dyDescent="0.3">
      <c r="A27" s="169" t="str">
        <f t="shared" si="3"/>
        <v>EA250000</v>
      </c>
      <c r="B27" s="169" t="str">
        <f t="shared" si="4"/>
        <v>EA50000</v>
      </c>
      <c r="C27" s="169" t="s">
        <v>29</v>
      </c>
      <c r="D27" s="169" t="s">
        <v>35</v>
      </c>
      <c r="E27" s="169">
        <v>50000</v>
      </c>
      <c r="F27" s="169">
        <v>73200</v>
      </c>
      <c r="G27" s="169">
        <v>271.21468998147344</v>
      </c>
      <c r="H27" s="169">
        <v>13.23149178285869</v>
      </c>
      <c r="I27" s="169">
        <v>277.39307218015205</v>
      </c>
      <c r="J27" s="169">
        <v>13.233876477461953</v>
      </c>
      <c r="K27" s="169">
        <v>273.21468998147344</v>
      </c>
      <c r="L27" s="169">
        <v>12.660985117543225</v>
      </c>
      <c r="M27" s="169">
        <v>283.3556349808452</v>
      </c>
      <c r="N27" s="169">
        <v>12.664899258176538</v>
      </c>
      <c r="O27" s="169">
        <v>275.21468998147344</v>
      </c>
      <c r="P27" s="169">
        <v>11.815532888234465</v>
      </c>
      <c r="Q27" s="169">
        <v>291.09776731381817</v>
      </c>
      <c r="R27" s="169">
        <v>11.821663342385675</v>
      </c>
      <c r="S27" s="169">
        <v>277.21468998147344</v>
      </c>
      <c r="T27" s="169">
        <v>11.307008253394466</v>
      </c>
      <c r="U27" s="169">
        <v>300.39209847630173</v>
      </c>
      <c r="V27" s="169">
        <v>11.315954129382368</v>
      </c>
      <c r="W27" s="169">
        <v>279.21468998147344</v>
      </c>
      <c r="X27" s="169" t="e">
        <v>#N/A</v>
      </c>
      <c r="Y27" s="169">
        <v>311.14751951531071</v>
      </c>
      <c r="Z27" s="169" t="e">
        <v>#N/A</v>
      </c>
    </row>
    <row r="28" spans="1:26" x14ac:dyDescent="0.3">
      <c r="A28" s="169" t="str">
        <f t="shared" si="3"/>
        <v>EA273200</v>
      </c>
      <c r="B28" s="169" t="str">
        <f t="shared" si="4"/>
        <v>EA73200</v>
      </c>
      <c r="C28" s="169" t="s">
        <v>29</v>
      </c>
      <c r="D28" s="169" t="s">
        <v>35</v>
      </c>
      <c r="E28" s="169">
        <v>73200</v>
      </c>
      <c r="F28" s="169">
        <v>100000</v>
      </c>
      <c r="G28" s="169">
        <v>291.95654013133048</v>
      </c>
      <c r="H28" s="169">
        <v>11.929758366961881</v>
      </c>
      <c r="I28" s="169">
        <v>298.22895359106207</v>
      </c>
      <c r="J28" s="169">
        <v>11.931924160530629</v>
      </c>
      <c r="K28" s="169">
        <v>293.95654013133048</v>
      </c>
      <c r="L28" s="169">
        <v>11.426093063855262</v>
      </c>
      <c r="M28" s="169">
        <v>304.25182421428372</v>
      </c>
      <c r="N28" s="169">
        <v>11.42964790924268</v>
      </c>
      <c r="O28" s="169">
        <v>295.95654013133048</v>
      </c>
      <c r="P28" s="169">
        <v>10.689140259752923</v>
      </c>
      <c r="Q28" s="169">
        <v>312.08134834773767</v>
      </c>
      <c r="R28" s="169">
        <v>10.694707974023773</v>
      </c>
      <c r="S28" s="169">
        <v>297.95654013133048</v>
      </c>
      <c r="T28" s="169">
        <v>10.280793370317522</v>
      </c>
      <c r="U28" s="169">
        <v>321.48669484331174</v>
      </c>
      <c r="V28" s="169">
        <v>10.288918067146589</v>
      </c>
      <c r="W28" s="169">
        <v>299.95654013133048</v>
      </c>
      <c r="X28" s="169" t="e">
        <v>#N/A</v>
      </c>
      <c r="Y28" s="169">
        <v>332.37536812455397</v>
      </c>
      <c r="Z28" s="169" t="e">
        <v>#N/A</v>
      </c>
    </row>
    <row r="29" spans="1:26" x14ac:dyDescent="0.3">
      <c r="A29" s="169" t="str">
        <f t="shared" si="3"/>
        <v>EA2100000</v>
      </c>
      <c r="B29" s="169" t="str">
        <f t="shared" si="4"/>
        <v>EA100000</v>
      </c>
      <c r="C29" s="169" t="s">
        <v>29</v>
      </c>
      <c r="D29" s="169" t="s">
        <v>35</v>
      </c>
      <c r="E29" s="169">
        <v>100000</v>
      </c>
      <c r="F29" s="169">
        <v>125000</v>
      </c>
      <c r="G29" s="169">
        <v>356.19222371005424</v>
      </c>
      <c r="H29" s="169">
        <v>11.929758366961881</v>
      </c>
      <c r="I29" s="169">
        <v>364.02521912833959</v>
      </c>
      <c r="J29" s="169">
        <v>11.931924160530629</v>
      </c>
      <c r="K29" s="169">
        <v>358.19222371005424</v>
      </c>
      <c r="L29" s="169">
        <v>11.426093063855262</v>
      </c>
      <c r="M29" s="169">
        <v>371.04898348353538</v>
      </c>
      <c r="N29" s="169">
        <v>11.42964790924268</v>
      </c>
      <c r="O29" s="169">
        <v>360.19222371005424</v>
      </c>
      <c r="P29" s="169">
        <v>10.689140259752923</v>
      </c>
      <c r="Q29" s="169">
        <v>380.3288983235376</v>
      </c>
      <c r="R29" s="169">
        <v>10.694707974023773</v>
      </c>
      <c r="S29" s="169">
        <v>362.19222371005424</v>
      </c>
      <c r="T29" s="169">
        <v>10.280793370317522</v>
      </c>
      <c r="U29" s="169">
        <v>391.57670150855427</v>
      </c>
      <c r="V29" s="169">
        <v>10.288918067146589</v>
      </c>
      <c r="W29" s="169">
        <v>364.19222371005424</v>
      </c>
      <c r="X29" s="169" t="e">
        <v>#N/A</v>
      </c>
      <c r="Y29" s="169">
        <v>404.67688448175807</v>
      </c>
      <c r="Z29" s="169" t="e">
        <v>#N/A</v>
      </c>
    </row>
    <row r="30" spans="1:26" x14ac:dyDescent="0.3">
      <c r="A30" s="169" t="str">
        <f t="shared" si="3"/>
        <v>EA2125000</v>
      </c>
      <c r="B30" s="169" t="str">
        <f t="shared" si="4"/>
        <v>EA125000</v>
      </c>
      <c r="C30" s="169" t="s">
        <v>29</v>
      </c>
      <c r="D30" s="169" t="s">
        <v>35</v>
      </c>
      <c r="E30" s="169">
        <v>125000</v>
      </c>
      <c r="F30" s="169">
        <v>150000</v>
      </c>
      <c r="G30" s="169">
        <v>417.39171241685904</v>
      </c>
      <c r="H30" s="169">
        <v>11.929758366961881</v>
      </c>
      <c r="I30" s="169">
        <v>426.69013417733163</v>
      </c>
      <c r="J30" s="169">
        <v>11.931924160530629</v>
      </c>
      <c r="K30" s="169">
        <v>419.39171241685904</v>
      </c>
      <c r="L30" s="169">
        <v>11.426093063855262</v>
      </c>
      <c r="M30" s="169">
        <v>434.65376332625107</v>
      </c>
      <c r="N30" s="169">
        <v>11.42964790924268</v>
      </c>
      <c r="O30" s="169">
        <v>421.39171241685904</v>
      </c>
      <c r="P30" s="169">
        <v>10.689140259752923</v>
      </c>
      <c r="Q30" s="169">
        <v>445.29563210669789</v>
      </c>
      <c r="R30" s="169">
        <v>10.694707974023773</v>
      </c>
      <c r="S30" s="169">
        <v>423.39171241685904</v>
      </c>
      <c r="T30" s="169">
        <v>10.280793370317522</v>
      </c>
      <c r="U30" s="169">
        <v>458.27354920995464</v>
      </c>
      <c r="V30" s="169">
        <v>10.288918067146589</v>
      </c>
      <c r="W30" s="169">
        <v>425.39171241685904</v>
      </c>
      <c r="X30" s="169" t="e">
        <v>#N/A</v>
      </c>
      <c r="Y30" s="169">
        <v>473.45039630248851</v>
      </c>
      <c r="Z30" s="169" t="e">
        <v>#N/A</v>
      </c>
    </row>
    <row r="31" spans="1:26" x14ac:dyDescent="0.3">
      <c r="A31" s="169" t="str">
        <f t="shared" si="3"/>
        <v>EA2150000</v>
      </c>
      <c r="B31" s="169" t="str">
        <f t="shared" si="4"/>
        <v>EA150000</v>
      </c>
      <c r="C31" s="169" t="s">
        <v>29</v>
      </c>
      <c r="D31" s="169" t="s">
        <v>35</v>
      </c>
      <c r="E31" s="169">
        <v>150000</v>
      </c>
      <c r="F31" s="169">
        <v>175000</v>
      </c>
      <c r="G31" s="169">
        <v>477.59120112366395</v>
      </c>
      <c r="H31" s="169">
        <v>11.929758366961881</v>
      </c>
      <c r="I31" s="169">
        <v>488.32188240291254</v>
      </c>
      <c r="J31" s="169">
        <v>11.931924160530629</v>
      </c>
      <c r="K31" s="169">
        <v>479.59120112366395</v>
      </c>
      <c r="L31" s="169">
        <v>11.426093063855262</v>
      </c>
      <c r="M31" s="169">
        <v>497.20410449534637</v>
      </c>
      <c r="N31" s="169">
        <v>11.42964790924268</v>
      </c>
      <c r="O31" s="169">
        <v>481.59120112366395</v>
      </c>
      <c r="P31" s="169">
        <v>10.689140259752923</v>
      </c>
      <c r="Q31" s="169">
        <v>509.17710227162172</v>
      </c>
      <c r="R31" s="169">
        <v>10.694707974023773</v>
      </c>
      <c r="S31" s="169">
        <v>483.59120112366395</v>
      </c>
      <c r="T31" s="169">
        <v>10.280793370317522</v>
      </c>
      <c r="U31" s="169">
        <v>523.84597582668323</v>
      </c>
      <c r="V31" s="169">
        <v>10.288918067146589</v>
      </c>
      <c r="W31" s="169">
        <v>485.59120112366395</v>
      </c>
      <c r="X31" s="169" t="e">
        <v>#N/A</v>
      </c>
      <c r="Y31" s="169">
        <v>541.05248614184757</v>
      </c>
      <c r="Z31" s="169" t="e">
        <v>#N/A</v>
      </c>
    </row>
    <row r="32" spans="1:26" x14ac:dyDescent="0.3">
      <c r="A32" s="169" t="str">
        <f t="shared" si="3"/>
        <v>EA2175000</v>
      </c>
      <c r="B32" s="169" t="str">
        <f t="shared" si="4"/>
        <v>EA175000</v>
      </c>
      <c r="C32" s="169" t="s">
        <v>29</v>
      </c>
      <c r="D32" s="169" t="s">
        <v>35</v>
      </c>
      <c r="E32" s="169">
        <v>175000</v>
      </c>
      <c r="F32" s="169">
        <v>200000</v>
      </c>
      <c r="G32" s="169">
        <v>538.60378983046871</v>
      </c>
      <c r="H32" s="169">
        <v>11.929758366961881</v>
      </c>
      <c r="I32" s="169">
        <v>550.79369857260895</v>
      </c>
      <c r="J32" s="169">
        <v>11.931924160530629</v>
      </c>
      <c r="K32" s="169">
        <v>540.60378983046871</v>
      </c>
      <c r="L32" s="169">
        <v>11.426093063855262</v>
      </c>
      <c r="M32" s="169">
        <v>560.61180974996228</v>
      </c>
      <c r="N32" s="169">
        <v>11.42964790924268</v>
      </c>
      <c r="O32" s="169">
        <v>542.60378983046871</v>
      </c>
      <c r="P32" s="169">
        <v>10.689140259752923</v>
      </c>
      <c r="Q32" s="169">
        <v>573.94100028453363</v>
      </c>
      <c r="R32" s="169">
        <v>10.694707974023773</v>
      </c>
      <c r="S32" s="169">
        <v>544.60378983046871</v>
      </c>
      <c r="T32" s="169">
        <v>10.280793370317522</v>
      </c>
      <c r="U32" s="169">
        <v>590.33266922735845</v>
      </c>
      <c r="V32" s="169">
        <v>10.288918067146589</v>
      </c>
      <c r="W32" s="169">
        <v>546.60378983046871</v>
      </c>
      <c r="X32" s="169" t="e">
        <v>#N/A</v>
      </c>
      <c r="Y32" s="169">
        <v>609.6070591942597</v>
      </c>
      <c r="Z32" s="169" t="e">
        <v>#N/A</v>
      </c>
    </row>
    <row r="33" spans="1:26" x14ac:dyDescent="0.3">
      <c r="A33" s="169" t="str">
        <f t="shared" si="3"/>
        <v>EA2200000</v>
      </c>
      <c r="B33" s="169" t="str">
        <f t="shared" si="4"/>
        <v>EA200000</v>
      </c>
      <c r="C33" s="169" t="s">
        <v>29</v>
      </c>
      <c r="D33" s="169" t="s">
        <v>35</v>
      </c>
      <c r="E33" s="169">
        <v>200000</v>
      </c>
      <c r="F33" s="169">
        <v>225000</v>
      </c>
      <c r="G33" s="169">
        <v>598.80327853727363</v>
      </c>
      <c r="H33" s="169">
        <v>11.929758366961881</v>
      </c>
      <c r="I33" s="169">
        <v>612.42544679818991</v>
      </c>
      <c r="J33" s="169">
        <v>11.931924160530629</v>
      </c>
      <c r="K33" s="169">
        <v>600.80327853727363</v>
      </c>
      <c r="L33" s="169">
        <v>11.426093063855262</v>
      </c>
      <c r="M33" s="169">
        <v>623.16215091905758</v>
      </c>
      <c r="N33" s="169">
        <v>11.42964790924268</v>
      </c>
      <c r="O33" s="169">
        <v>602.80327853727363</v>
      </c>
      <c r="P33" s="169">
        <v>10.689140259752923</v>
      </c>
      <c r="Q33" s="169">
        <v>637.82247044945746</v>
      </c>
      <c r="R33" s="169">
        <v>10.694707974023773</v>
      </c>
      <c r="S33" s="169">
        <v>604.80327853727363</v>
      </c>
      <c r="T33" s="169">
        <v>10.280793370317522</v>
      </c>
      <c r="U33" s="169">
        <v>655.9050958440871</v>
      </c>
      <c r="V33" s="169">
        <v>10.288918067146589</v>
      </c>
      <c r="W33" s="169">
        <v>606.80327853727363</v>
      </c>
      <c r="X33" s="169" t="e">
        <v>#N/A</v>
      </c>
      <c r="Y33" s="169">
        <v>677.20914903361893</v>
      </c>
      <c r="Z33" s="169" t="e">
        <v>#N/A</v>
      </c>
    </row>
    <row r="34" spans="1:26" x14ac:dyDescent="0.3">
      <c r="A34" s="169" t="str">
        <f t="shared" si="3"/>
        <v>EA2225000</v>
      </c>
      <c r="B34" s="169" t="str">
        <f t="shared" si="4"/>
        <v>EA225000</v>
      </c>
      <c r="C34" s="169" t="s">
        <v>29</v>
      </c>
      <c r="D34" s="169" t="s">
        <v>35</v>
      </c>
      <c r="E34" s="169">
        <v>225000</v>
      </c>
      <c r="F34" s="169">
        <v>250000</v>
      </c>
      <c r="G34" s="169">
        <v>661.00276724407843</v>
      </c>
      <c r="H34" s="169">
        <v>11.929758366961881</v>
      </c>
      <c r="I34" s="169">
        <v>676.12352867059303</v>
      </c>
      <c r="J34" s="169">
        <v>11.931924160530629</v>
      </c>
      <c r="K34" s="169">
        <v>663.00276724407843</v>
      </c>
      <c r="L34" s="169">
        <v>11.426093063855262</v>
      </c>
      <c r="M34" s="169">
        <v>687.82136943539365</v>
      </c>
      <c r="N34" s="169">
        <v>11.42964790924268</v>
      </c>
      <c r="O34" s="169">
        <v>665.00276724407843</v>
      </c>
      <c r="P34" s="169">
        <v>10.689140259752923</v>
      </c>
      <c r="Q34" s="169">
        <v>703.87446785085422</v>
      </c>
      <c r="R34" s="169">
        <v>10.694707974023773</v>
      </c>
      <c r="S34" s="169">
        <v>667.00276724407843</v>
      </c>
      <c r="T34" s="169">
        <v>10.280793370317522</v>
      </c>
      <c r="U34" s="169">
        <v>723.7263646301592</v>
      </c>
      <c r="V34" s="169">
        <v>10.288918067146589</v>
      </c>
      <c r="W34" s="169">
        <v>669.00276724407843</v>
      </c>
      <c r="X34" s="169" t="e">
        <v>#N/A</v>
      </c>
      <c r="Y34" s="169">
        <v>747.15408283572071</v>
      </c>
      <c r="Z34" s="169" t="e">
        <v>#N/A</v>
      </c>
    </row>
    <row r="35" spans="1:26" x14ac:dyDescent="0.3">
      <c r="A35" s="169" t="str">
        <f t="shared" si="3"/>
        <v>EA2250000</v>
      </c>
      <c r="B35" s="169" t="str">
        <f t="shared" si="4"/>
        <v>EA250000</v>
      </c>
      <c r="C35" s="169" t="s">
        <v>29</v>
      </c>
      <c r="D35" s="169" t="s">
        <v>35</v>
      </c>
      <c r="E35" s="169">
        <v>250000</v>
      </c>
      <c r="F35" s="169">
        <v>293000</v>
      </c>
      <c r="G35" s="169">
        <v>742.37921910059413</v>
      </c>
      <c r="H35" s="169">
        <v>11.929758366961881</v>
      </c>
      <c r="I35" s="169">
        <v>759.2837221403023</v>
      </c>
      <c r="J35" s="169">
        <v>11.931924160530629</v>
      </c>
      <c r="K35" s="169">
        <v>744.37921910059413</v>
      </c>
      <c r="L35" s="169">
        <v>11.426093063855262</v>
      </c>
      <c r="M35" s="169">
        <v>772.12558215402555</v>
      </c>
      <c r="N35" s="169">
        <v>11.42964790924268</v>
      </c>
      <c r="O35" s="169">
        <v>746.37921910059413</v>
      </c>
      <c r="P35" s="169">
        <v>10.689140259752923</v>
      </c>
      <c r="Q35" s="169">
        <v>789.83647383338916</v>
      </c>
      <c r="R35" s="169">
        <v>10.694707974023773</v>
      </c>
      <c r="S35" s="169">
        <v>748.37921910059413</v>
      </c>
      <c r="T35" s="169">
        <v>10.280793370317522</v>
      </c>
      <c r="U35" s="169">
        <v>811.79429439929947</v>
      </c>
      <c r="V35" s="169">
        <v>10.288918067146589</v>
      </c>
      <c r="W35" s="169">
        <v>750.37921910059413</v>
      </c>
      <c r="X35" s="169" t="e">
        <v>#N/A</v>
      </c>
      <c r="Y35" s="169">
        <v>837.74976313017658</v>
      </c>
      <c r="Z35" s="169" t="e">
        <v>#N/A</v>
      </c>
    </row>
    <row r="36" spans="1:26" x14ac:dyDescent="0.3">
      <c r="A36" s="169" t="str">
        <f t="shared" si="3"/>
        <v>EA2293000</v>
      </c>
      <c r="B36" s="169" t="str">
        <f t="shared" si="4"/>
        <v>EA293000</v>
      </c>
      <c r="C36" s="169" t="s">
        <v>29</v>
      </c>
      <c r="D36" s="169" t="s">
        <v>35</v>
      </c>
      <c r="E36" s="169">
        <v>293000</v>
      </c>
      <c r="F36" s="169">
        <v>343000</v>
      </c>
      <c r="G36" s="169">
        <v>1088.5929452333926</v>
      </c>
      <c r="H36" s="169">
        <v>11.436346570785529</v>
      </c>
      <c r="I36" s="169">
        <v>1115.7960719771368</v>
      </c>
      <c r="J36" s="169">
        <v>11.438512364354278</v>
      </c>
      <c r="K36" s="169">
        <v>1090.5929452333926</v>
      </c>
      <c r="L36" s="169">
        <v>10.978197604404459</v>
      </c>
      <c r="M36" s="169">
        <v>1135.243049944987</v>
      </c>
      <c r="N36" s="169">
        <v>10.981752449791877</v>
      </c>
      <c r="O36" s="169">
        <v>1092.5929452333926</v>
      </c>
      <c r="P36" s="169">
        <v>10.291073060989854</v>
      </c>
      <c r="Q36" s="169">
        <v>1162.5253890121012</v>
      </c>
      <c r="R36" s="169">
        <v>10.296640775260702</v>
      </c>
      <c r="S36" s="169">
        <v>1094.5929452333926</v>
      </c>
      <c r="T36" s="169">
        <v>9.913038578997984</v>
      </c>
      <c r="U36" s="169">
        <v>1196.6419866493147</v>
      </c>
      <c r="V36" s="169">
        <v>9.9211632758270518</v>
      </c>
      <c r="W36" s="169">
        <v>1096.5929452333926</v>
      </c>
      <c r="X36" s="169" t="e">
        <v>#N/A</v>
      </c>
      <c r="Y36" s="169">
        <v>1237.191694414229</v>
      </c>
      <c r="Z36" s="169" t="e">
        <v>#N/A</v>
      </c>
    </row>
    <row r="37" spans="1:26" x14ac:dyDescent="0.3">
      <c r="A37" s="169" t="str">
        <f t="shared" si="3"/>
        <v>EA2343000</v>
      </c>
      <c r="B37" s="169" t="str">
        <f t="shared" si="4"/>
        <v>EA343000</v>
      </c>
      <c r="C37" s="169" t="s">
        <v>29</v>
      </c>
      <c r="D37" s="169" t="s">
        <v>35</v>
      </c>
      <c r="E37" s="169">
        <v>343000</v>
      </c>
      <c r="F37" s="169">
        <v>393000</v>
      </c>
      <c r="G37" s="169">
        <v>1232.971022647002</v>
      </c>
      <c r="H37" s="169">
        <v>11.436346570785529</v>
      </c>
      <c r="I37" s="169">
        <v>1263.8339790035568</v>
      </c>
      <c r="J37" s="169">
        <v>11.438512364354278</v>
      </c>
      <c r="K37" s="169">
        <v>1234.971022647002</v>
      </c>
      <c r="L37" s="169">
        <v>10.978197604404459</v>
      </c>
      <c r="M37" s="169">
        <v>1285.62822268179</v>
      </c>
      <c r="N37" s="169">
        <v>10.981752449791877</v>
      </c>
      <c r="O37" s="169">
        <v>1236.971022647002</v>
      </c>
      <c r="P37" s="169">
        <v>10.291073060989854</v>
      </c>
      <c r="Q37" s="169">
        <v>1316.311974170005</v>
      </c>
      <c r="R37" s="169">
        <v>10.296640775260702</v>
      </c>
      <c r="S37" s="169">
        <v>1238.971022647002</v>
      </c>
      <c r="T37" s="169">
        <v>9.913038578997984</v>
      </c>
      <c r="U37" s="169">
        <v>1354.7494455142248</v>
      </c>
      <c r="V37" s="169">
        <v>9.9211632758270518</v>
      </c>
      <c r="W37" s="169">
        <v>1240.971022647002</v>
      </c>
      <c r="X37" s="169" t="e">
        <v>#N/A</v>
      </c>
      <c r="Y37" s="169">
        <v>1400.485518926451</v>
      </c>
      <c r="Z37" s="169" t="e">
        <v>#N/A</v>
      </c>
    </row>
    <row r="38" spans="1:26" x14ac:dyDescent="0.3">
      <c r="A38" s="169" t="str">
        <f t="shared" si="3"/>
        <v>EA2393000</v>
      </c>
      <c r="B38" s="169" t="str">
        <f t="shared" si="4"/>
        <v>EA393000</v>
      </c>
      <c r="C38" s="169" t="s">
        <v>29</v>
      </c>
      <c r="D38" s="169" t="s">
        <v>35</v>
      </c>
      <c r="E38" s="169">
        <v>393000</v>
      </c>
      <c r="F38" s="169">
        <v>443000</v>
      </c>
      <c r="G38" s="169">
        <v>1379.1622000606117</v>
      </c>
      <c r="H38" s="169">
        <v>11.436346570785529</v>
      </c>
      <c r="I38" s="169">
        <v>1413.7451207975041</v>
      </c>
      <c r="J38" s="169">
        <v>11.438512364354278</v>
      </c>
      <c r="K38" s="169">
        <v>1381.1622000606117</v>
      </c>
      <c r="L38" s="169">
        <v>10.978197604404459</v>
      </c>
      <c r="M38" s="169">
        <v>1437.9251981777347</v>
      </c>
      <c r="N38" s="169">
        <v>10.981752449791877</v>
      </c>
      <c r="O38" s="169">
        <v>1383.1622000606117</v>
      </c>
      <c r="P38" s="169">
        <v>10.291073060989854</v>
      </c>
      <c r="Q38" s="169">
        <v>1472.0662507941338</v>
      </c>
      <c r="R38" s="169">
        <v>10.296640775260702</v>
      </c>
      <c r="S38" s="169">
        <v>1385.1622000606117</v>
      </c>
      <c r="T38" s="169">
        <v>9.913038578997984</v>
      </c>
      <c r="U38" s="169">
        <v>1514.8955922477535</v>
      </c>
      <c r="V38" s="169">
        <v>9.9211632758270518</v>
      </c>
      <c r="W38" s="169">
        <v>1387.1622000606117</v>
      </c>
      <c r="X38" s="169" t="e">
        <v>#N/A</v>
      </c>
      <c r="Y38" s="169">
        <v>1565.903248633098</v>
      </c>
      <c r="Z38" s="169" t="e">
        <v>#N/A</v>
      </c>
    </row>
    <row r="39" spans="1:26" x14ac:dyDescent="0.3">
      <c r="A39" s="169" t="str">
        <f t="shared" si="3"/>
        <v>EA2443000</v>
      </c>
      <c r="B39" s="169" t="str">
        <f t="shared" si="4"/>
        <v>EA443000</v>
      </c>
      <c r="C39" s="169" t="s">
        <v>29</v>
      </c>
      <c r="D39" s="169" t="s">
        <v>35</v>
      </c>
      <c r="E39" s="169">
        <v>443000</v>
      </c>
      <c r="F39" s="169">
        <v>493000</v>
      </c>
      <c r="G39" s="169">
        <v>1525.5402774742217</v>
      </c>
      <c r="H39" s="169">
        <v>11.436346570785529</v>
      </c>
      <c r="I39" s="169">
        <v>1563.849361470747</v>
      </c>
      <c r="J39" s="169">
        <v>11.438512364354278</v>
      </c>
      <c r="K39" s="169">
        <v>1527.5402774742217</v>
      </c>
      <c r="L39" s="169">
        <v>10.978197604404459</v>
      </c>
      <c r="M39" s="169">
        <v>1590.4192482617793</v>
      </c>
      <c r="N39" s="169">
        <v>10.981752449791877</v>
      </c>
      <c r="O39" s="169">
        <v>1529.5402774742217</v>
      </c>
      <c r="P39" s="169">
        <v>10.291073060989854</v>
      </c>
      <c r="Q39" s="169">
        <v>1628.023363188511</v>
      </c>
      <c r="R39" s="169">
        <v>10.296640775260702</v>
      </c>
      <c r="S39" s="169">
        <v>1531.5402774742217</v>
      </c>
      <c r="T39" s="169">
        <v>9.913038578997984</v>
      </c>
      <c r="U39" s="169">
        <v>1675.2518932820074</v>
      </c>
      <c r="V39" s="169">
        <v>9.9211632758270518</v>
      </c>
      <c r="W39" s="169">
        <v>1533.5402774742217</v>
      </c>
      <c r="X39" s="169" t="e">
        <v>#N/A</v>
      </c>
      <c r="Y39" s="169">
        <v>1731.5399171080633</v>
      </c>
      <c r="Z39" s="169" t="e">
        <v>#N/A</v>
      </c>
    </row>
    <row r="40" spans="1:26" x14ac:dyDescent="0.3">
      <c r="A40" s="169" t="str">
        <f t="shared" si="3"/>
        <v>EA2493000</v>
      </c>
      <c r="B40" s="169" t="str">
        <f t="shared" si="4"/>
        <v>EA493000</v>
      </c>
      <c r="C40" s="169" t="s">
        <v>29</v>
      </c>
      <c r="D40" s="169" t="s">
        <v>35</v>
      </c>
      <c r="E40" s="169">
        <v>493000</v>
      </c>
      <c r="F40" s="169">
        <v>543000</v>
      </c>
      <c r="G40" s="169">
        <v>1669.7314548878312</v>
      </c>
      <c r="H40" s="169">
        <v>11.436346570785529</v>
      </c>
      <c r="I40" s="169">
        <v>1711.6941696178717</v>
      </c>
      <c r="J40" s="169">
        <v>11.438512364354278</v>
      </c>
      <c r="K40" s="169">
        <v>1671.7314548878312</v>
      </c>
      <c r="L40" s="169">
        <v>10.978197604404459</v>
      </c>
      <c r="M40" s="169">
        <v>1740.6073464104832</v>
      </c>
      <c r="N40" s="169">
        <v>10.981752449791877</v>
      </c>
      <c r="O40" s="169">
        <v>1673.7314548878312</v>
      </c>
      <c r="P40" s="169">
        <v>10.291073060989854</v>
      </c>
      <c r="Q40" s="169">
        <v>1781.6071125761666</v>
      </c>
      <c r="R40" s="169">
        <v>10.296640775260702</v>
      </c>
      <c r="S40" s="169">
        <v>1675.7314548878312</v>
      </c>
      <c r="T40" s="169">
        <v>9.913038578997984</v>
      </c>
      <c r="U40" s="169">
        <v>1833.1491978461925</v>
      </c>
      <c r="V40" s="169">
        <v>9.9211632758270518</v>
      </c>
      <c r="W40" s="169">
        <v>1677.7314548878312</v>
      </c>
      <c r="X40" s="169" t="e">
        <v>#N/A</v>
      </c>
      <c r="Y40" s="169">
        <v>1894.6148028519674</v>
      </c>
      <c r="Z40" s="169" t="e">
        <v>#N/A</v>
      </c>
    </row>
    <row r="41" spans="1:26" x14ac:dyDescent="0.3">
      <c r="A41" s="169" t="str">
        <f t="shared" si="3"/>
        <v>EA2543000</v>
      </c>
      <c r="B41" s="169" t="str">
        <f t="shared" si="4"/>
        <v>EA543000</v>
      </c>
      <c r="C41" s="169" t="s">
        <v>29</v>
      </c>
      <c r="D41" s="169" t="s">
        <v>35</v>
      </c>
      <c r="E41" s="169">
        <v>543000</v>
      </c>
      <c r="F41" s="169">
        <v>593000</v>
      </c>
      <c r="G41" s="169">
        <v>1815.9226323014409</v>
      </c>
      <c r="H41" s="169">
        <v>11.436346570785529</v>
      </c>
      <c r="I41" s="169">
        <v>1861.605311411819</v>
      </c>
      <c r="J41" s="169">
        <v>11.438512364354278</v>
      </c>
      <c r="K41" s="169">
        <v>1817.9226323014409</v>
      </c>
      <c r="L41" s="169">
        <v>10.978197604404459</v>
      </c>
      <c r="M41" s="169">
        <v>1892.9043219064279</v>
      </c>
      <c r="N41" s="169">
        <v>10.981752449791877</v>
      </c>
      <c r="O41" s="169">
        <v>1819.9226323014409</v>
      </c>
      <c r="P41" s="169">
        <v>10.291073060989854</v>
      </c>
      <c r="Q41" s="169">
        <v>1937.3613892002954</v>
      </c>
      <c r="R41" s="169">
        <v>10.296640775260702</v>
      </c>
      <c r="S41" s="169">
        <v>1821.9226323014409</v>
      </c>
      <c r="T41" s="169">
        <v>9.913038578997984</v>
      </c>
      <c r="U41" s="169">
        <v>1993.2953445797211</v>
      </c>
      <c r="V41" s="169">
        <v>9.9211632758270518</v>
      </c>
      <c r="W41" s="169">
        <v>1823.9226323014409</v>
      </c>
      <c r="X41" s="169" t="e">
        <v>#N/A</v>
      </c>
      <c r="Y41" s="169">
        <v>2060.0325325586141</v>
      </c>
      <c r="Z41" s="169" t="e">
        <v>#N/A</v>
      </c>
    </row>
    <row r="42" spans="1:26" x14ac:dyDescent="0.3">
      <c r="A42" s="169" t="str">
        <f t="shared" si="3"/>
        <v>EA2593000</v>
      </c>
      <c r="B42" s="169" t="str">
        <f t="shared" si="4"/>
        <v>EA593000</v>
      </c>
      <c r="C42" s="169" t="s">
        <v>29</v>
      </c>
      <c r="D42" s="169" t="s">
        <v>35</v>
      </c>
      <c r="E42" s="169">
        <v>593000</v>
      </c>
      <c r="F42" s="169">
        <v>643000</v>
      </c>
      <c r="G42" s="169">
        <v>1965.3007097150507</v>
      </c>
      <c r="H42" s="169">
        <v>11.436346570785529</v>
      </c>
      <c r="I42" s="169">
        <v>2014.8090525552955</v>
      </c>
      <c r="J42" s="169">
        <v>11.438512364354278</v>
      </c>
      <c r="K42" s="169">
        <v>1967.3007097150507</v>
      </c>
      <c r="L42" s="169">
        <v>10.978197604404459</v>
      </c>
      <c r="M42" s="169">
        <v>2048.5616880113339</v>
      </c>
      <c r="N42" s="169">
        <v>10.981752449791877</v>
      </c>
      <c r="O42" s="169">
        <v>1969.3007097150507</v>
      </c>
      <c r="P42" s="169">
        <v>10.291073060989854</v>
      </c>
      <c r="Q42" s="169">
        <v>2096.5742924493825</v>
      </c>
      <c r="R42" s="169">
        <v>10.296640775260702</v>
      </c>
      <c r="S42" s="169">
        <v>1971.3007097150507</v>
      </c>
      <c r="T42" s="169">
        <v>9.913038578997984</v>
      </c>
      <c r="U42" s="169">
        <v>2157.0249088679902</v>
      </c>
      <c r="V42" s="169">
        <v>9.9211632758270518</v>
      </c>
      <c r="W42" s="169">
        <v>1973.3007097150507</v>
      </c>
      <c r="X42" s="169" t="e">
        <v>#N/A</v>
      </c>
      <c r="Y42" s="169">
        <v>2229.183466977694</v>
      </c>
      <c r="Z42" s="169" t="e">
        <v>#N/A</v>
      </c>
    </row>
    <row r="43" spans="1:26" x14ac:dyDescent="0.3">
      <c r="A43" s="169" t="str">
        <f t="shared" si="3"/>
        <v>EA2643000</v>
      </c>
      <c r="B43" s="169" t="str">
        <f t="shared" si="4"/>
        <v>EA643000</v>
      </c>
      <c r="C43" s="169" t="s">
        <v>29</v>
      </c>
      <c r="D43" s="169" t="s">
        <v>35</v>
      </c>
      <c r="E43" s="169">
        <v>643000</v>
      </c>
      <c r="F43" s="169">
        <v>693000</v>
      </c>
      <c r="G43" s="169">
        <v>2106.4918871286604</v>
      </c>
      <c r="H43" s="169">
        <v>11.436346570785529</v>
      </c>
      <c r="I43" s="169">
        <v>2159.5543602321868</v>
      </c>
      <c r="J43" s="169">
        <v>11.438512364354278</v>
      </c>
      <c r="K43" s="169">
        <v>2108.4918871286604</v>
      </c>
      <c r="L43" s="169">
        <v>10.978197604404459</v>
      </c>
      <c r="M43" s="169">
        <v>2195.5864701391761</v>
      </c>
      <c r="N43" s="169">
        <v>10.981752449791877</v>
      </c>
      <c r="O43" s="169">
        <v>2110.4918871286604</v>
      </c>
      <c r="P43" s="169">
        <v>10.291073060989854</v>
      </c>
      <c r="Q43" s="169">
        <v>2246.9022509823285</v>
      </c>
      <c r="R43" s="169">
        <v>10.296640775260702</v>
      </c>
      <c r="S43" s="169">
        <v>2112.4918871286604</v>
      </c>
      <c r="T43" s="169">
        <v>9.913038578997984</v>
      </c>
      <c r="U43" s="169">
        <v>2311.5489501781599</v>
      </c>
      <c r="V43" s="169">
        <v>9.9211632758270518</v>
      </c>
      <c r="W43" s="169">
        <v>2114.4918871286604</v>
      </c>
      <c r="X43" s="169" t="e">
        <v>#N/A</v>
      </c>
      <c r="Y43" s="169">
        <v>2388.7440867774835</v>
      </c>
      <c r="Z43" s="169" t="e">
        <v>#N/A</v>
      </c>
    </row>
    <row r="44" spans="1:26" x14ac:dyDescent="0.3">
      <c r="A44" s="169" t="str">
        <f t="shared" si="3"/>
        <v>EA2693000</v>
      </c>
      <c r="B44" s="169" t="str">
        <f t="shared" si="4"/>
        <v>EA693000</v>
      </c>
      <c r="C44" s="169" t="s">
        <v>29</v>
      </c>
      <c r="D44" s="169" t="s">
        <v>35</v>
      </c>
      <c r="E44" s="169">
        <v>693000</v>
      </c>
      <c r="F44" s="169">
        <v>732000</v>
      </c>
      <c r="G44" s="169">
        <v>2232.5680027310282</v>
      </c>
      <c r="H44" s="169">
        <v>11.436346570785529</v>
      </c>
      <c r="I44" s="169">
        <v>2288.9146646387749</v>
      </c>
      <c r="J44" s="169">
        <v>11.438512364354278</v>
      </c>
      <c r="K44" s="169">
        <v>2234.5680027310282</v>
      </c>
      <c r="L44" s="169">
        <v>10.978197604404459</v>
      </c>
      <c r="M44" s="169">
        <v>2327.0531195350468</v>
      </c>
      <c r="N44" s="169">
        <v>10.981752449791877</v>
      </c>
      <c r="O44" s="169">
        <v>2236.5680027310282</v>
      </c>
      <c r="P44" s="169">
        <v>10.291073060989854</v>
      </c>
      <c r="Q44" s="169">
        <v>2381.4211956415666</v>
      </c>
      <c r="R44" s="169">
        <v>10.296640775260702</v>
      </c>
      <c r="S44" s="169">
        <v>2238.5680027310282</v>
      </c>
      <c r="T44" s="169">
        <v>9.913038578997984</v>
      </c>
      <c r="U44" s="169">
        <v>2449.9452789110528</v>
      </c>
      <c r="V44" s="169">
        <v>9.9211632758270518</v>
      </c>
      <c r="W44" s="169">
        <v>2240.5680027310282</v>
      </c>
      <c r="X44" s="169" t="e">
        <v>#N/A</v>
      </c>
      <c r="Y44" s="169">
        <v>2531.7944584018469</v>
      </c>
      <c r="Z44" s="169" t="e">
        <v>#N/A</v>
      </c>
    </row>
    <row r="45" spans="1:26" x14ac:dyDescent="0.3">
      <c r="A45" s="169" t="str">
        <f t="shared" si="3"/>
        <v>EA30</v>
      </c>
      <c r="B45" s="169" t="str">
        <f t="shared" si="4"/>
        <v>EA0</v>
      </c>
      <c r="C45" s="169" t="s">
        <v>29</v>
      </c>
      <c r="D45" s="169" t="s">
        <v>40</v>
      </c>
      <c r="E45" s="169">
        <v>0</v>
      </c>
      <c r="F45" s="169">
        <v>25000</v>
      </c>
      <c r="G45" s="169">
        <v>128.64534816774412</v>
      </c>
      <c r="H45" s="169">
        <v>13.23149178285869</v>
      </c>
      <c r="I45" s="169">
        <v>131.133788594637</v>
      </c>
      <c r="J45" s="169">
        <v>13.233876477461953</v>
      </c>
      <c r="K45" s="169">
        <v>130.64534816774412</v>
      </c>
      <c r="L45" s="169">
        <v>12.660985117543225</v>
      </c>
      <c r="M45" s="169">
        <v>134.72977297214211</v>
      </c>
      <c r="N45" s="169">
        <v>12.664899258176538</v>
      </c>
      <c r="O45" s="169">
        <v>132.64534816774412</v>
      </c>
      <c r="P45" s="169">
        <v>11.815532888234465</v>
      </c>
      <c r="Q45" s="169">
        <v>139.04250691679749</v>
      </c>
      <c r="R45" s="169">
        <v>11.821663342385675</v>
      </c>
      <c r="S45" s="169">
        <v>134.64534816774412</v>
      </c>
      <c r="T45" s="169">
        <v>11.307008253394466</v>
      </c>
      <c r="U45" s="169">
        <v>143.98041330849833</v>
      </c>
      <c r="V45" s="169">
        <v>11.315954129382368</v>
      </c>
      <c r="W45" s="169">
        <v>136.64534816774412</v>
      </c>
      <c r="X45" s="169" t="e">
        <v>#N/A</v>
      </c>
      <c r="Y45" s="169">
        <v>149.50679658608161</v>
      </c>
      <c r="Z45" s="169" t="e">
        <v>#N/A</v>
      </c>
    </row>
    <row r="46" spans="1:26" x14ac:dyDescent="0.3">
      <c r="A46" s="169" t="str">
        <f t="shared" si="3"/>
        <v>EA325000</v>
      </c>
      <c r="B46" s="169" t="str">
        <f t="shared" si="4"/>
        <v>EA25000</v>
      </c>
      <c r="C46" s="169" t="s">
        <v>29</v>
      </c>
      <c r="D46" s="169" t="s">
        <v>40</v>
      </c>
      <c r="E46" s="169">
        <v>25000</v>
      </c>
      <c r="F46" s="169">
        <v>50000</v>
      </c>
      <c r="G46" s="169">
        <v>183.18865758963969</v>
      </c>
      <c r="H46" s="169">
        <v>13.23149178285869</v>
      </c>
      <c r="I46" s="169">
        <v>186.97677315872244</v>
      </c>
      <c r="J46" s="169">
        <v>13.233876477461953</v>
      </c>
      <c r="K46" s="169">
        <v>185.18865758963969</v>
      </c>
      <c r="L46" s="169">
        <v>12.660985117543225</v>
      </c>
      <c r="M46" s="169">
        <v>191.4063162585301</v>
      </c>
      <c r="N46" s="169">
        <v>12.664899258176538</v>
      </c>
      <c r="O46" s="169">
        <v>187.18865758963969</v>
      </c>
      <c r="P46" s="169">
        <v>11.815532888234465</v>
      </c>
      <c r="Q46" s="169">
        <v>196.92695648291127</v>
      </c>
      <c r="R46" s="169">
        <v>11.821663342385675</v>
      </c>
      <c r="S46" s="169">
        <v>189.18865758963969</v>
      </c>
      <c r="T46" s="169">
        <v>11.307008253394466</v>
      </c>
      <c r="U46" s="169">
        <v>203.39928735434222</v>
      </c>
      <c r="V46" s="169">
        <v>11.315954129382368</v>
      </c>
      <c r="W46" s="169">
        <v>191.18865758963969</v>
      </c>
      <c r="X46" s="169" t="e">
        <v>#N/A</v>
      </c>
      <c r="Y46" s="169">
        <v>210.76744776999897</v>
      </c>
      <c r="Z46" s="169" t="e">
        <v>#N/A</v>
      </c>
    </row>
    <row r="47" spans="1:26" x14ac:dyDescent="0.3">
      <c r="A47" s="169" t="str">
        <f t="shared" si="3"/>
        <v>EA350000</v>
      </c>
      <c r="B47" s="169" t="str">
        <f t="shared" si="4"/>
        <v>EA50000</v>
      </c>
      <c r="C47" s="169" t="s">
        <v>29</v>
      </c>
      <c r="D47" s="169" t="s">
        <v>40</v>
      </c>
      <c r="E47" s="169">
        <v>50000</v>
      </c>
      <c r="F47" s="169">
        <v>73200</v>
      </c>
      <c r="G47" s="169">
        <v>271.21468998147344</v>
      </c>
      <c r="H47" s="169">
        <v>13.23149178285869</v>
      </c>
      <c r="I47" s="169">
        <v>277.39307218015205</v>
      </c>
      <c r="J47" s="169">
        <v>13.233876477461953</v>
      </c>
      <c r="K47" s="169">
        <v>273.21468998147344</v>
      </c>
      <c r="L47" s="169">
        <v>12.660985117543225</v>
      </c>
      <c r="M47" s="169">
        <v>283.3556349808452</v>
      </c>
      <c r="N47" s="169">
        <v>12.664899258176538</v>
      </c>
      <c r="O47" s="169">
        <v>275.21468998147344</v>
      </c>
      <c r="P47" s="169">
        <v>11.815532888234465</v>
      </c>
      <c r="Q47" s="169">
        <v>291.09776731381817</v>
      </c>
      <c r="R47" s="169">
        <v>11.821663342385675</v>
      </c>
      <c r="S47" s="169">
        <v>277.21468998147344</v>
      </c>
      <c r="T47" s="169">
        <v>11.307008253394466</v>
      </c>
      <c r="U47" s="169">
        <v>300.39209847630173</v>
      </c>
      <c r="V47" s="169">
        <v>11.315954129382368</v>
      </c>
      <c r="W47" s="169">
        <v>279.21468998147344</v>
      </c>
      <c r="X47" s="169" t="e">
        <v>#N/A</v>
      </c>
      <c r="Y47" s="169">
        <v>311.14751951531071</v>
      </c>
      <c r="Z47" s="169" t="e">
        <v>#N/A</v>
      </c>
    </row>
    <row r="48" spans="1:26" x14ac:dyDescent="0.3">
      <c r="A48" s="169" t="str">
        <f t="shared" si="3"/>
        <v>EA373200</v>
      </c>
      <c r="B48" s="169" t="str">
        <f t="shared" si="4"/>
        <v>EA73200</v>
      </c>
      <c r="C48" s="169" t="s">
        <v>29</v>
      </c>
      <c r="D48" s="169" t="s">
        <v>40</v>
      </c>
      <c r="E48" s="169">
        <v>73200</v>
      </c>
      <c r="F48" s="169">
        <v>100000</v>
      </c>
      <c r="G48" s="169">
        <v>291.95654013133048</v>
      </c>
      <c r="H48" s="169">
        <v>11.929758366961881</v>
      </c>
      <c r="I48" s="169">
        <v>298.22895359106207</v>
      </c>
      <c r="J48" s="169">
        <v>11.931924160530629</v>
      </c>
      <c r="K48" s="169">
        <v>293.95654013133048</v>
      </c>
      <c r="L48" s="169">
        <v>11.426093063855262</v>
      </c>
      <c r="M48" s="169">
        <v>304.25182421428372</v>
      </c>
      <c r="N48" s="169">
        <v>11.42964790924268</v>
      </c>
      <c r="O48" s="169">
        <v>295.95654013133048</v>
      </c>
      <c r="P48" s="169">
        <v>10.689140259752923</v>
      </c>
      <c r="Q48" s="169">
        <v>312.08134834773767</v>
      </c>
      <c r="R48" s="169">
        <v>10.694707974023773</v>
      </c>
      <c r="S48" s="169">
        <v>297.95654013133048</v>
      </c>
      <c r="T48" s="169">
        <v>10.280793370317522</v>
      </c>
      <c r="U48" s="169">
        <v>321.48669484331174</v>
      </c>
      <c r="V48" s="169">
        <v>10.288918067146589</v>
      </c>
      <c r="W48" s="169">
        <v>299.95654013133048</v>
      </c>
      <c r="X48" s="169" t="e">
        <v>#N/A</v>
      </c>
      <c r="Y48" s="169">
        <v>332.37536812455397</v>
      </c>
      <c r="Z48" s="169" t="e">
        <v>#N/A</v>
      </c>
    </row>
    <row r="49" spans="1:26" x14ac:dyDescent="0.3">
      <c r="A49" s="169" t="str">
        <f t="shared" si="3"/>
        <v>EA3100000</v>
      </c>
      <c r="B49" s="169" t="str">
        <f t="shared" si="4"/>
        <v>EA100000</v>
      </c>
      <c r="C49" s="169" t="s">
        <v>29</v>
      </c>
      <c r="D49" s="169" t="s">
        <v>40</v>
      </c>
      <c r="E49" s="169">
        <v>100000</v>
      </c>
      <c r="F49" s="169">
        <v>125000</v>
      </c>
      <c r="G49" s="169">
        <v>356.19222371005424</v>
      </c>
      <c r="H49" s="169">
        <v>11.929758366961881</v>
      </c>
      <c r="I49" s="169">
        <v>364.02521912833959</v>
      </c>
      <c r="J49" s="169">
        <v>11.931924160530629</v>
      </c>
      <c r="K49" s="169">
        <v>358.19222371005424</v>
      </c>
      <c r="L49" s="169">
        <v>11.426093063855262</v>
      </c>
      <c r="M49" s="169">
        <v>371.04898348353538</v>
      </c>
      <c r="N49" s="169">
        <v>11.42964790924268</v>
      </c>
      <c r="O49" s="169">
        <v>360.19222371005424</v>
      </c>
      <c r="P49" s="169">
        <v>10.689140259752923</v>
      </c>
      <c r="Q49" s="169">
        <v>380.3288983235376</v>
      </c>
      <c r="R49" s="169">
        <v>10.694707974023773</v>
      </c>
      <c r="S49" s="169">
        <v>362.19222371005424</v>
      </c>
      <c r="T49" s="169">
        <v>10.280793370317522</v>
      </c>
      <c r="U49" s="169">
        <v>391.57670150855427</v>
      </c>
      <c r="V49" s="169">
        <v>10.288918067146589</v>
      </c>
      <c r="W49" s="169">
        <v>364.19222371005424</v>
      </c>
      <c r="X49" s="169" t="e">
        <v>#N/A</v>
      </c>
      <c r="Y49" s="169">
        <v>404.67688448175807</v>
      </c>
      <c r="Z49" s="169" t="e">
        <v>#N/A</v>
      </c>
    </row>
    <row r="50" spans="1:26" x14ac:dyDescent="0.3">
      <c r="A50" s="169" t="str">
        <f t="shared" si="3"/>
        <v>EA3125000</v>
      </c>
      <c r="B50" s="169" t="str">
        <f t="shared" si="4"/>
        <v>EA125000</v>
      </c>
      <c r="C50" s="169" t="s">
        <v>29</v>
      </c>
      <c r="D50" s="169" t="s">
        <v>40</v>
      </c>
      <c r="E50" s="169">
        <v>125000</v>
      </c>
      <c r="F50" s="169">
        <v>150000</v>
      </c>
      <c r="G50" s="169">
        <v>417.39171241685904</v>
      </c>
      <c r="H50" s="169">
        <v>11.929758366961881</v>
      </c>
      <c r="I50" s="169">
        <v>426.69013417733163</v>
      </c>
      <c r="J50" s="169">
        <v>11.931924160530629</v>
      </c>
      <c r="K50" s="169">
        <v>419.39171241685904</v>
      </c>
      <c r="L50" s="169">
        <v>11.426093063855262</v>
      </c>
      <c r="M50" s="169">
        <v>434.65376332625107</v>
      </c>
      <c r="N50" s="169">
        <v>11.42964790924268</v>
      </c>
      <c r="O50" s="169">
        <v>421.39171241685904</v>
      </c>
      <c r="P50" s="169">
        <v>10.689140259752923</v>
      </c>
      <c r="Q50" s="169">
        <v>445.29563210669789</v>
      </c>
      <c r="R50" s="169">
        <v>10.694707974023773</v>
      </c>
      <c r="S50" s="169">
        <v>423.39171241685904</v>
      </c>
      <c r="T50" s="169">
        <v>10.280793370317522</v>
      </c>
      <c r="U50" s="169">
        <v>458.27354920995464</v>
      </c>
      <c r="V50" s="169">
        <v>10.288918067146589</v>
      </c>
      <c r="W50" s="169">
        <v>425.39171241685904</v>
      </c>
      <c r="X50" s="169" t="e">
        <v>#N/A</v>
      </c>
      <c r="Y50" s="169">
        <v>473.45039630248851</v>
      </c>
      <c r="Z50" s="169" t="e">
        <v>#N/A</v>
      </c>
    </row>
    <row r="51" spans="1:26" x14ac:dyDescent="0.3">
      <c r="A51" s="169" t="str">
        <f t="shared" si="3"/>
        <v>EA3150000</v>
      </c>
      <c r="B51" s="169" t="str">
        <f t="shared" si="4"/>
        <v>EA150000</v>
      </c>
      <c r="C51" s="169" t="s">
        <v>29</v>
      </c>
      <c r="D51" s="169" t="s">
        <v>40</v>
      </c>
      <c r="E51" s="169">
        <v>150000</v>
      </c>
      <c r="F51" s="169">
        <v>175000</v>
      </c>
      <c r="G51" s="169">
        <v>477.59120112366395</v>
      </c>
      <c r="H51" s="169">
        <v>11.929758366961881</v>
      </c>
      <c r="I51" s="169">
        <v>488.32188240291254</v>
      </c>
      <c r="J51" s="169">
        <v>11.931924160530629</v>
      </c>
      <c r="K51" s="169">
        <v>479.59120112366395</v>
      </c>
      <c r="L51" s="169">
        <v>11.426093063855262</v>
      </c>
      <c r="M51" s="169">
        <v>497.20410449534637</v>
      </c>
      <c r="N51" s="169">
        <v>11.42964790924268</v>
      </c>
      <c r="O51" s="169">
        <v>481.59120112366395</v>
      </c>
      <c r="P51" s="169">
        <v>10.689140259752923</v>
      </c>
      <c r="Q51" s="169">
        <v>509.17710227162172</v>
      </c>
      <c r="R51" s="169">
        <v>10.694707974023773</v>
      </c>
      <c r="S51" s="169">
        <v>483.59120112366395</v>
      </c>
      <c r="T51" s="169">
        <v>10.280793370317522</v>
      </c>
      <c r="U51" s="169">
        <v>523.84597582668323</v>
      </c>
      <c r="V51" s="169">
        <v>10.288918067146589</v>
      </c>
      <c r="W51" s="169">
        <v>485.59120112366395</v>
      </c>
      <c r="X51" s="169" t="e">
        <v>#N/A</v>
      </c>
      <c r="Y51" s="169">
        <v>541.05248614184757</v>
      </c>
      <c r="Z51" s="169" t="e">
        <v>#N/A</v>
      </c>
    </row>
    <row r="52" spans="1:26" x14ac:dyDescent="0.3">
      <c r="A52" s="169" t="str">
        <f t="shared" si="3"/>
        <v>EA3175000</v>
      </c>
      <c r="B52" s="169" t="str">
        <f t="shared" si="4"/>
        <v>EA175000</v>
      </c>
      <c r="C52" s="169" t="s">
        <v>29</v>
      </c>
      <c r="D52" s="169" t="s">
        <v>40</v>
      </c>
      <c r="E52" s="169">
        <v>175000</v>
      </c>
      <c r="F52" s="169">
        <v>200000</v>
      </c>
      <c r="G52" s="169">
        <v>538.60378983046871</v>
      </c>
      <c r="H52" s="169">
        <v>11.929758366961881</v>
      </c>
      <c r="I52" s="169">
        <v>550.79369857260895</v>
      </c>
      <c r="J52" s="169">
        <v>11.931924160530629</v>
      </c>
      <c r="K52" s="169">
        <v>540.60378983046871</v>
      </c>
      <c r="L52" s="169">
        <v>11.426093063855262</v>
      </c>
      <c r="M52" s="169">
        <v>560.61180974996228</v>
      </c>
      <c r="N52" s="169">
        <v>11.42964790924268</v>
      </c>
      <c r="O52" s="169">
        <v>542.60378983046871</v>
      </c>
      <c r="P52" s="169">
        <v>10.689140259752923</v>
      </c>
      <c r="Q52" s="169">
        <v>573.94100028453363</v>
      </c>
      <c r="R52" s="169">
        <v>10.694707974023773</v>
      </c>
      <c r="S52" s="169">
        <v>544.60378983046871</v>
      </c>
      <c r="T52" s="169">
        <v>10.280793370317522</v>
      </c>
      <c r="U52" s="169">
        <v>590.33266922735845</v>
      </c>
      <c r="V52" s="169">
        <v>10.288918067146589</v>
      </c>
      <c r="W52" s="169">
        <v>546.60378983046871</v>
      </c>
      <c r="X52" s="169" t="e">
        <v>#N/A</v>
      </c>
      <c r="Y52" s="169">
        <v>609.6070591942597</v>
      </c>
      <c r="Z52" s="169" t="e">
        <v>#N/A</v>
      </c>
    </row>
    <row r="53" spans="1:26" x14ac:dyDescent="0.3">
      <c r="A53" s="169" t="str">
        <f t="shared" si="3"/>
        <v>EA3200000</v>
      </c>
      <c r="B53" s="169" t="str">
        <f t="shared" si="4"/>
        <v>EA200000</v>
      </c>
      <c r="C53" s="169" t="s">
        <v>29</v>
      </c>
      <c r="D53" s="169" t="s">
        <v>40</v>
      </c>
      <c r="E53" s="169">
        <v>200000</v>
      </c>
      <c r="F53" s="169">
        <v>225000</v>
      </c>
      <c r="G53" s="169">
        <v>598.80327853727363</v>
      </c>
      <c r="H53" s="169">
        <v>11.929758366961881</v>
      </c>
      <c r="I53" s="169">
        <v>612.42544679818991</v>
      </c>
      <c r="J53" s="169">
        <v>11.931924160530629</v>
      </c>
      <c r="K53" s="169">
        <v>600.80327853727363</v>
      </c>
      <c r="L53" s="169">
        <v>11.426093063855262</v>
      </c>
      <c r="M53" s="169">
        <v>623.16215091905758</v>
      </c>
      <c r="N53" s="169">
        <v>11.42964790924268</v>
      </c>
      <c r="O53" s="169">
        <v>602.80327853727363</v>
      </c>
      <c r="P53" s="169">
        <v>10.689140259752923</v>
      </c>
      <c r="Q53" s="169">
        <v>637.82247044945746</v>
      </c>
      <c r="R53" s="169">
        <v>10.694707974023773</v>
      </c>
      <c r="S53" s="169">
        <v>604.80327853727363</v>
      </c>
      <c r="T53" s="169">
        <v>10.280793370317522</v>
      </c>
      <c r="U53" s="169">
        <v>655.9050958440871</v>
      </c>
      <c r="V53" s="169">
        <v>10.288918067146589</v>
      </c>
      <c r="W53" s="169">
        <v>606.80327853727363</v>
      </c>
      <c r="X53" s="169" t="e">
        <v>#N/A</v>
      </c>
      <c r="Y53" s="169">
        <v>677.20914903361893</v>
      </c>
      <c r="Z53" s="169" t="e">
        <v>#N/A</v>
      </c>
    </row>
    <row r="54" spans="1:26" x14ac:dyDescent="0.3">
      <c r="A54" s="169" t="str">
        <f t="shared" si="3"/>
        <v>EA3225000</v>
      </c>
      <c r="B54" s="169" t="str">
        <f t="shared" si="4"/>
        <v>EA225000</v>
      </c>
      <c r="C54" s="169" t="s">
        <v>29</v>
      </c>
      <c r="D54" s="169" t="s">
        <v>40</v>
      </c>
      <c r="E54" s="169">
        <v>225000</v>
      </c>
      <c r="F54" s="169">
        <v>250000</v>
      </c>
      <c r="G54" s="169">
        <v>661.00276724407843</v>
      </c>
      <c r="H54" s="169">
        <v>11.929758366961881</v>
      </c>
      <c r="I54" s="169">
        <v>676.12352867059303</v>
      </c>
      <c r="J54" s="169">
        <v>11.931924160530629</v>
      </c>
      <c r="K54" s="169">
        <v>663.00276724407843</v>
      </c>
      <c r="L54" s="169">
        <v>11.426093063855262</v>
      </c>
      <c r="M54" s="169">
        <v>687.82136943539365</v>
      </c>
      <c r="N54" s="169">
        <v>11.42964790924268</v>
      </c>
      <c r="O54" s="169">
        <v>665.00276724407843</v>
      </c>
      <c r="P54" s="169">
        <v>10.689140259752923</v>
      </c>
      <c r="Q54" s="169">
        <v>703.87446785085422</v>
      </c>
      <c r="R54" s="169">
        <v>10.694707974023773</v>
      </c>
      <c r="S54" s="169">
        <v>667.00276724407843</v>
      </c>
      <c r="T54" s="169">
        <v>10.280793370317522</v>
      </c>
      <c r="U54" s="169">
        <v>723.7263646301592</v>
      </c>
      <c r="V54" s="169">
        <v>10.288918067146589</v>
      </c>
      <c r="W54" s="169">
        <v>669.00276724407843</v>
      </c>
      <c r="X54" s="169" t="e">
        <v>#N/A</v>
      </c>
      <c r="Y54" s="169">
        <v>747.15408283572071</v>
      </c>
      <c r="Z54" s="169" t="e">
        <v>#N/A</v>
      </c>
    </row>
    <row r="55" spans="1:26" x14ac:dyDescent="0.3">
      <c r="A55" s="169" t="str">
        <f t="shared" si="3"/>
        <v>EA3250000</v>
      </c>
      <c r="B55" s="169" t="str">
        <f t="shared" si="4"/>
        <v>EA250000</v>
      </c>
      <c r="C55" s="169" t="s">
        <v>29</v>
      </c>
      <c r="D55" s="169" t="s">
        <v>40</v>
      </c>
      <c r="E55" s="169">
        <v>250000</v>
      </c>
      <c r="F55" s="169">
        <v>293000</v>
      </c>
      <c r="G55" s="169">
        <v>742.37921910059413</v>
      </c>
      <c r="H55" s="169">
        <v>11.929758366961881</v>
      </c>
      <c r="I55" s="169">
        <v>759.2837221403023</v>
      </c>
      <c r="J55" s="169">
        <v>11.931924160530629</v>
      </c>
      <c r="K55" s="169">
        <v>744.37921910059413</v>
      </c>
      <c r="L55" s="169">
        <v>11.426093063855262</v>
      </c>
      <c r="M55" s="169">
        <v>772.12558215402555</v>
      </c>
      <c r="N55" s="169">
        <v>11.42964790924268</v>
      </c>
      <c r="O55" s="169">
        <v>746.37921910059413</v>
      </c>
      <c r="P55" s="169">
        <v>10.689140259752923</v>
      </c>
      <c r="Q55" s="169">
        <v>789.83647383338916</v>
      </c>
      <c r="R55" s="169">
        <v>10.694707974023773</v>
      </c>
      <c r="S55" s="169">
        <v>748.37921910059413</v>
      </c>
      <c r="T55" s="169">
        <v>10.280793370317522</v>
      </c>
      <c r="U55" s="169">
        <v>811.79429439929947</v>
      </c>
      <c r="V55" s="169">
        <v>10.288918067146589</v>
      </c>
      <c r="W55" s="169">
        <v>750.37921910059413</v>
      </c>
      <c r="X55" s="169" t="e">
        <v>#N/A</v>
      </c>
      <c r="Y55" s="169">
        <v>837.74976313017658</v>
      </c>
      <c r="Z55" s="169" t="e">
        <v>#N/A</v>
      </c>
    </row>
    <row r="56" spans="1:26" x14ac:dyDescent="0.3">
      <c r="A56" s="169" t="str">
        <f t="shared" si="3"/>
        <v>EA3293000</v>
      </c>
      <c r="B56" s="169" t="str">
        <f t="shared" si="4"/>
        <v>EA293000</v>
      </c>
      <c r="C56" s="169" t="s">
        <v>29</v>
      </c>
      <c r="D56" s="169" t="s">
        <v>40</v>
      </c>
      <c r="E56" s="169">
        <v>293000</v>
      </c>
      <c r="F56" s="169">
        <v>343000</v>
      </c>
      <c r="G56" s="169">
        <v>1088.5929452333926</v>
      </c>
      <c r="H56" s="169">
        <v>11.436346570785529</v>
      </c>
      <c r="I56" s="169">
        <v>1115.7960719771368</v>
      </c>
      <c r="J56" s="169">
        <v>11.438512364354278</v>
      </c>
      <c r="K56" s="169">
        <v>1090.5929452333926</v>
      </c>
      <c r="L56" s="169">
        <v>10.978197604404459</v>
      </c>
      <c r="M56" s="169">
        <v>1135.243049944987</v>
      </c>
      <c r="N56" s="169">
        <v>10.981752449791877</v>
      </c>
      <c r="O56" s="169">
        <v>1092.5929452333926</v>
      </c>
      <c r="P56" s="169">
        <v>10.291073060989854</v>
      </c>
      <c r="Q56" s="169">
        <v>1162.5253890121012</v>
      </c>
      <c r="R56" s="169">
        <v>10.296640775260702</v>
      </c>
      <c r="S56" s="169">
        <v>1094.5929452333926</v>
      </c>
      <c r="T56" s="169">
        <v>9.913038578997984</v>
      </c>
      <c r="U56" s="169">
        <v>1196.6419866493147</v>
      </c>
      <c r="V56" s="169">
        <v>9.9211632758270518</v>
      </c>
      <c r="W56" s="169">
        <v>1096.5929452333926</v>
      </c>
      <c r="X56" s="169" t="e">
        <v>#N/A</v>
      </c>
      <c r="Y56" s="169">
        <v>1237.191694414229</v>
      </c>
      <c r="Z56" s="169" t="e">
        <v>#N/A</v>
      </c>
    </row>
    <row r="57" spans="1:26" x14ac:dyDescent="0.3">
      <c r="A57" s="169" t="str">
        <f t="shared" si="3"/>
        <v>EA3343000</v>
      </c>
      <c r="B57" s="169" t="str">
        <f t="shared" si="4"/>
        <v>EA343000</v>
      </c>
      <c r="C57" s="169" t="s">
        <v>29</v>
      </c>
      <c r="D57" s="169" t="s">
        <v>40</v>
      </c>
      <c r="E57" s="169">
        <v>343000</v>
      </c>
      <c r="F57" s="169">
        <v>393000</v>
      </c>
      <c r="G57" s="169">
        <v>1232.971022647002</v>
      </c>
      <c r="H57" s="169">
        <v>11.436346570785529</v>
      </c>
      <c r="I57" s="169">
        <v>1263.8339790035568</v>
      </c>
      <c r="J57" s="169">
        <v>11.438512364354278</v>
      </c>
      <c r="K57" s="169">
        <v>1234.971022647002</v>
      </c>
      <c r="L57" s="169">
        <v>10.978197604404459</v>
      </c>
      <c r="M57" s="169">
        <v>1285.62822268179</v>
      </c>
      <c r="N57" s="169">
        <v>10.981752449791877</v>
      </c>
      <c r="O57" s="169">
        <v>1236.971022647002</v>
      </c>
      <c r="P57" s="169">
        <v>10.291073060989854</v>
      </c>
      <c r="Q57" s="169">
        <v>1316.311974170005</v>
      </c>
      <c r="R57" s="169">
        <v>10.296640775260702</v>
      </c>
      <c r="S57" s="169">
        <v>1238.971022647002</v>
      </c>
      <c r="T57" s="169">
        <v>9.913038578997984</v>
      </c>
      <c r="U57" s="169">
        <v>1354.7494455142248</v>
      </c>
      <c r="V57" s="169">
        <v>9.9211632758270518</v>
      </c>
      <c r="W57" s="169">
        <v>1240.971022647002</v>
      </c>
      <c r="X57" s="169" t="e">
        <v>#N/A</v>
      </c>
      <c r="Y57" s="169">
        <v>1400.485518926451</v>
      </c>
      <c r="Z57" s="169" t="e">
        <v>#N/A</v>
      </c>
    </row>
    <row r="58" spans="1:26" x14ac:dyDescent="0.3">
      <c r="A58" s="169" t="str">
        <f t="shared" si="3"/>
        <v>EA3393000</v>
      </c>
      <c r="B58" s="169" t="str">
        <f t="shared" si="4"/>
        <v>EA393000</v>
      </c>
      <c r="C58" s="169" t="s">
        <v>29</v>
      </c>
      <c r="D58" s="169" t="s">
        <v>40</v>
      </c>
      <c r="E58" s="169">
        <v>393000</v>
      </c>
      <c r="F58" s="169">
        <v>443000</v>
      </c>
      <c r="G58" s="169">
        <v>1379.1622000606117</v>
      </c>
      <c r="H58" s="169">
        <v>11.436346570785529</v>
      </c>
      <c r="I58" s="169">
        <v>1413.7451207975041</v>
      </c>
      <c r="J58" s="169">
        <v>11.438512364354278</v>
      </c>
      <c r="K58" s="169">
        <v>1381.1622000606117</v>
      </c>
      <c r="L58" s="169">
        <v>10.978197604404459</v>
      </c>
      <c r="M58" s="169">
        <v>1437.9251981777347</v>
      </c>
      <c r="N58" s="169">
        <v>10.981752449791877</v>
      </c>
      <c r="O58" s="169">
        <v>1383.1622000606117</v>
      </c>
      <c r="P58" s="169">
        <v>10.291073060989854</v>
      </c>
      <c r="Q58" s="169">
        <v>1472.0662507941338</v>
      </c>
      <c r="R58" s="169">
        <v>10.296640775260702</v>
      </c>
      <c r="S58" s="169">
        <v>1385.1622000606117</v>
      </c>
      <c r="T58" s="169">
        <v>9.913038578997984</v>
      </c>
      <c r="U58" s="169">
        <v>1514.8955922477535</v>
      </c>
      <c r="V58" s="169">
        <v>9.9211632758270518</v>
      </c>
      <c r="W58" s="169">
        <v>1387.1622000606117</v>
      </c>
      <c r="X58" s="169" t="e">
        <v>#N/A</v>
      </c>
      <c r="Y58" s="169">
        <v>1565.903248633098</v>
      </c>
      <c r="Z58" s="169" t="e">
        <v>#N/A</v>
      </c>
    </row>
    <row r="59" spans="1:26" x14ac:dyDescent="0.3">
      <c r="A59" s="169" t="str">
        <f t="shared" si="3"/>
        <v>EA3443000</v>
      </c>
      <c r="B59" s="169" t="str">
        <f t="shared" si="4"/>
        <v>EA443000</v>
      </c>
      <c r="C59" s="169" t="s">
        <v>29</v>
      </c>
      <c r="D59" s="169" t="s">
        <v>40</v>
      </c>
      <c r="E59" s="169">
        <v>443000</v>
      </c>
      <c r="F59" s="169">
        <v>493000</v>
      </c>
      <c r="G59" s="169">
        <v>1525.5402774742217</v>
      </c>
      <c r="H59" s="169">
        <v>11.436346570785529</v>
      </c>
      <c r="I59" s="169">
        <v>1563.849361470747</v>
      </c>
      <c r="J59" s="169">
        <v>11.438512364354278</v>
      </c>
      <c r="K59" s="169">
        <v>1527.5402774742217</v>
      </c>
      <c r="L59" s="169">
        <v>10.978197604404459</v>
      </c>
      <c r="M59" s="169">
        <v>1590.4192482617793</v>
      </c>
      <c r="N59" s="169">
        <v>10.981752449791877</v>
      </c>
      <c r="O59" s="169">
        <v>1529.5402774742217</v>
      </c>
      <c r="P59" s="169">
        <v>10.291073060989854</v>
      </c>
      <c r="Q59" s="169">
        <v>1628.023363188511</v>
      </c>
      <c r="R59" s="169">
        <v>10.296640775260702</v>
      </c>
      <c r="S59" s="169">
        <v>1531.5402774742217</v>
      </c>
      <c r="T59" s="169">
        <v>9.913038578997984</v>
      </c>
      <c r="U59" s="169">
        <v>1675.2518932820074</v>
      </c>
      <c r="V59" s="169">
        <v>9.9211632758270518</v>
      </c>
      <c r="W59" s="169">
        <v>1533.5402774742217</v>
      </c>
      <c r="X59" s="169" t="e">
        <v>#N/A</v>
      </c>
      <c r="Y59" s="169">
        <v>1731.5399171080633</v>
      </c>
      <c r="Z59" s="169" t="e">
        <v>#N/A</v>
      </c>
    </row>
    <row r="60" spans="1:26" x14ac:dyDescent="0.3">
      <c r="A60" s="169" t="str">
        <f t="shared" si="3"/>
        <v>EA3493000</v>
      </c>
      <c r="B60" s="169" t="str">
        <f t="shared" si="4"/>
        <v>EA493000</v>
      </c>
      <c r="C60" s="169" t="s">
        <v>29</v>
      </c>
      <c r="D60" s="169" t="s">
        <v>40</v>
      </c>
      <c r="E60" s="169">
        <v>493000</v>
      </c>
      <c r="F60" s="169">
        <v>543000</v>
      </c>
      <c r="G60" s="169">
        <v>1669.7314548878312</v>
      </c>
      <c r="H60" s="169">
        <v>11.436346570785529</v>
      </c>
      <c r="I60" s="169">
        <v>1711.6941696178717</v>
      </c>
      <c r="J60" s="169">
        <v>11.438512364354278</v>
      </c>
      <c r="K60" s="169">
        <v>1671.7314548878312</v>
      </c>
      <c r="L60" s="169">
        <v>10.978197604404459</v>
      </c>
      <c r="M60" s="169">
        <v>1740.6073464104832</v>
      </c>
      <c r="N60" s="169">
        <v>10.981752449791877</v>
      </c>
      <c r="O60" s="169">
        <v>1673.7314548878312</v>
      </c>
      <c r="P60" s="169">
        <v>10.291073060989854</v>
      </c>
      <c r="Q60" s="169">
        <v>1781.6071125761666</v>
      </c>
      <c r="R60" s="169">
        <v>10.296640775260702</v>
      </c>
      <c r="S60" s="169">
        <v>1675.7314548878312</v>
      </c>
      <c r="T60" s="169">
        <v>9.913038578997984</v>
      </c>
      <c r="U60" s="169">
        <v>1833.1491978461925</v>
      </c>
      <c r="V60" s="169">
        <v>9.9211632758270518</v>
      </c>
      <c r="W60" s="169">
        <v>1677.7314548878312</v>
      </c>
      <c r="X60" s="169" t="e">
        <v>#N/A</v>
      </c>
      <c r="Y60" s="169">
        <v>1894.6148028519674</v>
      </c>
      <c r="Z60" s="169" t="e">
        <v>#N/A</v>
      </c>
    </row>
    <row r="61" spans="1:26" x14ac:dyDescent="0.3">
      <c r="A61" s="169" t="str">
        <f t="shared" si="3"/>
        <v>EA3543000</v>
      </c>
      <c r="B61" s="169" t="str">
        <f t="shared" si="4"/>
        <v>EA543000</v>
      </c>
      <c r="C61" s="169" t="s">
        <v>29</v>
      </c>
      <c r="D61" s="169" t="s">
        <v>40</v>
      </c>
      <c r="E61" s="169">
        <v>543000</v>
      </c>
      <c r="F61" s="169">
        <v>593000</v>
      </c>
      <c r="G61" s="169">
        <v>1815.9226323014409</v>
      </c>
      <c r="H61" s="169">
        <v>11.436346570785529</v>
      </c>
      <c r="I61" s="169">
        <v>1861.605311411819</v>
      </c>
      <c r="J61" s="169">
        <v>11.438512364354278</v>
      </c>
      <c r="K61" s="169">
        <v>1817.9226323014409</v>
      </c>
      <c r="L61" s="169">
        <v>10.978197604404459</v>
      </c>
      <c r="M61" s="169">
        <v>1892.9043219064279</v>
      </c>
      <c r="N61" s="169">
        <v>10.981752449791877</v>
      </c>
      <c r="O61" s="169">
        <v>1819.9226323014409</v>
      </c>
      <c r="P61" s="169">
        <v>10.291073060989854</v>
      </c>
      <c r="Q61" s="169">
        <v>1937.3613892002954</v>
      </c>
      <c r="R61" s="169">
        <v>10.296640775260702</v>
      </c>
      <c r="S61" s="169">
        <v>1821.9226323014409</v>
      </c>
      <c r="T61" s="169">
        <v>9.913038578997984</v>
      </c>
      <c r="U61" s="169">
        <v>1993.2953445797211</v>
      </c>
      <c r="V61" s="169">
        <v>9.9211632758270518</v>
      </c>
      <c r="W61" s="169">
        <v>1823.9226323014409</v>
      </c>
      <c r="X61" s="169" t="e">
        <v>#N/A</v>
      </c>
      <c r="Y61" s="169">
        <v>2060.0325325586141</v>
      </c>
      <c r="Z61" s="169" t="e">
        <v>#N/A</v>
      </c>
    </row>
    <row r="62" spans="1:26" x14ac:dyDescent="0.3">
      <c r="A62" s="169" t="str">
        <f t="shared" si="3"/>
        <v>EA3593000</v>
      </c>
      <c r="B62" s="169" t="str">
        <f t="shared" si="4"/>
        <v>EA593000</v>
      </c>
      <c r="C62" s="169" t="s">
        <v>29</v>
      </c>
      <c r="D62" s="169" t="s">
        <v>40</v>
      </c>
      <c r="E62" s="169">
        <v>593000</v>
      </c>
      <c r="F62" s="169">
        <v>643000</v>
      </c>
      <c r="G62" s="169">
        <v>1965.3007097150507</v>
      </c>
      <c r="H62" s="169">
        <v>11.436346570785529</v>
      </c>
      <c r="I62" s="169">
        <v>2014.8090525552955</v>
      </c>
      <c r="J62" s="169">
        <v>11.438512364354278</v>
      </c>
      <c r="K62" s="169">
        <v>1967.3007097150507</v>
      </c>
      <c r="L62" s="169">
        <v>10.978197604404459</v>
      </c>
      <c r="M62" s="169">
        <v>2048.5616880113339</v>
      </c>
      <c r="N62" s="169">
        <v>10.981752449791877</v>
      </c>
      <c r="O62" s="169">
        <v>1969.3007097150507</v>
      </c>
      <c r="P62" s="169">
        <v>10.291073060989854</v>
      </c>
      <c r="Q62" s="169">
        <v>2096.5742924493825</v>
      </c>
      <c r="R62" s="169">
        <v>10.296640775260702</v>
      </c>
      <c r="S62" s="169">
        <v>1971.3007097150507</v>
      </c>
      <c r="T62" s="169">
        <v>9.913038578997984</v>
      </c>
      <c r="U62" s="169">
        <v>2157.0249088679902</v>
      </c>
      <c r="V62" s="169">
        <v>9.9211632758270518</v>
      </c>
      <c r="W62" s="169">
        <v>1973.3007097150507</v>
      </c>
      <c r="X62" s="169" t="e">
        <v>#N/A</v>
      </c>
      <c r="Y62" s="169">
        <v>2229.183466977694</v>
      </c>
      <c r="Z62" s="169" t="e">
        <v>#N/A</v>
      </c>
    </row>
    <row r="63" spans="1:26" x14ac:dyDescent="0.3">
      <c r="A63" s="169" t="str">
        <f t="shared" si="3"/>
        <v>EA3643000</v>
      </c>
      <c r="B63" s="169" t="str">
        <f t="shared" si="4"/>
        <v>EA643000</v>
      </c>
      <c r="C63" s="169" t="s">
        <v>29</v>
      </c>
      <c r="D63" s="169" t="s">
        <v>40</v>
      </c>
      <c r="E63" s="169">
        <v>643000</v>
      </c>
      <c r="F63" s="169">
        <v>693000</v>
      </c>
      <c r="G63" s="169">
        <v>2106.4918871286604</v>
      </c>
      <c r="H63" s="169">
        <v>11.436346570785529</v>
      </c>
      <c r="I63" s="169">
        <v>2159.5543602321868</v>
      </c>
      <c r="J63" s="169">
        <v>11.438512364354278</v>
      </c>
      <c r="K63" s="169">
        <v>2108.4918871286604</v>
      </c>
      <c r="L63" s="169">
        <v>10.978197604404459</v>
      </c>
      <c r="M63" s="169">
        <v>2195.5864701391761</v>
      </c>
      <c r="N63" s="169">
        <v>10.981752449791877</v>
      </c>
      <c r="O63" s="169">
        <v>2110.4918871286604</v>
      </c>
      <c r="P63" s="169">
        <v>10.291073060989854</v>
      </c>
      <c r="Q63" s="169">
        <v>2246.9022509823285</v>
      </c>
      <c r="R63" s="169">
        <v>10.296640775260702</v>
      </c>
      <c r="S63" s="169">
        <v>2112.4918871286604</v>
      </c>
      <c r="T63" s="169">
        <v>9.913038578997984</v>
      </c>
      <c r="U63" s="169">
        <v>2311.5489501781599</v>
      </c>
      <c r="V63" s="169">
        <v>9.9211632758270518</v>
      </c>
      <c r="W63" s="169">
        <v>2114.4918871286604</v>
      </c>
      <c r="X63" s="169" t="e">
        <v>#N/A</v>
      </c>
      <c r="Y63" s="169">
        <v>2388.7440867774835</v>
      </c>
      <c r="Z63" s="169" t="e">
        <v>#N/A</v>
      </c>
    </row>
    <row r="64" spans="1:26" x14ac:dyDescent="0.3">
      <c r="A64" s="169" t="str">
        <f t="shared" si="3"/>
        <v>EA3693000</v>
      </c>
      <c r="B64" s="169" t="str">
        <f t="shared" si="4"/>
        <v>EA693000</v>
      </c>
      <c r="C64" s="169" t="s">
        <v>29</v>
      </c>
      <c r="D64" s="169" t="s">
        <v>40</v>
      </c>
      <c r="E64" s="169">
        <v>693000</v>
      </c>
      <c r="F64" s="169">
        <v>732000</v>
      </c>
      <c r="G64" s="169">
        <v>2232.5680027310282</v>
      </c>
      <c r="H64" s="169">
        <v>11.436346570785529</v>
      </c>
      <c r="I64" s="169">
        <v>2288.9146646387749</v>
      </c>
      <c r="J64" s="169">
        <v>11.438512364354278</v>
      </c>
      <c r="K64" s="169">
        <v>2234.5680027310282</v>
      </c>
      <c r="L64" s="169">
        <v>10.978197604404459</v>
      </c>
      <c r="M64" s="169">
        <v>2327.0531195350468</v>
      </c>
      <c r="N64" s="169">
        <v>10.981752449791877</v>
      </c>
      <c r="O64" s="169">
        <v>2236.5680027310282</v>
      </c>
      <c r="P64" s="169">
        <v>10.291073060989854</v>
      </c>
      <c r="Q64" s="169">
        <v>2381.4211956415666</v>
      </c>
      <c r="R64" s="169">
        <v>10.296640775260702</v>
      </c>
      <c r="S64" s="169">
        <v>2238.5680027310282</v>
      </c>
      <c r="T64" s="169">
        <v>9.913038578997984</v>
      </c>
      <c r="U64" s="169">
        <v>2449.9452789110528</v>
      </c>
      <c r="V64" s="169">
        <v>9.9211632758270518</v>
      </c>
      <c r="W64" s="169">
        <v>2240.5680027310282</v>
      </c>
      <c r="X64" s="169" t="e">
        <v>#N/A</v>
      </c>
      <c r="Y64" s="169">
        <v>2531.7944584018469</v>
      </c>
      <c r="Z64" s="169" t="e">
        <v>#N/A</v>
      </c>
    </row>
    <row r="65" spans="1:26" x14ac:dyDescent="0.3">
      <c r="A65" s="169" t="str">
        <f t="shared" si="3"/>
        <v>EA40</v>
      </c>
      <c r="B65" s="169" t="str">
        <f t="shared" si="4"/>
        <v>EA0</v>
      </c>
      <c r="C65" s="169" t="s">
        <v>29</v>
      </c>
      <c r="D65" s="169" t="s">
        <v>44</v>
      </c>
      <c r="E65" s="169">
        <v>0</v>
      </c>
      <c r="F65" s="169">
        <v>25000</v>
      </c>
      <c r="G65" s="169">
        <v>128.64534816774412</v>
      </c>
      <c r="H65" s="169">
        <v>13.23149178285869</v>
      </c>
      <c r="I65" s="169">
        <v>131.133788594637</v>
      </c>
      <c r="J65" s="169">
        <v>13.233876477461953</v>
      </c>
      <c r="K65" s="169">
        <v>130.64534816774412</v>
      </c>
      <c r="L65" s="169">
        <v>12.660985117543225</v>
      </c>
      <c r="M65" s="169">
        <v>134.72977297214211</v>
      </c>
      <c r="N65" s="169">
        <v>12.664899258176538</v>
      </c>
      <c r="O65" s="169">
        <v>132.64534816774412</v>
      </c>
      <c r="P65" s="169">
        <v>11.815532888234465</v>
      </c>
      <c r="Q65" s="169">
        <v>139.04250691679749</v>
      </c>
      <c r="R65" s="169">
        <v>11.821663342385675</v>
      </c>
      <c r="S65" s="169">
        <v>134.64534816774412</v>
      </c>
      <c r="T65" s="169">
        <v>11.307008253394466</v>
      </c>
      <c r="U65" s="169">
        <v>143.98041330849833</v>
      </c>
      <c r="V65" s="169">
        <v>11.315954129382368</v>
      </c>
      <c r="W65" s="169">
        <v>136.64534816774412</v>
      </c>
      <c r="X65" s="169" t="e">
        <v>#N/A</v>
      </c>
      <c r="Y65" s="169">
        <v>149.50679658608161</v>
      </c>
      <c r="Z65" s="169" t="e">
        <v>#N/A</v>
      </c>
    </row>
    <row r="66" spans="1:26" x14ac:dyDescent="0.3">
      <c r="A66" s="169" t="str">
        <f t="shared" si="3"/>
        <v>EA425000</v>
      </c>
      <c r="B66" s="169" t="str">
        <f t="shared" si="4"/>
        <v>EA25000</v>
      </c>
      <c r="C66" s="169" t="s">
        <v>29</v>
      </c>
      <c r="D66" s="169" t="s">
        <v>44</v>
      </c>
      <c r="E66" s="169">
        <v>25000</v>
      </c>
      <c r="F66" s="169">
        <v>50000</v>
      </c>
      <c r="G66" s="169">
        <v>183.18865758963969</v>
      </c>
      <c r="H66" s="169">
        <v>13.23149178285869</v>
      </c>
      <c r="I66" s="169">
        <v>186.97677315872244</v>
      </c>
      <c r="J66" s="169">
        <v>13.233876477461953</v>
      </c>
      <c r="K66" s="169">
        <v>185.18865758963969</v>
      </c>
      <c r="L66" s="169">
        <v>12.660985117543225</v>
      </c>
      <c r="M66" s="169">
        <v>191.4063162585301</v>
      </c>
      <c r="N66" s="169">
        <v>12.664899258176538</v>
      </c>
      <c r="O66" s="169">
        <v>187.18865758963969</v>
      </c>
      <c r="P66" s="169">
        <v>11.815532888234465</v>
      </c>
      <c r="Q66" s="169">
        <v>196.92695648291127</v>
      </c>
      <c r="R66" s="169">
        <v>11.821663342385675</v>
      </c>
      <c r="S66" s="169">
        <v>189.18865758963969</v>
      </c>
      <c r="T66" s="169">
        <v>11.307008253394466</v>
      </c>
      <c r="U66" s="169">
        <v>203.39928735434222</v>
      </c>
      <c r="V66" s="169">
        <v>11.315954129382368</v>
      </c>
      <c r="W66" s="169">
        <v>191.18865758963969</v>
      </c>
      <c r="X66" s="169" t="e">
        <v>#N/A</v>
      </c>
      <c r="Y66" s="169">
        <v>210.76744776999897</v>
      </c>
      <c r="Z66" s="169" t="e">
        <v>#N/A</v>
      </c>
    </row>
    <row r="67" spans="1:26" x14ac:dyDescent="0.3">
      <c r="A67" s="169" t="str">
        <f t="shared" si="3"/>
        <v>EA450000</v>
      </c>
      <c r="B67" s="169" t="str">
        <f t="shared" si="4"/>
        <v>EA50000</v>
      </c>
      <c r="C67" s="169" t="s">
        <v>29</v>
      </c>
      <c r="D67" s="169" t="s">
        <v>44</v>
      </c>
      <c r="E67" s="169">
        <v>50000</v>
      </c>
      <c r="F67" s="169">
        <v>73200</v>
      </c>
      <c r="G67" s="169">
        <v>271.21468998147344</v>
      </c>
      <c r="H67" s="169">
        <v>13.23149178285869</v>
      </c>
      <c r="I67" s="169">
        <v>277.39307218015205</v>
      </c>
      <c r="J67" s="169">
        <v>13.233876477461953</v>
      </c>
      <c r="K67" s="169">
        <v>273.21468998147344</v>
      </c>
      <c r="L67" s="169">
        <v>12.660985117543225</v>
      </c>
      <c r="M67" s="169">
        <v>283.3556349808452</v>
      </c>
      <c r="N67" s="169">
        <v>12.664899258176538</v>
      </c>
      <c r="O67" s="169">
        <v>275.21468998147344</v>
      </c>
      <c r="P67" s="169">
        <v>11.815532888234465</v>
      </c>
      <c r="Q67" s="169">
        <v>291.09776731381817</v>
      </c>
      <c r="R67" s="169">
        <v>11.821663342385675</v>
      </c>
      <c r="S67" s="169">
        <v>277.21468998147344</v>
      </c>
      <c r="T67" s="169">
        <v>11.307008253394466</v>
      </c>
      <c r="U67" s="169">
        <v>300.39209847630173</v>
      </c>
      <c r="V67" s="169">
        <v>11.315954129382368</v>
      </c>
      <c r="W67" s="169">
        <v>279.21468998147344</v>
      </c>
      <c r="X67" s="169" t="e">
        <v>#N/A</v>
      </c>
      <c r="Y67" s="169">
        <v>311.14751951531071</v>
      </c>
      <c r="Z67" s="169" t="e">
        <v>#N/A</v>
      </c>
    </row>
    <row r="68" spans="1:26" x14ac:dyDescent="0.3">
      <c r="A68" s="169" t="str">
        <f t="shared" si="3"/>
        <v>EA473200</v>
      </c>
      <c r="B68" s="169" t="str">
        <f t="shared" si="4"/>
        <v>EA73200</v>
      </c>
      <c r="C68" s="169" t="s">
        <v>29</v>
      </c>
      <c r="D68" s="169" t="s">
        <v>44</v>
      </c>
      <c r="E68" s="169">
        <v>73200</v>
      </c>
      <c r="F68" s="169">
        <v>100000</v>
      </c>
      <c r="G68" s="169">
        <v>291.95654013133048</v>
      </c>
      <c r="H68" s="169">
        <v>11.929758366961881</v>
      </c>
      <c r="I68" s="169">
        <v>298.22895359106207</v>
      </c>
      <c r="J68" s="169">
        <v>11.931924160530629</v>
      </c>
      <c r="K68" s="169">
        <v>293.95654013133048</v>
      </c>
      <c r="L68" s="169">
        <v>11.426093063855262</v>
      </c>
      <c r="M68" s="169">
        <v>304.25182421428372</v>
      </c>
      <c r="N68" s="169">
        <v>11.42964790924268</v>
      </c>
      <c r="O68" s="169">
        <v>295.95654013133048</v>
      </c>
      <c r="P68" s="169">
        <v>10.689140259752923</v>
      </c>
      <c r="Q68" s="169">
        <v>312.08134834773767</v>
      </c>
      <c r="R68" s="169">
        <v>10.694707974023773</v>
      </c>
      <c r="S68" s="169">
        <v>297.95654013133048</v>
      </c>
      <c r="T68" s="169">
        <v>10.280793370317522</v>
      </c>
      <c r="U68" s="169">
        <v>321.48669484331174</v>
      </c>
      <c r="V68" s="169">
        <v>10.288918067146589</v>
      </c>
      <c r="W68" s="169">
        <v>299.95654013133048</v>
      </c>
      <c r="X68" s="169" t="e">
        <v>#N/A</v>
      </c>
      <c r="Y68" s="169">
        <v>332.37536812455397</v>
      </c>
      <c r="Z68" s="169" t="e">
        <v>#N/A</v>
      </c>
    </row>
    <row r="69" spans="1:26" x14ac:dyDescent="0.3">
      <c r="A69" s="169" t="str">
        <f t="shared" si="3"/>
        <v>EA4100000</v>
      </c>
      <c r="B69" s="169" t="str">
        <f t="shared" si="4"/>
        <v>EA100000</v>
      </c>
      <c r="C69" s="169" t="s">
        <v>29</v>
      </c>
      <c r="D69" s="169" t="s">
        <v>44</v>
      </c>
      <c r="E69" s="169">
        <v>100000</v>
      </c>
      <c r="F69" s="169">
        <v>125000</v>
      </c>
      <c r="G69" s="169">
        <v>356.19222371005424</v>
      </c>
      <c r="H69" s="169">
        <v>11.929758366961881</v>
      </c>
      <c r="I69" s="169">
        <v>364.02521912833959</v>
      </c>
      <c r="J69" s="169">
        <v>11.931924160530629</v>
      </c>
      <c r="K69" s="169">
        <v>358.19222371005424</v>
      </c>
      <c r="L69" s="169">
        <v>11.426093063855262</v>
      </c>
      <c r="M69" s="169">
        <v>371.04898348353538</v>
      </c>
      <c r="N69" s="169">
        <v>11.42964790924268</v>
      </c>
      <c r="O69" s="169">
        <v>360.19222371005424</v>
      </c>
      <c r="P69" s="169">
        <v>10.689140259752923</v>
      </c>
      <c r="Q69" s="169">
        <v>380.3288983235376</v>
      </c>
      <c r="R69" s="169">
        <v>10.694707974023773</v>
      </c>
      <c r="S69" s="169">
        <v>362.19222371005424</v>
      </c>
      <c r="T69" s="169">
        <v>10.280793370317522</v>
      </c>
      <c r="U69" s="169">
        <v>391.57670150855427</v>
      </c>
      <c r="V69" s="169">
        <v>10.288918067146589</v>
      </c>
      <c r="W69" s="169">
        <v>364.19222371005424</v>
      </c>
      <c r="X69" s="169" t="e">
        <v>#N/A</v>
      </c>
      <c r="Y69" s="169">
        <v>404.67688448175807</v>
      </c>
      <c r="Z69" s="169" t="e">
        <v>#N/A</v>
      </c>
    </row>
    <row r="70" spans="1:26" x14ac:dyDescent="0.3">
      <c r="A70" s="169" t="str">
        <f t="shared" ref="A70:A133" si="5">D70&amp;E70</f>
        <v>EA4125000</v>
      </c>
      <c r="B70" s="169" t="str">
        <f t="shared" ref="B70:B133" si="6">C70&amp;E70</f>
        <v>EA125000</v>
      </c>
      <c r="C70" s="169" t="s">
        <v>29</v>
      </c>
      <c r="D70" s="169" t="s">
        <v>44</v>
      </c>
      <c r="E70" s="169">
        <v>125000</v>
      </c>
      <c r="F70" s="169">
        <v>150000</v>
      </c>
      <c r="G70" s="169">
        <v>417.39171241685904</v>
      </c>
      <c r="H70" s="169">
        <v>11.929758366961881</v>
      </c>
      <c r="I70" s="169">
        <v>426.69013417733163</v>
      </c>
      <c r="J70" s="169">
        <v>11.931924160530629</v>
      </c>
      <c r="K70" s="169">
        <v>419.39171241685904</v>
      </c>
      <c r="L70" s="169">
        <v>11.426093063855262</v>
      </c>
      <c r="M70" s="169">
        <v>434.65376332625107</v>
      </c>
      <c r="N70" s="169">
        <v>11.42964790924268</v>
      </c>
      <c r="O70" s="169">
        <v>421.39171241685904</v>
      </c>
      <c r="P70" s="169">
        <v>10.689140259752923</v>
      </c>
      <c r="Q70" s="169">
        <v>445.29563210669789</v>
      </c>
      <c r="R70" s="169">
        <v>10.694707974023773</v>
      </c>
      <c r="S70" s="169">
        <v>423.39171241685904</v>
      </c>
      <c r="T70" s="169">
        <v>10.280793370317522</v>
      </c>
      <c r="U70" s="169">
        <v>458.27354920995464</v>
      </c>
      <c r="V70" s="169">
        <v>10.288918067146589</v>
      </c>
      <c r="W70" s="169">
        <v>425.39171241685904</v>
      </c>
      <c r="X70" s="169" t="e">
        <v>#N/A</v>
      </c>
      <c r="Y70" s="169">
        <v>473.45039630248851</v>
      </c>
      <c r="Z70" s="169" t="e">
        <v>#N/A</v>
      </c>
    </row>
    <row r="71" spans="1:26" x14ac:dyDescent="0.3">
      <c r="A71" s="169" t="str">
        <f t="shared" si="5"/>
        <v>EA4150000</v>
      </c>
      <c r="B71" s="169" t="str">
        <f t="shared" si="6"/>
        <v>EA150000</v>
      </c>
      <c r="C71" s="169" t="s">
        <v>29</v>
      </c>
      <c r="D71" s="169" t="s">
        <v>44</v>
      </c>
      <c r="E71" s="169">
        <v>150000</v>
      </c>
      <c r="F71" s="169">
        <v>175000</v>
      </c>
      <c r="G71" s="169">
        <v>477.59120112366395</v>
      </c>
      <c r="H71" s="169">
        <v>11.929758366961881</v>
      </c>
      <c r="I71" s="169">
        <v>488.32188240291254</v>
      </c>
      <c r="J71" s="169">
        <v>11.931924160530629</v>
      </c>
      <c r="K71" s="169">
        <v>479.59120112366395</v>
      </c>
      <c r="L71" s="169">
        <v>11.426093063855262</v>
      </c>
      <c r="M71" s="169">
        <v>497.20410449534637</v>
      </c>
      <c r="N71" s="169">
        <v>11.42964790924268</v>
      </c>
      <c r="O71" s="169">
        <v>481.59120112366395</v>
      </c>
      <c r="P71" s="169">
        <v>10.689140259752923</v>
      </c>
      <c r="Q71" s="169">
        <v>509.17710227162172</v>
      </c>
      <c r="R71" s="169">
        <v>10.694707974023773</v>
      </c>
      <c r="S71" s="169">
        <v>483.59120112366395</v>
      </c>
      <c r="T71" s="169">
        <v>10.280793370317522</v>
      </c>
      <c r="U71" s="169">
        <v>523.84597582668323</v>
      </c>
      <c r="V71" s="169">
        <v>10.288918067146589</v>
      </c>
      <c r="W71" s="169">
        <v>485.59120112366395</v>
      </c>
      <c r="X71" s="169" t="e">
        <v>#N/A</v>
      </c>
      <c r="Y71" s="169">
        <v>541.05248614184757</v>
      </c>
      <c r="Z71" s="169" t="e">
        <v>#N/A</v>
      </c>
    </row>
    <row r="72" spans="1:26" x14ac:dyDescent="0.3">
      <c r="A72" s="169" t="str">
        <f t="shared" si="5"/>
        <v>EA4175000</v>
      </c>
      <c r="B72" s="169" t="str">
        <f t="shared" si="6"/>
        <v>EA175000</v>
      </c>
      <c r="C72" s="169" t="s">
        <v>29</v>
      </c>
      <c r="D72" s="169" t="s">
        <v>44</v>
      </c>
      <c r="E72" s="169">
        <v>175000</v>
      </c>
      <c r="F72" s="169">
        <v>200000</v>
      </c>
      <c r="G72" s="169">
        <v>538.60378983046871</v>
      </c>
      <c r="H72" s="169">
        <v>11.929758366961881</v>
      </c>
      <c r="I72" s="169">
        <v>550.79369857260895</v>
      </c>
      <c r="J72" s="169">
        <v>11.931924160530629</v>
      </c>
      <c r="K72" s="169">
        <v>540.60378983046871</v>
      </c>
      <c r="L72" s="169">
        <v>11.426093063855262</v>
      </c>
      <c r="M72" s="169">
        <v>560.61180974996228</v>
      </c>
      <c r="N72" s="169">
        <v>11.42964790924268</v>
      </c>
      <c r="O72" s="169">
        <v>542.60378983046871</v>
      </c>
      <c r="P72" s="169">
        <v>10.689140259752923</v>
      </c>
      <c r="Q72" s="169">
        <v>573.94100028453363</v>
      </c>
      <c r="R72" s="169">
        <v>10.694707974023773</v>
      </c>
      <c r="S72" s="169">
        <v>544.60378983046871</v>
      </c>
      <c r="T72" s="169">
        <v>10.280793370317522</v>
      </c>
      <c r="U72" s="169">
        <v>590.33266922735845</v>
      </c>
      <c r="V72" s="169">
        <v>10.288918067146589</v>
      </c>
      <c r="W72" s="169">
        <v>546.60378983046871</v>
      </c>
      <c r="X72" s="169" t="e">
        <v>#N/A</v>
      </c>
      <c r="Y72" s="169">
        <v>609.6070591942597</v>
      </c>
      <c r="Z72" s="169" t="e">
        <v>#N/A</v>
      </c>
    </row>
    <row r="73" spans="1:26" x14ac:dyDescent="0.3">
      <c r="A73" s="169" t="str">
        <f t="shared" si="5"/>
        <v>EA4200000</v>
      </c>
      <c r="B73" s="169" t="str">
        <f t="shared" si="6"/>
        <v>EA200000</v>
      </c>
      <c r="C73" s="169" t="s">
        <v>29</v>
      </c>
      <c r="D73" s="169" t="s">
        <v>44</v>
      </c>
      <c r="E73" s="169">
        <v>200000</v>
      </c>
      <c r="F73" s="169">
        <v>225000</v>
      </c>
      <c r="G73" s="169">
        <v>598.80327853727363</v>
      </c>
      <c r="H73" s="169">
        <v>11.929758366961881</v>
      </c>
      <c r="I73" s="169">
        <v>612.42544679818991</v>
      </c>
      <c r="J73" s="169">
        <v>11.931924160530629</v>
      </c>
      <c r="K73" s="169">
        <v>600.80327853727363</v>
      </c>
      <c r="L73" s="169">
        <v>11.426093063855262</v>
      </c>
      <c r="M73" s="169">
        <v>623.16215091905758</v>
      </c>
      <c r="N73" s="169">
        <v>11.42964790924268</v>
      </c>
      <c r="O73" s="169">
        <v>602.80327853727363</v>
      </c>
      <c r="P73" s="169">
        <v>10.689140259752923</v>
      </c>
      <c r="Q73" s="169">
        <v>637.82247044945746</v>
      </c>
      <c r="R73" s="169">
        <v>10.694707974023773</v>
      </c>
      <c r="S73" s="169">
        <v>604.80327853727363</v>
      </c>
      <c r="T73" s="169">
        <v>10.280793370317522</v>
      </c>
      <c r="U73" s="169">
        <v>655.9050958440871</v>
      </c>
      <c r="V73" s="169">
        <v>10.288918067146589</v>
      </c>
      <c r="W73" s="169">
        <v>606.80327853727363</v>
      </c>
      <c r="X73" s="169" t="e">
        <v>#N/A</v>
      </c>
      <c r="Y73" s="169">
        <v>677.20914903361893</v>
      </c>
      <c r="Z73" s="169" t="e">
        <v>#N/A</v>
      </c>
    </row>
    <row r="74" spans="1:26" x14ac:dyDescent="0.3">
      <c r="A74" s="169" t="str">
        <f t="shared" si="5"/>
        <v>EA4225000</v>
      </c>
      <c r="B74" s="169" t="str">
        <f t="shared" si="6"/>
        <v>EA225000</v>
      </c>
      <c r="C74" s="169" t="s">
        <v>29</v>
      </c>
      <c r="D74" s="169" t="s">
        <v>44</v>
      </c>
      <c r="E74" s="169">
        <v>225000</v>
      </c>
      <c r="F74" s="169">
        <v>250000</v>
      </c>
      <c r="G74" s="169">
        <v>661.00276724407843</v>
      </c>
      <c r="H74" s="169">
        <v>11.929758366961881</v>
      </c>
      <c r="I74" s="169">
        <v>676.12352867059303</v>
      </c>
      <c r="J74" s="169">
        <v>11.931924160530629</v>
      </c>
      <c r="K74" s="169">
        <v>663.00276724407843</v>
      </c>
      <c r="L74" s="169">
        <v>11.426093063855262</v>
      </c>
      <c r="M74" s="169">
        <v>687.82136943539365</v>
      </c>
      <c r="N74" s="169">
        <v>11.42964790924268</v>
      </c>
      <c r="O74" s="169">
        <v>665.00276724407843</v>
      </c>
      <c r="P74" s="169">
        <v>10.689140259752923</v>
      </c>
      <c r="Q74" s="169">
        <v>703.87446785085422</v>
      </c>
      <c r="R74" s="169">
        <v>10.694707974023773</v>
      </c>
      <c r="S74" s="169">
        <v>667.00276724407843</v>
      </c>
      <c r="T74" s="169">
        <v>10.280793370317522</v>
      </c>
      <c r="U74" s="169">
        <v>723.7263646301592</v>
      </c>
      <c r="V74" s="169">
        <v>10.288918067146589</v>
      </c>
      <c r="W74" s="169">
        <v>669.00276724407843</v>
      </c>
      <c r="X74" s="169" t="e">
        <v>#N/A</v>
      </c>
      <c r="Y74" s="169">
        <v>747.15408283572071</v>
      </c>
      <c r="Z74" s="169" t="e">
        <v>#N/A</v>
      </c>
    </row>
    <row r="75" spans="1:26" x14ac:dyDescent="0.3">
      <c r="A75" s="169" t="str">
        <f t="shared" si="5"/>
        <v>EA4250000</v>
      </c>
      <c r="B75" s="169" t="str">
        <f t="shared" si="6"/>
        <v>EA250000</v>
      </c>
      <c r="C75" s="169" t="s">
        <v>29</v>
      </c>
      <c r="D75" s="169" t="s">
        <v>44</v>
      </c>
      <c r="E75" s="169">
        <v>250000</v>
      </c>
      <c r="F75" s="169">
        <v>293000</v>
      </c>
      <c r="G75" s="169">
        <v>742.37921910059413</v>
      </c>
      <c r="H75" s="169">
        <v>11.929758366961881</v>
      </c>
      <c r="I75" s="169">
        <v>759.2837221403023</v>
      </c>
      <c r="J75" s="169">
        <v>11.931924160530629</v>
      </c>
      <c r="K75" s="169">
        <v>744.37921910059413</v>
      </c>
      <c r="L75" s="169">
        <v>11.426093063855262</v>
      </c>
      <c r="M75" s="169">
        <v>772.12558215402555</v>
      </c>
      <c r="N75" s="169">
        <v>11.42964790924268</v>
      </c>
      <c r="O75" s="169">
        <v>746.37921910059413</v>
      </c>
      <c r="P75" s="169">
        <v>10.689140259752923</v>
      </c>
      <c r="Q75" s="169">
        <v>789.83647383338916</v>
      </c>
      <c r="R75" s="169">
        <v>10.694707974023773</v>
      </c>
      <c r="S75" s="169">
        <v>748.37921910059413</v>
      </c>
      <c r="T75" s="169">
        <v>10.280793370317522</v>
      </c>
      <c r="U75" s="169">
        <v>811.79429439929947</v>
      </c>
      <c r="V75" s="169">
        <v>10.288918067146589</v>
      </c>
      <c r="W75" s="169">
        <v>750.37921910059413</v>
      </c>
      <c r="X75" s="169" t="e">
        <v>#N/A</v>
      </c>
      <c r="Y75" s="169">
        <v>837.74976313017658</v>
      </c>
      <c r="Z75" s="169" t="e">
        <v>#N/A</v>
      </c>
    </row>
    <row r="76" spans="1:26" x14ac:dyDescent="0.3">
      <c r="A76" s="169" t="str">
        <f t="shared" si="5"/>
        <v>EA4293000</v>
      </c>
      <c r="B76" s="169" t="str">
        <f t="shared" si="6"/>
        <v>EA293000</v>
      </c>
      <c r="C76" s="169" t="s">
        <v>29</v>
      </c>
      <c r="D76" s="169" t="s">
        <v>44</v>
      </c>
      <c r="E76" s="169">
        <v>293000</v>
      </c>
      <c r="F76" s="169">
        <v>343000</v>
      </c>
      <c r="G76" s="169">
        <v>1088.5929452333926</v>
      </c>
      <c r="H76" s="169">
        <v>11.436346570785529</v>
      </c>
      <c r="I76" s="169">
        <v>1115.7960719771368</v>
      </c>
      <c r="J76" s="169">
        <v>11.438512364354278</v>
      </c>
      <c r="K76" s="169">
        <v>1090.5929452333926</v>
      </c>
      <c r="L76" s="169">
        <v>10.978197604404459</v>
      </c>
      <c r="M76" s="169">
        <v>1135.243049944987</v>
      </c>
      <c r="N76" s="169">
        <v>10.981752449791877</v>
      </c>
      <c r="O76" s="169">
        <v>1092.5929452333926</v>
      </c>
      <c r="P76" s="169">
        <v>10.291073060989854</v>
      </c>
      <c r="Q76" s="169">
        <v>1162.5253890121012</v>
      </c>
      <c r="R76" s="169">
        <v>10.296640775260702</v>
      </c>
      <c r="S76" s="169">
        <v>1094.5929452333926</v>
      </c>
      <c r="T76" s="169">
        <v>9.913038578997984</v>
      </c>
      <c r="U76" s="169">
        <v>1196.6419866493147</v>
      </c>
      <c r="V76" s="169">
        <v>9.9211632758270518</v>
      </c>
      <c r="W76" s="169">
        <v>1096.5929452333926</v>
      </c>
      <c r="X76" s="169" t="e">
        <v>#N/A</v>
      </c>
      <c r="Y76" s="169">
        <v>1237.191694414229</v>
      </c>
      <c r="Z76" s="169" t="e">
        <v>#N/A</v>
      </c>
    </row>
    <row r="77" spans="1:26" x14ac:dyDescent="0.3">
      <c r="A77" s="169" t="str">
        <f t="shared" si="5"/>
        <v>EA4343000</v>
      </c>
      <c r="B77" s="169" t="str">
        <f t="shared" si="6"/>
        <v>EA343000</v>
      </c>
      <c r="C77" s="169" t="s">
        <v>29</v>
      </c>
      <c r="D77" s="169" t="s">
        <v>44</v>
      </c>
      <c r="E77" s="169">
        <v>343000</v>
      </c>
      <c r="F77" s="169">
        <v>393000</v>
      </c>
      <c r="G77" s="169">
        <v>1232.971022647002</v>
      </c>
      <c r="H77" s="169">
        <v>11.436346570785529</v>
      </c>
      <c r="I77" s="169">
        <v>1263.8339790035568</v>
      </c>
      <c r="J77" s="169">
        <v>11.438512364354278</v>
      </c>
      <c r="K77" s="169">
        <v>1234.971022647002</v>
      </c>
      <c r="L77" s="169">
        <v>10.978197604404459</v>
      </c>
      <c r="M77" s="169">
        <v>1285.62822268179</v>
      </c>
      <c r="N77" s="169">
        <v>10.981752449791877</v>
      </c>
      <c r="O77" s="169">
        <v>1236.971022647002</v>
      </c>
      <c r="P77" s="169">
        <v>10.291073060989854</v>
      </c>
      <c r="Q77" s="169">
        <v>1316.311974170005</v>
      </c>
      <c r="R77" s="169">
        <v>10.296640775260702</v>
      </c>
      <c r="S77" s="169">
        <v>1238.971022647002</v>
      </c>
      <c r="T77" s="169">
        <v>9.913038578997984</v>
      </c>
      <c r="U77" s="169">
        <v>1354.7494455142248</v>
      </c>
      <c r="V77" s="169">
        <v>9.9211632758270518</v>
      </c>
      <c r="W77" s="169">
        <v>1240.971022647002</v>
      </c>
      <c r="X77" s="169" t="e">
        <v>#N/A</v>
      </c>
      <c r="Y77" s="169">
        <v>1400.485518926451</v>
      </c>
      <c r="Z77" s="169" t="e">
        <v>#N/A</v>
      </c>
    </row>
    <row r="78" spans="1:26" x14ac:dyDescent="0.3">
      <c r="A78" s="169" t="str">
        <f t="shared" si="5"/>
        <v>EA4393000</v>
      </c>
      <c r="B78" s="169" t="str">
        <f t="shared" si="6"/>
        <v>EA393000</v>
      </c>
      <c r="C78" s="169" t="s">
        <v>29</v>
      </c>
      <c r="D78" s="169" t="s">
        <v>44</v>
      </c>
      <c r="E78" s="169">
        <v>393000</v>
      </c>
      <c r="F78" s="169">
        <v>443000</v>
      </c>
      <c r="G78" s="169">
        <v>1379.1622000606117</v>
      </c>
      <c r="H78" s="169">
        <v>11.436346570785529</v>
      </c>
      <c r="I78" s="169">
        <v>1413.7451207975041</v>
      </c>
      <c r="J78" s="169">
        <v>11.438512364354278</v>
      </c>
      <c r="K78" s="169">
        <v>1381.1622000606117</v>
      </c>
      <c r="L78" s="169">
        <v>10.978197604404459</v>
      </c>
      <c r="M78" s="169">
        <v>1437.9251981777347</v>
      </c>
      <c r="N78" s="169">
        <v>10.981752449791877</v>
      </c>
      <c r="O78" s="169">
        <v>1383.1622000606117</v>
      </c>
      <c r="P78" s="169">
        <v>10.291073060989854</v>
      </c>
      <c r="Q78" s="169">
        <v>1472.0662507941338</v>
      </c>
      <c r="R78" s="169">
        <v>10.296640775260702</v>
      </c>
      <c r="S78" s="169">
        <v>1385.1622000606117</v>
      </c>
      <c r="T78" s="169">
        <v>9.913038578997984</v>
      </c>
      <c r="U78" s="169">
        <v>1514.8955922477535</v>
      </c>
      <c r="V78" s="169">
        <v>9.9211632758270518</v>
      </c>
      <c r="W78" s="169">
        <v>1387.1622000606117</v>
      </c>
      <c r="X78" s="169" t="e">
        <v>#N/A</v>
      </c>
      <c r="Y78" s="169">
        <v>1565.903248633098</v>
      </c>
      <c r="Z78" s="169" t="e">
        <v>#N/A</v>
      </c>
    </row>
    <row r="79" spans="1:26" x14ac:dyDescent="0.3">
      <c r="A79" s="169" t="str">
        <f t="shared" si="5"/>
        <v>EA4443000</v>
      </c>
      <c r="B79" s="169" t="str">
        <f t="shared" si="6"/>
        <v>EA443000</v>
      </c>
      <c r="C79" s="169" t="s">
        <v>29</v>
      </c>
      <c r="D79" s="169" t="s">
        <v>44</v>
      </c>
      <c r="E79" s="169">
        <v>443000</v>
      </c>
      <c r="F79" s="169">
        <v>493000</v>
      </c>
      <c r="G79" s="169">
        <v>1525.5402774742217</v>
      </c>
      <c r="H79" s="169">
        <v>11.436346570785529</v>
      </c>
      <c r="I79" s="169">
        <v>1563.849361470747</v>
      </c>
      <c r="J79" s="169">
        <v>11.438512364354278</v>
      </c>
      <c r="K79" s="169">
        <v>1527.5402774742217</v>
      </c>
      <c r="L79" s="169">
        <v>10.978197604404459</v>
      </c>
      <c r="M79" s="169">
        <v>1590.4192482617793</v>
      </c>
      <c r="N79" s="169">
        <v>10.981752449791877</v>
      </c>
      <c r="O79" s="169">
        <v>1529.5402774742217</v>
      </c>
      <c r="P79" s="169">
        <v>10.291073060989854</v>
      </c>
      <c r="Q79" s="169">
        <v>1628.023363188511</v>
      </c>
      <c r="R79" s="169">
        <v>10.296640775260702</v>
      </c>
      <c r="S79" s="169">
        <v>1531.5402774742217</v>
      </c>
      <c r="T79" s="169">
        <v>9.913038578997984</v>
      </c>
      <c r="U79" s="169">
        <v>1675.2518932820074</v>
      </c>
      <c r="V79" s="169">
        <v>9.9211632758270518</v>
      </c>
      <c r="W79" s="169">
        <v>1533.5402774742217</v>
      </c>
      <c r="X79" s="169" t="e">
        <v>#N/A</v>
      </c>
      <c r="Y79" s="169">
        <v>1731.5399171080633</v>
      </c>
      <c r="Z79" s="169" t="e">
        <v>#N/A</v>
      </c>
    </row>
    <row r="80" spans="1:26" x14ac:dyDescent="0.3">
      <c r="A80" s="169" t="str">
        <f t="shared" si="5"/>
        <v>EA4493000</v>
      </c>
      <c r="B80" s="169" t="str">
        <f t="shared" si="6"/>
        <v>EA493000</v>
      </c>
      <c r="C80" s="169" t="s">
        <v>29</v>
      </c>
      <c r="D80" s="169" t="s">
        <v>44</v>
      </c>
      <c r="E80" s="169">
        <v>493000</v>
      </c>
      <c r="F80" s="169">
        <v>543000</v>
      </c>
      <c r="G80" s="169">
        <v>1669.7314548878312</v>
      </c>
      <c r="H80" s="169">
        <v>11.436346570785529</v>
      </c>
      <c r="I80" s="169">
        <v>1711.6941696178717</v>
      </c>
      <c r="J80" s="169">
        <v>11.438512364354278</v>
      </c>
      <c r="K80" s="169">
        <v>1671.7314548878312</v>
      </c>
      <c r="L80" s="169">
        <v>10.978197604404459</v>
      </c>
      <c r="M80" s="169">
        <v>1740.6073464104832</v>
      </c>
      <c r="N80" s="169">
        <v>10.981752449791877</v>
      </c>
      <c r="O80" s="169">
        <v>1673.7314548878312</v>
      </c>
      <c r="P80" s="169">
        <v>10.291073060989854</v>
      </c>
      <c r="Q80" s="169">
        <v>1781.6071125761666</v>
      </c>
      <c r="R80" s="169">
        <v>10.296640775260702</v>
      </c>
      <c r="S80" s="169">
        <v>1675.7314548878312</v>
      </c>
      <c r="T80" s="169">
        <v>9.913038578997984</v>
      </c>
      <c r="U80" s="169">
        <v>1833.1491978461925</v>
      </c>
      <c r="V80" s="169">
        <v>9.9211632758270518</v>
      </c>
      <c r="W80" s="169">
        <v>1677.7314548878312</v>
      </c>
      <c r="X80" s="169" t="e">
        <v>#N/A</v>
      </c>
      <c r="Y80" s="169">
        <v>1894.6148028519674</v>
      </c>
      <c r="Z80" s="169" t="e">
        <v>#N/A</v>
      </c>
    </row>
    <row r="81" spans="1:26" x14ac:dyDescent="0.3">
      <c r="A81" s="169" t="str">
        <f t="shared" si="5"/>
        <v>EA4543000</v>
      </c>
      <c r="B81" s="169" t="str">
        <f t="shared" si="6"/>
        <v>EA543000</v>
      </c>
      <c r="C81" s="169" t="s">
        <v>29</v>
      </c>
      <c r="D81" s="169" t="s">
        <v>44</v>
      </c>
      <c r="E81" s="169">
        <v>543000</v>
      </c>
      <c r="F81" s="169">
        <v>593000</v>
      </c>
      <c r="G81" s="169">
        <v>1815.9226323014409</v>
      </c>
      <c r="H81" s="169">
        <v>11.436346570785529</v>
      </c>
      <c r="I81" s="169">
        <v>1861.605311411819</v>
      </c>
      <c r="J81" s="169">
        <v>11.438512364354278</v>
      </c>
      <c r="K81" s="169">
        <v>1817.9226323014409</v>
      </c>
      <c r="L81" s="169">
        <v>10.978197604404459</v>
      </c>
      <c r="M81" s="169">
        <v>1892.9043219064279</v>
      </c>
      <c r="N81" s="169">
        <v>10.981752449791877</v>
      </c>
      <c r="O81" s="169">
        <v>1819.9226323014409</v>
      </c>
      <c r="P81" s="169">
        <v>10.291073060989854</v>
      </c>
      <c r="Q81" s="169">
        <v>1937.3613892002954</v>
      </c>
      <c r="R81" s="169">
        <v>10.296640775260702</v>
      </c>
      <c r="S81" s="169">
        <v>1821.9226323014409</v>
      </c>
      <c r="T81" s="169">
        <v>9.913038578997984</v>
      </c>
      <c r="U81" s="169">
        <v>1993.2953445797211</v>
      </c>
      <c r="V81" s="169">
        <v>9.9211632758270518</v>
      </c>
      <c r="W81" s="169">
        <v>1823.9226323014409</v>
      </c>
      <c r="X81" s="169" t="e">
        <v>#N/A</v>
      </c>
      <c r="Y81" s="169">
        <v>2060.0325325586141</v>
      </c>
      <c r="Z81" s="169" t="e">
        <v>#N/A</v>
      </c>
    </row>
    <row r="82" spans="1:26" x14ac:dyDescent="0.3">
      <c r="A82" s="169" t="str">
        <f t="shared" si="5"/>
        <v>EA4593000</v>
      </c>
      <c r="B82" s="169" t="str">
        <f t="shared" si="6"/>
        <v>EA593000</v>
      </c>
      <c r="C82" s="169" t="s">
        <v>29</v>
      </c>
      <c r="D82" s="169" t="s">
        <v>44</v>
      </c>
      <c r="E82" s="169">
        <v>593000</v>
      </c>
      <c r="F82" s="169">
        <v>643000</v>
      </c>
      <c r="G82" s="169">
        <v>1965.3007097150507</v>
      </c>
      <c r="H82" s="169">
        <v>11.436346570785529</v>
      </c>
      <c r="I82" s="169">
        <v>2014.8090525552955</v>
      </c>
      <c r="J82" s="169">
        <v>11.438512364354278</v>
      </c>
      <c r="K82" s="169">
        <v>1967.3007097150507</v>
      </c>
      <c r="L82" s="169">
        <v>10.978197604404459</v>
      </c>
      <c r="M82" s="169">
        <v>2048.5616880113339</v>
      </c>
      <c r="N82" s="169">
        <v>10.981752449791877</v>
      </c>
      <c r="O82" s="169">
        <v>1969.3007097150507</v>
      </c>
      <c r="P82" s="169">
        <v>10.291073060989854</v>
      </c>
      <c r="Q82" s="169">
        <v>2096.5742924493825</v>
      </c>
      <c r="R82" s="169">
        <v>10.296640775260702</v>
      </c>
      <c r="S82" s="169">
        <v>1971.3007097150507</v>
      </c>
      <c r="T82" s="169">
        <v>9.913038578997984</v>
      </c>
      <c r="U82" s="169">
        <v>2157.0249088679902</v>
      </c>
      <c r="V82" s="169">
        <v>9.9211632758270518</v>
      </c>
      <c r="W82" s="169">
        <v>1973.3007097150507</v>
      </c>
      <c r="X82" s="169" t="e">
        <v>#N/A</v>
      </c>
      <c r="Y82" s="169">
        <v>2229.183466977694</v>
      </c>
      <c r="Z82" s="169" t="e">
        <v>#N/A</v>
      </c>
    </row>
    <row r="83" spans="1:26" x14ac:dyDescent="0.3">
      <c r="A83" s="169" t="str">
        <f t="shared" si="5"/>
        <v>EA4643000</v>
      </c>
      <c r="B83" s="169" t="str">
        <f t="shared" si="6"/>
        <v>EA643000</v>
      </c>
      <c r="C83" s="169" t="s">
        <v>29</v>
      </c>
      <c r="D83" s="169" t="s">
        <v>44</v>
      </c>
      <c r="E83" s="169">
        <v>643000</v>
      </c>
      <c r="F83" s="169">
        <v>693000</v>
      </c>
      <c r="G83" s="169">
        <v>2106.4918871286604</v>
      </c>
      <c r="H83" s="169">
        <v>11.436346570785529</v>
      </c>
      <c r="I83" s="169">
        <v>2159.5543602321868</v>
      </c>
      <c r="J83" s="169">
        <v>11.438512364354278</v>
      </c>
      <c r="K83" s="169">
        <v>2108.4918871286604</v>
      </c>
      <c r="L83" s="169">
        <v>10.978197604404459</v>
      </c>
      <c r="M83" s="169">
        <v>2195.5864701391761</v>
      </c>
      <c r="N83" s="169">
        <v>10.981752449791877</v>
      </c>
      <c r="O83" s="169">
        <v>2110.4918871286604</v>
      </c>
      <c r="P83" s="169">
        <v>10.291073060989854</v>
      </c>
      <c r="Q83" s="169">
        <v>2246.9022509823285</v>
      </c>
      <c r="R83" s="169">
        <v>10.296640775260702</v>
      </c>
      <c r="S83" s="169">
        <v>2112.4918871286604</v>
      </c>
      <c r="T83" s="169">
        <v>9.913038578997984</v>
      </c>
      <c r="U83" s="169">
        <v>2311.5489501781599</v>
      </c>
      <c r="V83" s="169">
        <v>9.9211632758270518</v>
      </c>
      <c r="W83" s="169">
        <v>2114.4918871286604</v>
      </c>
      <c r="X83" s="169" t="e">
        <v>#N/A</v>
      </c>
      <c r="Y83" s="169">
        <v>2388.7440867774835</v>
      </c>
      <c r="Z83" s="169" t="e">
        <v>#N/A</v>
      </c>
    </row>
    <row r="84" spans="1:26" x14ac:dyDescent="0.3">
      <c r="A84" s="169" t="str">
        <f t="shared" si="5"/>
        <v>EA4693000</v>
      </c>
      <c r="B84" s="169" t="str">
        <f t="shared" si="6"/>
        <v>EA693000</v>
      </c>
      <c r="C84" s="169" t="s">
        <v>29</v>
      </c>
      <c r="D84" s="169" t="s">
        <v>44</v>
      </c>
      <c r="E84" s="169">
        <v>693000</v>
      </c>
      <c r="F84" s="169">
        <v>732000</v>
      </c>
      <c r="G84" s="169">
        <v>2232.5680027310282</v>
      </c>
      <c r="H84" s="169">
        <v>11.436346570785529</v>
      </c>
      <c r="I84" s="169">
        <v>2288.9146646387749</v>
      </c>
      <c r="J84" s="169">
        <v>11.438512364354278</v>
      </c>
      <c r="K84" s="169">
        <v>2234.5680027310282</v>
      </c>
      <c r="L84" s="169">
        <v>10.978197604404459</v>
      </c>
      <c r="M84" s="169">
        <v>2327.0531195350468</v>
      </c>
      <c r="N84" s="169">
        <v>10.981752449791877</v>
      </c>
      <c r="O84" s="169">
        <v>2236.5680027310282</v>
      </c>
      <c r="P84" s="169">
        <v>10.291073060989854</v>
      </c>
      <c r="Q84" s="169">
        <v>2381.4211956415666</v>
      </c>
      <c r="R84" s="169">
        <v>10.296640775260702</v>
      </c>
      <c r="S84" s="169">
        <v>2238.5680027310282</v>
      </c>
      <c r="T84" s="169">
        <v>9.913038578997984</v>
      </c>
      <c r="U84" s="169">
        <v>2449.9452789110528</v>
      </c>
      <c r="V84" s="169">
        <v>9.9211632758270518</v>
      </c>
      <c r="W84" s="169">
        <v>2240.5680027310282</v>
      </c>
      <c r="X84" s="169" t="e">
        <v>#N/A</v>
      </c>
      <c r="Y84" s="169">
        <v>2531.7944584018469</v>
      </c>
      <c r="Z84" s="169" t="e">
        <v>#N/A</v>
      </c>
    </row>
    <row r="85" spans="1:26" x14ac:dyDescent="0.3">
      <c r="A85" s="169" t="str">
        <f t="shared" si="5"/>
        <v>EM10</v>
      </c>
      <c r="B85" s="169" t="str">
        <f t="shared" si="6"/>
        <v>EM0</v>
      </c>
      <c r="C85" s="169" t="s">
        <v>3</v>
      </c>
      <c r="D85" s="169" t="s">
        <v>13</v>
      </c>
      <c r="E85" s="169">
        <v>0</v>
      </c>
      <c r="F85" s="169">
        <v>25000</v>
      </c>
      <c r="G85" s="169">
        <v>122.74534816774413</v>
      </c>
      <c r="H85" s="169">
        <v>13.21240114884958</v>
      </c>
      <c r="I85" s="169">
        <v>125.0381043365111</v>
      </c>
      <c r="J85" s="169">
        <v>13.214334774654452</v>
      </c>
      <c r="K85" s="169">
        <v>124.74534816774413</v>
      </c>
      <c r="L85" s="169">
        <v>12.645641963214134</v>
      </c>
      <c r="M85" s="169">
        <v>128.50858479778123</v>
      </c>
      <c r="N85" s="169">
        <v>12.64881573788621</v>
      </c>
      <c r="O85" s="169">
        <v>126.74534816774413</v>
      </c>
      <c r="P85" s="169">
        <v>11.801134152712159</v>
      </c>
      <c r="Q85" s="169">
        <v>132.63945156920173</v>
      </c>
      <c r="R85" s="169">
        <v>11.806105021655352</v>
      </c>
      <c r="S85" s="169">
        <v>128.74534816774411</v>
      </c>
      <c r="T85" s="169">
        <v>11.290488394157155</v>
      </c>
      <c r="U85" s="169">
        <v>137.34632890893485</v>
      </c>
      <c r="V85" s="169">
        <v>11.297742143393521</v>
      </c>
      <c r="W85" s="169">
        <v>130.74534816774411</v>
      </c>
      <c r="X85" s="169" t="e">
        <v>#N/A</v>
      </c>
      <c r="Y85" s="169">
        <v>142.59540689599004</v>
      </c>
      <c r="Z85" s="169" t="e">
        <v>#N/A</v>
      </c>
    </row>
    <row r="86" spans="1:26" x14ac:dyDescent="0.3">
      <c r="A86" s="169" t="str">
        <f t="shared" si="5"/>
        <v>EM125000</v>
      </c>
      <c r="B86" s="169" t="str">
        <f t="shared" si="6"/>
        <v>EM25000</v>
      </c>
      <c r="C86" s="169" t="s">
        <v>3</v>
      </c>
      <c r="D86" s="169" t="s">
        <v>13</v>
      </c>
      <c r="E86" s="169">
        <v>25000</v>
      </c>
      <c r="F86" s="169">
        <v>50000</v>
      </c>
      <c r="G86" s="169">
        <v>173.64665758963969</v>
      </c>
      <c r="H86" s="169">
        <v>13.21240114884958</v>
      </c>
      <c r="I86" s="169">
        <v>177.11829532973312</v>
      </c>
      <c r="J86" s="169">
        <v>13.214334774654452</v>
      </c>
      <c r="K86" s="169">
        <v>175.64665758963969</v>
      </c>
      <c r="L86" s="169">
        <v>12.645641963214134</v>
      </c>
      <c r="M86" s="169">
        <v>181.34486243484341</v>
      </c>
      <c r="N86" s="169">
        <v>12.64881573788621</v>
      </c>
      <c r="O86" s="169">
        <v>177.64665758963969</v>
      </c>
      <c r="P86" s="169">
        <v>11.801134152712159</v>
      </c>
      <c r="Q86" s="169">
        <v>186.57137103769793</v>
      </c>
      <c r="R86" s="169">
        <v>11.806105021655352</v>
      </c>
      <c r="S86" s="169">
        <v>179.64665758963969</v>
      </c>
      <c r="T86" s="169">
        <v>11.290488394157155</v>
      </c>
      <c r="U86" s="169">
        <v>192.67006136440409</v>
      </c>
      <c r="V86" s="169">
        <v>11.297742143393521</v>
      </c>
      <c r="W86" s="169">
        <v>181.64665758963969</v>
      </c>
      <c r="X86" s="169" t="e">
        <v>#N/A</v>
      </c>
      <c r="Y86" s="169">
        <v>199.58973922375256</v>
      </c>
      <c r="Z86" s="169" t="e">
        <v>#N/A</v>
      </c>
    </row>
    <row r="87" spans="1:26" x14ac:dyDescent="0.3">
      <c r="A87" s="169" t="str">
        <f t="shared" si="5"/>
        <v>EM150000</v>
      </c>
      <c r="B87" s="169" t="str">
        <f t="shared" si="6"/>
        <v>EM50000</v>
      </c>
      <c r="C87" s="169" t="s">
        <v>3</v>
      </c>
      <c r="D87" s="169" t="s">
        <v>13</v>
      </c>
      <c r="E87" s="169">
        <v>50000</v>
      </c>
      <c r="F87" s="169">
        <v>73200</v>
      </c>
      <c r="G87" s="169">
        <v>254.25268998147345</v>
      </c>
      <c r="H87" s="169">
        <v>13.21240114884958</v>
      </c>
      <c r="I87" s="169">
        <v>259.86849652145185</v>
      </c>
      <c r="J87" s="169">
        <v>13.214334774654452</v>
      </c>
      <c r="K87" s="169">
        <v>256.25268998147345</v>
      </c>
      <c r="L87" s="169">
        <v>12.645641963214134</v>
      </c>
      <c r="M87" s="169">
        <v>265.47024619889447</v>
      </c>
      <c r="N87" s="169">
        <v>12.64881573788621</v>
      </c>
      <c r="O87" s="169">
        <v>258.25268998147345</v>
      </c>
      <c r="P87" s="169">
        <v>11.801134152712159</v>
      </c>
      <c r="Q87" s="169">
        <v>272.68952582128946</v>
      </c>
      <c r="R87" s="169">
        <v>11.806105021655352</v>
      </c>
      <c r="S87" s="169">
        <v>260.25268998147345</v>
      </c>
      <c r="T87" s="169">
        <v>11.290488394157155</v>
      </c>
      <c r="U87" s="169">
        <v>281.319668038099</v>
      </c>
      <c r="V87" s="169">
        <v>11.297742143393521</v>
      </c>
      <c r="W87" s="169">
        <v>262.25268998147345</v>
      </c>
      <c r="X87" s="169" t="e">
        <v>#N/A</v>
      </c>
      <c r="Y87" s="169">
        <v>291.2778598672881</v>
      </c>
      <c r="Z87" s="169" t="e">
        <v>#N/A</v>
      </c>
    </row>
    <row r="88" spans="1:26" x14ac:dyDescent="0.3">
      <c r="A88" s="169" t="str">
        <f t="shared" si="5"/>
        <v>EM173200</v>
      </c>
      <c r="B88" s="169" t="str">
        <f t="shared" si="6"/>
        <v>EM73200</v>
      </c>
      <c r="C88" s="169" t="s">
        <v>3</v>
      </c>
      <c r="D88" s="169" t="s">
        <v>13</v>
      </c>
      <c r="E88" s="169">
        <v>73200</v>
      </c>
      <c r="F88" s="169">
        <v>100000</v>
      </c>
      <c r="G88" s="169">
        <v>251.4758401313305</v>
      </c>
      <c r="H88" s="169">
        <v>12.097173182719015</v>
      </c>
      <c r="I88" s="169">
        <v>256.40563736260174</v>
      </c>
      <c r="J88" s="169">
        <v>12.10476175191549</v>
      </c>
      <c r="K88" s="169">
        <v>253.4758401313305</v>
      </c>
      <c r="L88" s="169">
        <v>11.596763426370917</v>
      </c>
      <c r="M88" s="169">
        <v>261.56740859905477</v>
      </c>
      <c r="N88" s="169">
        <v>11.609218994895285</v>
      </c>
      <c r="O88" s="169">
        <v>255.4758401313305</v>
      </c>
      <c r="P88" s="169">
        <v>10.861024152172401</v>
      </c>
      <c r="Q88" s="169">
        <v>268.14911739698857</v>
      </c>
      <c r="R88" s="169">
        <v>10.88053246802493</v>
      </c>
      <c r="S88" s="169">
        <v>257.47584013133053</v>
      </c>
      <c r="T88" s="169">
        <v>10.450530608410732</v>
      </c>
      <c r="U88" s="169">
        <v>275.96934224103882</v>
      </c>
      <c r="V88" s="169">
        <v>10.478998152583635</v>
      </c>
      <c r="W88" s="169">
        <v>259.47584013133053</v>
      </c>
      <c r="X88" s="169" t="e">
        <v>#N/A</v>
      </c>
      <c r="Y88" s="169">
        <v>284.95538632325054</v>
      </c>
      <c r="Z88" s="169" t="e">
        <v>#N/A</v>
      </c>
    </row>
    <row r="89" spans="1:26" x14ac:dyDescent="0.3">
      <c r="A89" s="169" t="str">
        <f t="shared" si="5"/>
        <v>EM1100000</v>
      </c>
      <c r="B89" s="169" t="str">
        <f t="shared" si="6"/>
        <v>EM100000</v>
      </c>
      <c r="C89" s="169" t="s">
        <v>3</v>
      </c>
      <c r="D89" s="169" t="s">
        <v>13</v>
      </c>
      <c r="E89" s="169">
        <v>100000</v>
      </c>
      <c r="F89" s="169">
        <v>125000</v>
      </c>
      <c r="G89" s="169">
        <v>312.90802371005424</v>
      </c>
      <c r="H89" s="169">
        <v>12.097173182719015</v>
      </c>
      <c r="I89" s="169">
        <v>319.30541971044607</v>
      </c>
      <c r="J89" s="169">
        <v>12.10476175191549</v>
      </c>
      <c r="K89" s="169">
        <v>314.90802371005424</v>
      </c>
      <c r="L89" s="169">
        <v>11.596763426370917</v>
      </c>
      <c r="M89" s="169">
        <v>325.40844904681148</v>
      </c>
      <c r="N89" s="169">
        <v>11.609218994895285</v>
      </c>
      <c r="O89" s="169">
        <v>316.90802371005424</v>
      </c>
      <c r="P89" s="169">
        <v>10.861024152172401</v>
      </c>
      <c r="Q89" s="169">
        <v>333.35413081906228</v>
      </c>
      <c r="R89" s="169">
        <v>10.88053246802493</v>
      </c>
      <c r="S89" s="169">
        <v>318.90802371005424</v>
      </c>
      <c r="T89" s="169">
        <v>10.450530608410732</v>
      </c>
      <c r="U89" s="169">
        <v>342.90703439540408</v>
      </c>
      <c r="V89" s="169">
        <v>10.478998152583635</v>
      </c>
      <c r="W89" s="169">
        <v>320.90802371005424</v>
      </c>
      <c r="X89" s="169" t="e">
        <v>#N/A</v>
      </c>
      <c r="Y89" s="169">
        <v>353.97282115567975</v>
      </c>
      <c r="Z89" s="169" t="e">
        <v>#N/A</v>
      </c>
    </row>
    <row r="90" spans="1:26" x14ac:dyDescent="0.3">
      <c r="A90" s="169" t="str">
        <f t="shared" si="5"/>
        <v>EM1125000</v>
      </c>
      <c r="B90" s="169" t="str">
        <f t="shared" si="6"/>
        <v>EM125000</v>
      </c>
      <c r="C90" s="169" t="s">
        <v>3</v>
      </c>
      <c r="D90" s="169" t="s">
        <v>13</v>
      </c>
      <c r="E90" s="169">
        <v>125000</v>
      </c>
      <c r="F90" s="169">
        <v>150000</v>
      </c>
      <c r="G90" s="169">
        <v>371.30401241685905</v>
      </c>
      <c r="H90" s="169">
        <v>12.097173182719015</v>
      </c>
      <c r="I90" s="169">
        <v>379.07385157000493</v>
      </c>
      <c r="J90" s="169">
        <v>12.10476175191549</v>
      </c>
      <c r="K90" s="169">
        <v>373.30401241685905</v>
      </c>
      <c r="L90" s="169">
        <v>11.596763426370917</v>
      </c>
      <c r="M90" s="169">
        <v>386.05711006803216</v>
      </c>
      <c r="N90" s="169">
        <v>11.609218994895285</v>
      </c>
      <c r="O90" s="169">
        <v>375.30401241685905</v>
      </c>
      <c r="P90" s="169">
        <v>10.861024152172401</v>
      </c>
      <c r="Q90" s="169">
        <v>395.27832804849641</v>
      </c>
      <c r="R90" s="169">
        <v>10.88053246802493</v>
      </c>
      <c r="S90" s="169">
        <v>377.30401241685905</v>
      </c>
      <c r="T90" s="169">
        <v>10.450530608410732</v>
      </c>
      <c r="U90" s="169">
        <v>406.45156758592714</v>
      </c>
      <c r="V90" s="169">
        <v>10.478998152583635</v>
      </c>
      <c r="W90" s="169">
        <v>379.30401241685905</v>
      </c>
      <c r="X90" s="169" t="e">
        <v>#N/A</v>
      </c>
      <c r="Y90" s="169">
        <v>419.46225145163538</v>
      </c>
      <c r="Z90" s="169" t="e">
        <v>#N/A</v>
      </c>
    </row>
    <row r="91" spans="1:26" x14ac:dyDescent="0.3">
      <c r="A91" s="169" t="str">
        <f t="shared" si="5"/>
        <v>EM1150000</v>
      </c>
      <c r="B91" s="169" t="str">
        <f t="shared" si="6"/>
        <v>EM150000</v>
      </c>
      <c r="C91" s="169" t="s">
        <v>3</v>
      </c>
      <c r="D91" s="169" t="s">
        <v>13</v>
      </c>
      <c r="E91" s="169">
        <v>150000</v>
      </c>
      <c r="F91" s="169">
        <v>175000</v>
      </c>
      <c r="G91" s="169">
        <v>428.8869011236639</v>
      </c>
      <c r="H91" s="169">
        <v>12.097173182719015</v>
      </c>
      <c r="I91" s="169">
        <v>438.00221548544812</v>
      </c>
      <c r="J91" s="169">
        <v>12.10476175191549</v>
      </c>
      <c r="K91" s="169">
        <v>430.8869011236639</v>
      </c>
      <c r="L91" s="169">
        <v>11.596763426370917</v>
      </c>
      <c r="M91" s="169">
        <v>445.84840700373195</v>
      </c>
      <c r="N91" s="169">
        <v>11.609218994895285</v>
      </c>
      <c r="O91" s="169">
        <v>432.8869011236639</v>
      </c>
      <c r="P91" s="169">
        <v>10.861024152172401</v>
      </c>
      <c r="Q91" s="169">
        <v>456.32009742994234</v>
      </c>
      <c r="R91" s="169">
        <v>10.88053246802493</v>
      </c>
      <c r="S91" s="169">
        <v>434.8869011236639</v>
      </c>
      <c r="T91" s="169">
        <v>10.450530608410732</v>
      </c>
      <c r="U91" s="169">
        <v>469.08183399250356</v>
      </c>
      <c r="V91" s="169">
        <v>10.478998152583635</v>
      </c>
      <c r="W91" s="169">
        <v>436.8869011236639</v>
      </c>
      <c r="X91" s="169" t="e">
        <v>#N/A</v>
      </c>
      <c r="Y91" s="169">
        <v>483.99919853453787</v>
      </c>
      <c r="Z91" s="169" t="e">
        <v>#N/A</v>
      </c>
    </row>
    <row r="92" spans="1:26" x14ac:dyDescent="0.3">
      <c r="A92" s="169" t="str">
        <f t="shared" si="5"/>
        <v>EM1175000</v>
      </c>
      <c r="B92" s="169" t="str">
        <f t="shared" si="6"/>
        <v>EM175000</v>
      </c>
      <c r="C92" s="169" t="s">
        <v>3</v>
      </c>
      <c r="D92" s="169" t="s">
        <v>13</v>
      </c>
      <c r="E92" s="169">
        <v>175000</v>
      </c>
      <c r="F92" s="169">
        <v>200000</v>
      </c>
      <c r="G92" s="169">
        <v>487.28288983046872</v>
      </c>
      <c r="H92" s="169">
        <v>12.097173182719015</v>
      </c>
      <c r="I92" s="169">
        <v>497.77064734500692</v>
      </c>
      <c r="J92" s="169">
        <v>12.10476175191549</v>
      </c>
      <c r="K92" s="169">
        <v>489.28288983046872</v>
      </c>
      <c r="L92" s="169">
        <v>11.596763426370917</v>
      </c>
      <c r="M92" s="169">
        <v>506.49706802495257</v>
      </c>
      <c r="N92" s="169">
        <v>11.609218994895285</v>
      </c>
      <c r="O92" s="169">
        <v>491.28288983046872</v>
      </c>
      <c r="P92" s="169">
        <v>10.861024152172401</v>
      </c>
      <c r="Q92" s="169">
        <v>518.24429465937635</v>
      </c>
      <c r="R92" s="169">
        <v>10.88053246802493</v>
      </c>
      <c r="S92" s="169">
        <v>493.28288983046872</v>
      </c>
      <c r="T92" s="169">
        <v>10.450530608410732</v>
      </c>
      <c r="U92" s="169">
        <v>532.62636718302656</v>
      </c>
      <c r="V92" s="169">
        <v>10.478998152583635</v>
      </c>
      <c r="W92" s="169">
        <v>495.28288983046872</v>
      </c>
      <c r="X92" s="169" t="e">
        <v>#N/A</v>
      </c>
      <c r="Y92" s="169">
        <v>549.48862883049344</v>
      </c>
      <c r="Z92" s="169" t="e">
        <v>#N/A</v>
      </c>
    </row>
    <row r="93" spans="1:26" x14ac:dyDescent="0.3">
      <c r="A93" s="169" t="str">
        <f t="shared" si="5"/>
        <v>EM1200000</v>
      </c>
      <c r="B93" s="169" t="str">
        <f t="shared" si="6"/>
        <v>EM200000</v>
      </c>
      <c r="C93" s="169" t="s">
        <v>3</v>
      </c>
      <c r="D93" s="169" t="s">
        <v>13</v>
      </c>
      <c r="E93" s="169">
        <v>200000</v>
      </c>
      <c r="F93" s="169">
        <v>225000</v>
      </c>
      <c r="G93" s="169">
        <v>544.67887853727359</v>
      </c>
      <c r="H93" s="169">
        <v>12.097173182719015</v>
      </c>
      <c r="I93" s="169">
        <v>556.50591238115464</v>
      </c>
      <c r="J93" s="169">
        <v>12.10476175191549</v>
      </c>
      <c r="K93" s="169">
        <v>546.67887853727359</v>
      </c>
      <c r="L93" s="169">
        <v>11.596763426370917</v>
      </c>
      <c r="M93" s="169">
        <v>566.09129037255275</v>
      </c>
      <c r="N93" s="169">
        <v>11.609218994895285</v>
      </c>
      <c r="O93" s="169">
        <v>548.67887853727359</v>
      </c>
      <c r="P93" s="169">
        <v>10.861024152172401</v>
      </c>
      <c r="Q93" s="169">
        <v>579.08322827057395</v>
      </c>
      <c r="R93" s="169">
        <v>10.88053246802493</v>
      </c>
      <c r="S93" s="169">
        <v>550.67887853727359</v>
      </c>
      <c r="T93" s="169">
        <v>10.450530608410732</v>
      </c>
      <c r="U93" s="169">
        <v>595.04647928887778</v>
      </c>
      <c r="V93" s="169">
        <v>10.478998152583635</v>
      </c>
      <c r="W93" s="169">
        <v>552.67887853727359</v>
      </c>
      <c r="X93" s="169" t="e">
        <v>#N/A</v>
      </c>
      <c r="Y93" s="169">
        <v>613.80663714507762</v>
      </c>
      <c r="Z93" s="169" t="e">
        <v>#N/A</v>
      </c>
    </row>
    <row r="94" spans="1:26" x14ac:dyDescent="0.3">
      <c r="A94" s="169" t="str">
        <f t="shared" si="5"/>
        <v>EM1225000</v>
      </c>
      <c r="B94" s="169" t="str">
        <f t="shared" si="6"/>
        <v>EM225000</v>
      </c>
      <c r="C94" s="169" t="s">
        <v>3</v>
      </c>
      <c r="D94" s="169" t="s">
        <v>13</v>
      </c>
      <c r="E94" s="169">
        <v>225000</v>
      </c>
      <c r="F94" s="169">
        <v>250000</v>
      </c>
      <c r="G94" s="169">
        <v>604.26176724407844</v>
      </c>
      <c r="H94" s="169">
        <v>12.097173182719015</v>
      </c>
      <c r="I94" s="169">
        <v>617.50060994342016</v>
      </c>
      <c r="J94" s="169">
        <v>12.10476175191549</v>
      </c>
      <c r="K94" s="169">
        <v>606.26176724407844</v>
      </c>
      <c r="L94" s="169">
        <v>11.596763426370917</v>
      </c>
      <c r="M94" s="169">
        <v>627.99146465549347</v>
      </c>
      <c r="N94" s="169">
        <v>11.609218994895285</v>
      </c>
      <c r="O94" s="169">
        <v>608.26176724407844</v>
      </c>
      <c r="P94" s="169">
        <v>10.861024152172401</v>
      </c>
      <c r="Q94" s="169">
        <v>642.29552488849299</v>
      </c>
      <c r="R94" s="169">
        <v>10.88053246802493</v>
      </c>
      <c r="S94" s="169">
        <v>610.26176724407844</v>
      </c>
      <c r="T94" s="169">
        <v>10.450530608410732</v>
      </c>
      <c r="U94" s="169">
        <v>659.92558786479776</v>
      </c>
      <c r="V94" s="169">
        <v>10.478998152583635</v>
      </c>
      <c r="W94" s="169">
        <v>612.26176724407844</v>
      </c>
      <c r="X94" s="169" t="e">
        <v>#N/A</v>
      </c>
      <c r="Y94" s="169">
        <v>680.68642819072306</v>
      </c>
      <c r="Z94" s="169" t="e">
        <v>#N/A</v>
      </c>
    </row>
    <row r="95" spans="1:26" x14ac:dyDescent="0.3">
      <c r="A95" s="169" t="str">
        <f t="shared" si="5"/>
        <v>EM1250000</v>
      </c>
      <c r="B95" s="169" t="str">
        <f t="shared" si="6"/>
        <v>EM250000</v>
      </c>
      <c r="C95" s="169" t="s">
        <v>3</v>
      </c>
      <c r="D95" s="169" t="s">
        <v>13</v>
      </c>
      <c r="E95" s="169">
        <v>250000</v>
      </c>
      <c r="F95" s="169">
        <v>293000</v>
      </c>
      <c r="G95" s="169">
        <v>682.27401910059416</v>
      </c>
      <c r="H95" s="169">
        <v>12.097173182719015</v>
      </c>
      <c r="I95" s="169">
        <v>697.18502358580963</v>
      </c>
      <c r="J95" s="169">
        <v>12.10476175191549</v>
      </c>
      <c r="K95" s="169">
        <v>684.27401910059416</v>
      </c>
      <c r="L95" s="169">
        <v>11.596763426370917</v>
      </c>
      <c r="M95" s="169">
        <v>708.74833478833136</v>
      </c>
      <c r="N95" s="169">
        <v>11.609218994895285</v>
      </c>
      <c r="O95" s="169">
        <v>686.27401910059416</v>
      </c>
      <c r="P95" s="169">
        <v>10.861024152172401</v>
      </c>
      <c r="Q95" s="169">
        <v>724.60648700655645</v>
      </c>
      <c r="R95" s="169">
        <v>10.88053246802493</v>
      </c>
      <c r="S95" s="169">
        <v>688.27401910059416</v>
      </c>
      <c r="T95" s="169">
        <v>10.450530608410732</v>
      </c>
      <c r="U95" s="169">
        <v>744.21074022088521</v>
      </c>
      <c r="V95" s="169">
        <v>10.478998152583635</v>
      </c>
      <c r="W95" s="169">
        <v>690.27401910059416</v>
      </c>
      <c r="X95" s="169" t="e">
        <v>#N/A</v>
      </c>
      <c r="Y95" s="169">
        <v>767.341210655449</v>
      </c>
      <c r="Z95" s="169" t="e">
        <v>#N/A</v>
      </c>
    </row>
    <row r="96" spans="1:26" x14ac:dyDescent="0.3">
      <c r="A96" s="169" t="str">
        <f t="shared" si="5"/>
        <v>EM1293000</v>
      </c>
      <c r="B96" s="169" t="str">
        <f t="shared" si="6"/>
        <v>EM293000</v>
      </c>
      <c r="C96" s="169" t="s">
        <v>3</v>
      </c>
      <c r="D96" s="169" t="s">
        <v>13</v>
      </c>
      <c r="E96" s="169">
        <v>293000</v>
      </c>
      <c r="F96" s="169">
        <v>343000</v>
      </c>
      <c r="G96" s="169">
        <v>1062.6904452333924</v>
      </c>
      <c r="H96" s="169">
        <v>11.593633073210764</v>
      </c>
      <c r="I96" s="169">
        <v>1089.0344683337289</v>
      </c>
      <c r="J96" s="169">
        <v>11.601221642407239</v>
      </c>
      <c r="K96" s="169">
        <v>1064.6904452333924</v>
      </c>
      <c r="L96" s="169">
        <v>11.140203550817924</v>
      </c>
      <c r="M96" s="169">
        <v>1107.9304522015323</v>
      </c>
      <c r="N96" s="169">
        <v>11.152659119342292</v>
      </c>
      <c r="O96" s="169">
        <v>1066.6904452333924</v>
      </c>
      <c r="P96" s="169">
        <v>10.454444900566621</v>
      </c>
      <c r="Q96" s="169">
        <v>1134.4143481407282</v>
      </c>
      <c r="R96" s="169">
        <v>10.473953216419149</v>
      </c>
      <c r="S96" s="169">
        <v>1068.6904452333924</v>
      </c>
      <c r="T96" s="169">
        <v>10.07436132578588</v>
      </c>
      <c r="U96" s="169">
        <v>1167.5166695036041</v>
      </c>
      <c r="V96" s="169">
        <v>10.102828869958783</v>
      </c>
      <c r="W96" s="169">
        <v>1070.6904452333924</v>
      </c>
      <c r="X96" s="169" t="e">
        <v>#N/A</v>
      </c>
      <c r="Y96" s="169">
        <v>1206.8489365417547</v>
      </c>
      <c r="Z96" s="169" t="e">
        <v>#N/A</v>
      </c>
    </row>
    <row r="97" spans="1:26" x14ac:dyDescent="0.3">
      <c r="A97" s="169" t="str">
        <f t="shared" si="5"/>
        <v>EM1343000</v>
      </c>
      <c r="B97" s="169" t="str">
        <f t="shared" si="6"/>
        <v>EM343000</v>
      </c>
      <c r="C97" s="169" t="s">
        <v>3</v>
      </c>
      <c r="D97" s="169" t="s">
        <v>13</v>
      </c>
      <c r="E97" s="169">
        <v>343000</v>
      </c>
      <c r="F97" s="169">
        <v>393000</v>
      </c>
      <c r="G97" s="169">
        <v>1207.8161226470022</v>
      </c>
      <c r="H97" s="169">
        <v>11.593633073210764</v>
      </c>
      <c r="I97" s="169">
        <v>1237.8447708773315</v>
      </c>
      <c r="J97" s="169">
        <v>11.601221642407239</v>
      </c>
      <c r="K97" s="169">
        <v>1209.8161226470022</v>
      </c>
      <c r="L97" s="169">
        <v>11.140203550817924</v>
      </c>
      <c r="M97" s="169">
        <v>1259.1039232907342</v>
      </c>
      <c r="N97" s="169">
        <v>11.152659119342292</v>
      </c>
      <c r="O97" s="169">
        <v>1211.8161226470022</v>
      </c>
      <c r="P97" s="169">
        <v>10.454444900566621</v>
      </c>
      <c r="Q97" s="169">
        <v>1289.012276379626</v>
      </c>
      <c r="R97" s="169">
        <v>10.473953216419149</v>
      </c>
      <c r="S97" s="169">
        <v>1213.8161226470022</v>
      </c>
      <c r="T97" s="169">
        <v>10.07436132578588</v>
      </c>
      <c r="U97" s="169">
        <v>1326.4647455714148</v>
      </c>
      <c r="V97" s="169">
        <v>10.102828869958783</v>
      </c>
      <c r="W97" s="169">
        <v>1215.8161226470022</v>
      </c>
      <c r="X97" s="169" t="e">
        <v>#N/A</v>
      </c>
      <c r="Y97" s="169">
        <v>1371.0185161272505</v>
      </c>
      <c r="Z97" s="169" t="e">
        <v>#N/A</v>
      </c>
    </row>
    <row r="98" spans="1:26" x14ac:dyDescent="0.3">
      <c r="A98" s="169" t="str">
        <f t="shared" si="5"/>
        <v>EM1393000</v>
      </c>
      <c r="B98" s="169" t="str">
        <f t="shared" si="6"/>
        <v>EM393000</v>
      </c>
      <c r="C98" s="169" t="s">
        <v>3</v>
      </c>
      <c r="D98" s="169" t="s">
        <v>13</v>
      </c>
      <c r="E98" s="169">
        <v>393000</v>
      </c>
      <c r="F98" s="169">
        <v>443000</v>
      </c>
      <c r="G98" s="169">
        <v>1355.1287000606117</v>
      </c>
      <c r="H98" s="169">
        <v>11.593633073210764</v>
      </c>
      <c r="I98" s="169">
        <v>1388.914505947052</v>
      </c>
      <c r="J98" s="169">
        <v>11.601221642407239</v>
      </c>
      <c r="K98" s="169">
        <v>1357.1287000606117</v>
      </c>
      <c r="L98" s="169">
        <v>11.140203550817924</v>
      </c>
      <c r="M98" s="169">
        <v>1412.5833463152769</v>
      </c>
      <c r="N98" s="169">
        <v>11.152659119342292</v>
      </c>
      <c r="O98" s="169">
        <v>1359.1287000606117</v>
      </c>
      <c r="P98" s="169">
        <v>10.454444900566621</v>
      </c>
      <c r="Q98" s="169">
        <v>1445.9835676252453</v>
      </c>
      <c r="R98" s="169">
        <v>10.473953216419149</v>
      </c>
      <c r="S98" s="169">
        <v>1361.1287000606117</v>
      </c>
      <c r="T98" s="169">
        <v>10.07436132578588</v>
      </c>
      <c r="U98" s="169">
        <v>1487.8718181092943</v>
      </c>
      <c r="V98" s="169">
        <v>10.102828869958783</v>
      </c>
      <c r="W98" s="169">
        <v>1363.1287000606117</v>
      </c>
      <c r="X98" s="169" t="e">
        <v>#N/A</v>
      </c>
      <c r="Y98" s="169">
        <v>1537.7498784438071</v>
      </c>
      <c r="Z98" s="169" t="e">
        <v>#N/A</v>
      </c>
    </row>
    <row r="99" spans="1:26" x14ac:dyDescent="0.3">
      <c r="A99" s="169" t="str">
        <f t="shared" si="5"/>
        <v>EM1443000</v>
      </c>
      <c r="B99" s="169" t="str">
        <f t="shared" si="6"/>
        <v>EM443000</v>
      </c>
      <c r="C99" s="169" t="s">
        <v>3</v>
      </c>
      <c r="D99" s="169" t="s">
        <v>13</v>
      </c>
      <c r="E99" s="169">
        <v>443000</v>
      </c>
      <c r="F99" s="169">
        <v>493000</v>
      </c>
      <c r="G99" s="169">
        <v>1502.2543774742219</v>
      </c>
      <c r="H99" s="169">
        <v>11.593633073210764</v>
      </c>
      <c r="I99" s="169">
        <v>1539.7911421374772</v>
      </c>
      <c r="J99" s="169">
        <v>11.601221642407239</v>
      </c>
      <c r="K99" s="169">
        <v>1504.2543774742219</v>
      </c>
      <c r="L99" s="169">
        <v>11.140203550817924</v>
      </c>
      <c r="M99" s="169">
        <v>1565.8656947517204</v>
      </c>
      <c r="N99" s="169">
        <v>11.152659119342292</v>
      </c>
      <c r="O99" s="169">
        <v>1506.2543774742219</v>
      </c>
      <c r="P99" s="169">
        <v>10.454444900566621</v>
      </c>
      <c r="Q99" s="169">
        <v>1602.7520231006163</v>
      </c>
      <c r="R99" s="169">
        <v>10.473953216419149</v>
      </c>
      <c r="S99" s="169">
        <v>1508.2543774742219</v>
      </c>
      <c r="T99" s="169">
        <v>10.07436132578588</v>
      </c>
      <c r="U99" s="169">
        <v>1649.0687363464492</v>
      </c>
      <c r="V99" s="169">
        <v>10.102828869958783</v>
      </c>
      <c r="W99" s="169">
        <v>1510.2543774742219</v>
      </c>
      <c r="X99" s="169" t="e">
        <v>#N/A</v>
      </c>
      <c r="Y99" s="169">
        <v>1704.2623019920459</v>
      </c>
      <c r="Z99" s="169" t="e">
        <v>#N/A</v>
      </c>
    </row>
    <row r="100" spans="1:26" x14ac:dyDescent="0.3">
      <c r="A100" s="169" t="str">
        <f t="shared" si="5"/>
        <v>EM1493000</v>
      </c>
      <c r="B100" s="169" t="str">
        <f t="shared" si="6"/>
        <v>EM493000</v>
      </c>
      <c r="C100" s="169" t="s">
        <v>3</v>
      </c>
      <c r="D100" s="169" t="s">
        <v>13</v>
      </c>
      <c r="E100" s="169">
        <v>493000</v>
      </c>
      <c r="F100" s="169">
        <v>543000</v>
      </c>
      <c r="G100" s="169">
        <v>1647.3800548878312</v>
      </c>
      <c r="H100" s="169">
        <v>11.593633073210764</v>
      </c>
      <c r="I100" s="169">
        <v>1688.6014446810796</v>
      </c>
      <c r="J100" s="169">
        <v>11.601221642407239</v>
      </c>
      <c r="K100" s="169">
        <v>1649.3800548878312</v>
      </c>
      <c r="L100" s="169">
        <v>11.140203550817924</v>
      </c>
      <c r="M100" s="169">
        <v>1717.0391658409221</v>
      </c>
      <c r="N100" s="169">
        <v>11.152659119342292</v>
      </c>
      <c r="O100" s="169">
        <v>1651.3800548878312</v>
      </c>
      <c r="P100" s="169">
        <v>10.454444900566621</v>
      </c>
      <c r="Q100" s="169">
        <v>1757.3499513395138</v>
      </c>
      <c r="R100" s="169">
        <v>10.473953216419149</v>
      </c>
      <c r="S100" s="169">
        <v>1653.3800548878312</v>
      </c>
      <c r="T100" s="169">
        <v>10.07436132578588</v>
      </c>
      <c r="U100" s="169">
        <v>1808.0168124142597</v>
      </c>
      <c r="V100" s="169">
        <v>10.102828869958783</v>
      </c>
      <c r="W100" s="169">
        <v>1655.3800548878312</v>
      </c>
      <c r="X100" s="169" t="e">
        <v>#N/A</v>
      </c>
      <c r="Y100" s="169">
        <v>1868.4318815775414</v>
      </c>
      <c r="Z100" s="169" t="e">
        <v>#N/A</v>
      </c>
    </row>
    <row r="101" spans="1:26" x14ac:dyDescent="0.3">
      <c r="A101" s="169" t="str">
        <f t="shared" si="5"/>
        <v>EM1543000</v>
      </c>
      <c r="B101" s="169" t="str">
        <f t="shared" si="6"/>
        <v>EM543000</v>
      </c>
      <c r="C101" s="169" t="s">
        <v>3</v>
      </c>
      <c r="D101" s="169" t="s">
        <v>13</v>
      </c>
      <c r="E101" s="169">
        <v>543000</v>
      </c>
      <c r="F101" s="169">
        <v>593000</v>
      </c>
      <c r="G101" s="169">
        <v>1794.505732301441</v>
      </c>
      <c r="H101" s="169">
        <v>11.593633073210764</v>
      </c>
      <c r="I101" s="169">
        <v>1839.4780808715045</v>
      </c>
      <c r="J101" s="169">
        <v>11.601221642407239</v>
      </c>
      <c r="K101" s="169">
        <v>1796.505732301441</v>
      </c>
      <c r="L101" s="169">
        <v>11.140203550817924</v>
      </c>
      <c r="M101" s="169">
        <v>1870.3215142773652</v>
      </c>
      <c r="N101" s="169">
        <v>11.152659119342292</v>
      </c>
      <c r="O101" s="169">
        <v>1798.505732301441</v>
      </c>
      <c r="P101" s="169">
        <v>10.454444900566621</v>
      </c>
      <c r="Q101" s="169">
        <v>1914.1184068148848</v>
      </c>
      <c r="R101" s="169">
        <v>10.473953216419149</v>
      </c>
      <c r="S101" s="169">
        <v>1800.505732301441</v>
      </c>
      <c r="T101" s="169">
        <v>10.07436132578588</v>
      </c>
      <c r="U101" s="169">
        <v>1969.2137306514142</v>
      </c>
      <c r="V101" s="169">
        <v>10.102828869958783</v>
      </c>
      <c r="W101" s="169">
        <v>1802.505732301441</v>
      </c>
      <c r="X101" s="169" t="e">
        <v>#N/A</v>
      </c>
      <c r="Y101" s="169">
        <v>2034.9443051257799</v>
      </c>
      <c r="Z101" s="169" t="e">
        <v>#N/A</v>
      </c>
    </row>
    <row r="102" spans="1:26" x14ac:dyDescent="0.3">
      <c r="A102" s="169" t="str">
        <f t="shared" si="5"/>
        <v>EM1593000</v>
      </c>
      <c r="B102" s="169" t="str">
        <f t="shared" si="6"/>
        <v>EM593000</v>
      </c>
      <c r="C102" s="169" t="s">
        <v>3</v>
      </c>
      <c r="D102" s="169" t="s">
        <v>13</v>
      </c>
      <c r="E102" s="169">
        <v>593000</v>
      </c>
      <c r="F102" s="169">
        <v>643000</v>
      </c>
      <c r="G102" s="169">
        <v>1944.6314097150505</v>
      </c>
      <c r="H102" s="169">
        <v>11.593633073210764</v>
      </c>
      <c r="I102" s="169">
        <v>1993.4542175321628</v>
      </c>
      <c r="J102" s="169">
        <v>11.601221642407239</v>
      </c>
      <c r="K102" s="169">
        <v>1946.6314097150505</v>
      </c>
      <c r="L102" s="169">
        <v>11.140203550817924</v>
      </c>
      <c r="M102" s="169">
        <v>2026.7671787346696</v>
      </c>
      <c r="N102" s="169">
        <v>11.152659119342292</v>
      </c>
      <c r="O102" s="169">
        <v>1948.6314097150505</v>
      </c>
      <c r="P102" s="169">
        <v>10.454444900566621</v>
      </c>
      <c r="Q102" s="169">
        <v>2074.1426531449652</v>
      </c>
      <c r="R102" s="169">
        <v>10.473953216419149</v>
      </c>
      <c r="S102" s="169">
        <v>1950.6314097150505</v>
      </c>
      <c r="T102" s="169">
        <v>10.07436132578588</v>
      </c>
      <c r="U102" s="169">
        <v>2133.7839121425841</v>
      </c>
      <c r="V102" s="169">
        <v>10.102828869958783</v>
      </c>
      <c r="W102" s="169">
        <v>1952.6314097150505</v>
      </c>
      <c r="X102" s="169" t="e">
        <v>#N/A</v>
      </c>
      <c r="Y102" s="169">
        <v>2204.9709946181329</v>
      </c>
      <c r="Z102" s="169" t="e">
        <v>#N/A</v>
      </c>
    </row>
    <row r="103" spans="1:26" x14ac:dyDescent="0.3">
      <c r="A103" s="169" t="str">
        <f t="shared" si="5"/>
        <v>EM1643000</v>
      </c>
      <c r="B103" s="169" t="str">
        <f t="shared" si="6"/>
        <v>EM643000</v>
      </c>
      <c r="C103" s="169" t="s">
        <v>3</v>
      </c>
      <c r="D103" s="169" t="s">
        <v>13</v>
      </c>
      <c r="E103" s="169">
        <v>643000</v>
      </c>
      <c r="F103" s="169">
        <v>693000</v>
      </c>
      <c r="G103" s="169">
        <v>2086.7570871286603</v>
      </c>
      <c r="H103" s="169">
        <v>11.593633073210764</v>
      </c>
      <c r="I103" s="169">
        <v>2139.1650196055321</v>
      </c>
      <c r="J103" s="169">
        <v>11.601221642407239</v>
      </c>
      <c r="K103" s="169">
        <v>2088.7570871286603</v>
      </c>
      <c r="L103" s="169">
        <v>11.140203550817924</v>
      </c>
      <c r="M103" s="169">
        <v>2174.7773338030106</v>
      </c>
      <c r="N103" s="169">
        <v>11.152659119342292</v>
      </c>
      <c r="O103" s="169">
        <v>2090.7570871286603</v>
      </c>
      <c r="P103" s="169">
        <v>10.454444900566621</v>
      </c>
      <c r="Q103" s="169">
        <v>2225.4847905291531</v>
      </c>
      <c r="R103" s="169">
        <v>10.473953216419149</v>
      </c>
      <c r="S103" s="169">
        <v>2092.7570871286603</v>
      </c>
      <c r="T103" s="169">
        <v>10.07436132578588</v>
      </c>
      <c r="U103" s="169">
        <v>2289.3587249563793</v>
      </c>
      <c r="V103" s="169">
        <v>10.102828869958783</v>
      </c>
      <c r="W103" s="169">
        <v>2094.7570871286603</v>
      </c>
      <c r="X103" s="169" t="e">
        <v>#N/A</v>
      </c>
      <c r="Y103" s="169">
        <v>2365.6263082595142</v>
      </c>
      <c r="Z103" s="169" t="e">
        <v>#N/A</v>
      </c>
    </row>
    <row r="104" spans="1:26" x14ac:dyDescent="0.3">
      <c r="A104" s="169" t="str">
        <f t="shared" si="5"/>
        <v>EM1693000</v>
      </c>
      <c r="B104" s="169" t="str">
        <f t="shared" si="6"/>
        <v>EM693000</v>
      </c>
      <c r="C104" s="169" t="s">
        <v>3</v>
      </c>
      <c r="D104" s="169" t="s">
        <v>13</v>
      </c>
      <c r="E104" s="169">
        <v>693000</v>
      </c>
      <c r="F104" s="169">
        <v>732000</v>
      </c>
      <c r="G104" s="169">
        <v>2213.7677027310283</v>
      </c>
      <c r="H104" s="169">
        <v>11.593633073210764</v>
      </c>
      <c r="I104" s="169">
        <v>2269.490818408598</v>
      </c>
      <c r="J104" s="169">
        <v>11.601221642407239</v>
      </c>
      <c r="K104" s="169">
        <v>2215.7677027310283</v>
      </c>
      <c r="L104" s="169">
        <v>11.140203550817924</v>
      </c>
      <c r="M104" s="169">
        <v>2307.2293561393794</v>
      </c>
      <c r="N104" s="169">
        <v>11.152659119342292</v>
      </c>
      <c r="O104" s="169">
        <v>2217.7677027310283</v>
      </c>
      <c r="P104" s="169">
        <v>10.454444900566621</v>
      </c>
      <c r="Q104" s="169">
        <v>2361.017914039634</v>
      </c>
      <c r="R104" s="169">
        <v>10.473953216419149</v>
      </c>
      <c r="S104" s="169">
        <v>2219.7677027310283</v>
      </c>
      <c r="T104" s="169">
        <v>10.07436132578588</v>
      </c>
      <c r="U104" s="169">
        <v>2428.8058251928978</v>
      </c>
      <c r="V104" s="169">
        <v>10.102828869958783</v>
      </c>
      <c r="W104" s="169">
        <v>2221.7677027310283</v>
      </c>
      <c r="X104" s="169" t="e">
        <v>#N/A</v>
      </c>
      <c r="Y104" s="169">
        <v>2509.7713737254694</v>
      </c>
      <c r="Z104" s="169" t="e">
        <v>#N/A</v>
      </c>
    </row>
    <row r="105" spans="1:26" x14ac:dyDescent="0.3">
      <c r="A105" s="169" t="str">
        <f t="shared" si="5"/>
        <v>EM20</v>
      </c>
      <c r="B105" s="169" t="str">
        <f t="shared" si="6"/>
        <v>EM0</v>
      </c>
      <c r="C105" s="169" t="s">
        <v>3</v>
      </c>
      <c r="D105" s="169" t="s">
        <v>15</v>
      </c>
      <c r="E105" s="169">
        <v>0</v>
      </c>
      <c r="F105" s="169">
        <v>25000</v>
      </c>
      <c r="G105" s="169">
        <v>122.74534816774413</v>
      </c>
      <c r="H105" s="169">
        <v>13.21240114884958</v>
      </c>
      <c r="I105" s="169">
        <v>125.0381043365111</v>
      </c>
      <c r="J105" s="169">
        <v>13.214334774654452</v>
      </c>
      <c r="K105" s="169">
        <v>124.74534816774413</v>
      </c>
      <c r="L105" s="169">
        <v>12.645641963214134</v>
      </c>
      <c r="M105" s="169">
        <v>128.50858479778123</v>
      </c>
      <c r="N105" s="169">
        <v>12.64881573788621</v>
      </c>
      <c r="O105" s="169">
        <v>126.74534816774413</v>
      </c>
      <c r="P105" s="169">
        <v>11.801134152712159</v>
      </c>
      <c r="Q105" s="169">
        <v>132.63945156920173</v>
      </c>
      <c r="R105" s="169">
        <v>11.806105021655352</v>
      </c>
      <c r="S105" s="169">
        <v>128.74534816774411</v>
      </c>
      <c r="T105" s="169">
        <v>11.290488394157155</v>
      </c>
      <c r="U105" s="169">
        <v>137.34632890893485</v>
      </c>
      <c r="V105" s="169">
        <v>11.297742143393521</v>
      </c>
      <c r="W105" s="169">
        <v>130.74534816774411</v>
      </c>
      <c r="X105" s="169" t="e">
        <v>#N/A</v>
      </c>
      <c r="Y105" s="169">
        <v>142.59540689599004</v>
      </c>
      <c r="Z105" s="169" t="e">
        <v>#N/A</v>
      </c>
    </row>
    <row r="106" spans="1:26" x14ac:dyDescent="0.3">
      <c r="A106" s="169" t="str">
        <f t="shared" si="5"/>
        <v>EM225000</v>
      </c>
      <c r="B106" s="169" t="str">
        <f t="shared" si="6"/>
        <v>EM25000</v>
      </c>
      <c r="C106" s="169" t="s">
        <v>3</v>
      </c>
      <c r="D106" s="169" t="s">
        <v>15</v>
      </c>
      <c r="E106" s="169">
        <v>25000</v>
      </c>
      <c r="F106" s="169">
        <v>50000</v>
      </c>
      <c r="G106" s="169">
        <v>173.64665758963969</v>
      </c>
      <c r="H106" s="169">
        <v>13.21240114884958</v>
      </c>
      <c r="I106" s="169">
        <v>177.11829532973312</v>
      </c>
      <c r="J106" s="169">
        <v>13.214334774654452</v>
      </c>
      <c r="K106" s="169">
        <v>175.64665758963969</v>
      </c>
      <c r="L106" s="169">
        <v>12.645641963214134</v>
      </c>
      <c r="M106" s="169">
        <v>181.34486243484341</v>
      </c>
      <c r="N106" s="169">
        <v>12.64881573788621</v>
      </c>
      <c r="O106" s="169">
        <v>177.64665758963969</v>
      </c>
      <c r="P106" s="169">
        <v>11.801134152712159</v>
      </c>
      <c r="Q106" s="169">
        <v>186.57137103769793</v>
      </c>
      <c r="R106" s="169">
        <v>11.806105021655352</v>
      </c>
      <c r="S106" s="169">
        <v>179.64665758963969</v>
      </c>
      <c r="T106" s="169">
        <v>11.290488394157155</v>
      </c>
      <c r="U106" s="169">
        <v>192.67006136440409</v>
      </c>
      <c r="V106" s="169">
        <v>11.297742143393521</v>
      </c>
      <c r="W106" s="169">
        <v>181.64665758963969</v>
      </c>
      <c r="X106" s="169" t="e">
        <v>#N/A</v>
      </c>
      <c r="Y106" s="169">
        <v>199.58973922375256</v>
      </c>
      <c r="Z106" s="169" t="e">
        <v>#N/A</v>
      </c>
    </row>
    <row r="107" spans="1:26" x14ac:dyDescent="0.3">
      <c r="A107" s="169" t="str">
        <f t="shared" si="5"/>
        <v>EM250000</v>
      </c>
      <c r="B107" s="169" t="str">
        <f t="shared" si="6"/>
        <v>EM50000</v>
      </c>
      <c r="C107" s="169" t="s">
        <v>3</v>
      </c>
      <c r="D107" s="169" t="s">
        <v>15</v>
      </c>
      <c r="E107" s="169">
        <v>50000</v>
      </c>
      <c r="F107" s="169">
        <v>73200</v>
      </c>
      <c r="G107" s="169">
        <v>254.25268998147345</v>
      </c>
      <c r="H107" s="169">
        <v>13.21240114884958</v>
      </c>
      <c r="I107" s="169">
        <v>259.86849652145185</v>
      </c>
      <c r="J107" s="169">
        <v>13.214334774654452</v>
      </c>
      <c r="K107" s="169">
        <v>256.25268998147345</v>
      </c>
      <c r="L107" s="169">
        <v>12.645641963214134</v>
      </c>
      <c r="M107" s="169">
        <v>265.47024619889447</v>
      </c>
      <c r="N107" s="169">
        <v>12.64881573788621</v>
      </c>
      <c r="O107" s="169">
        <v>258.25268998147345</v>
      </c>
      <c r="P107" s="169">
        <v>11.801134152712159</v>
      </c>
      <c r="Q107" s="169">
        <v>272.68952582128946</v>
      </c>
      <c r="R107" s="169">
        <v>11.806105021655352</v>
      </c>
      <c r="S107" s="169">
        <v>260.25268998147345</v>
      </c>
      <c r="T107" s="169">
        <v>11.290488394157155</v>
      </c>
      <c r="U107" s="169">
        <v>281.319668038099</v>
      </c>
      <c r="V107" s="169">
        <v>11.297742143393521</v>
      </c>
      <c r="W107" s="169">
        <v>262.25268998147345</v>
      </c>
      <c r="X107" s="169" t="e">
        <v>#N/A</v>
      </c>
      <c r="Y107" s="169">
        <v>291.2778598672881</v>
      </c>
      <c r="Z107" s="169" t="e">
        <v>#N/A</v>
      </c>
    </row>
    <row r="108" spans="1:26" x14ac:dyDescent="0.3">
      <c r="A108" s="169" t="str">
        <f t="shared" si="5"/>
        <v>EM273200</v>
      </c>
      <c r="B108" s="169" t="str">
        <f t="shared" si="6"/>
        <v>EM73200</v>
      </c>
      <c r="C108" s="169" t="s">
        <v>3</v>
      </c>
      <c r="D108" s="169" t="s">
        <v>15</v>
      </c>
      <c r="E108" s="169">
        <v>73200</v>
      </c>
      <c r="F108" s="169">
        <v>100000</v>
      </c>
      <c r="G108" s="169">
        <v>251.4758401313305</v>
      </c>
      <c r="H108" s="169">
        <v>12.097173182719015</v>
      </c>
      <c r="I108" s="169">
        <v>256.40563736260174</v>
      </c>
      <c r="J108" s="169">
        <v>12.10476175191549</v>
      </c>
      <c r="K108" s="169">
        <v>253.4758401313305</v>
      </c>
      <c r="L108" s="169">
        <v>11.596763426370917</v>
      </c>
      <c r="M108" s="169">
        <v>261.56740859905477</v>
      </c>
      <c r="N108" s="169">
        <v>11.609218994895285</v>
      </c>
      <c r="O108" s="169">
        <v>255.4758401313305</v>
      </c>
      <c r="P108" s="169">
        <v>10.861024152172401</v>
      </c>
      <c r="Q108" s="169">
        <v>268.14911739698857</v>
      </c>
      <c r="R108" s="169">
        <v>10.88053246802493</v>
      </c>
      <c r="S108" s="169">
        <v>257.47584013133053</v>
      </c>
      <c r="T108" s="169">
        <v>10.450530608410732</v>
      </c>
      <c r="U108" s="169">
        <v>275.96934224103882</v>
      </c>
      <c r="V108" s="169">
        <v>10.478998152583635</v>
      </c>
      <c r="W108" s="169">
        <v>259.47584013133053</v>
      </c>
      <c r="X108" s="169" t="e">
        <v>#N/A</v>
      </c>
      <c r="Y108" s="169">
        <v>284.95538632325054</v>
      </c>
      <c r="Z108" s="169" t="e">
        <v>#N/A</v>
      </c>
    </row>
    <row r="109" spans="1:26" x14ac:dyDescent="0.3">
      <c r="A109" s="169" t="str">
        <f t="shared" si="5"/>
        <v>EM2100000</v>
      </c>
      <c r="B109" s="169" t="str">
        <f t="shared" si="6"/>
        <v>EM100000</v>
      </c>
      <c r="C109" s="169" t="s">
        <v>3</v>
      </c>
      <c r="D109" s="169" t="s">
        <v>15</v>
      </c>
      <c r="E109" s="169">
        <v>100000</v>
      </c>
      <c r="F109" s="169">
        <v>125000</v>
      </c>
      <c r="G109" s="169">
        <v>312.90802371005424</v>
      </c>
      <c r="H109" s="169">
        <v>12.097173182719015</v>
      </c>
      <c r="I109" s="169">
        <v>319.30541971044607</v>
      </c>
      <c r="J109" s="169">
        <v>12.10476175191549</v>
      </c>
      <c r="K109" s="169">
        <v>314.90802371005424</v>
      </c>
      <c r="L109" s="169">
        <v>11.596763426370917</v>
      </c>
      <c r="M109" s="169">
        <v>325.40844904681148</v>
      </c>
      <c r="N109" s="169">
        <v>11.609218994895285</v>
      </c>
      <c r="O109" s="169">
        <v>316.90802371005424</v>
      </c>
      <c r="P109" s="169">
        <v>10.861024152172401</v>
      </c>
      <c r="Q109" s="169">
        <v>333.35413081906228</v>
      </c>
      <c r="R109" s="169">
        <v>10.88053246802493</v>
      </c>
      <c r="S109" s="169">
        <v>318.90802371005424</v>
      </c>
      <c r="T109" s="169">
        <v>10.450530608410732</v>
      </c>
      <c r="U109" s="169">
        <v>342.90703439540408</v>
      </c>
      <c r="V109" s="169">
        <v>10.478998152583635</v>
      </c>
      <c r="W109" s="169">
        <v>320.90802371005424</v>
      </c>
      <c r="X109" s="169" t="e">
        <v>#N/A</v>
      </c>
      <c r="Y109" s="169">
        <v>353.97282115567975</v>
      </c>
      <c r="Z109" s="169" t="e">
        <v>#N/A</v>
      </c>
    </row>
    <row r="110" spans="1:26" x14ac:dyDescent="0.3">
      <c r="A110" s="169" t="str">
        <f t="shared" si="5"/>
        <v>EM2125000</v>
      </c>
      <c r="B110" s="169" t="str">
        <f t="shared" si="6"/>
        <v>EM125000</v>
      </c>
      <c r="C110" s="169" t="s">
        <v>3</v>
      </c>
      <c r="D110" s="169" t="s">
        <v>15</v>
      </c>
      <c r="E110" s="169">
        <v>125000</v>
      </c>
      <c r="F110" s="169">
        <v>150000</v>
      </c>
      <c r="G110" s="169">
        <v>371.30401241685905</v>
      </c>
      <c r="H110" s="169">
        <v>12.097173182719015</v>
      </c>
      <c r="I110" s="169">
        <v>379.07385157000493</v>
      </c>
      <c r="J110" s="169">
        <v>12.10476175191549</v>
      </c>
      <c r="K110" s="169">
        <v>373.30401241685905</v>
      </c>
      <c r="L110" s="169">
        <v>11.596763426370917</v>
      </c>
      <c r="M110" s="169">
        <v>386.05711006803216</v>
      </c>
      <c r="N110" s="169">
        <v>11.609218994895285</v>
      </c>
      <c r="O110" s="169">
        <v>375.30401241685905</v>
      </c>
      <c r="P110" s="169">
        <v>10.861024152172401</v>
      </c>
      <c r="Q110" s="169">
        <v>395.27832804849641</v>
      </c>
      <c r="R110" s="169">
        <v>10.88053246802493</v>
      </c>
      <c r="S110" s="169">
        <v>377.30401241685905</v>
      </c>
      <c r="T110" s="169">
        <v>10.450530608410732</v>
      </c>
      <c r="U110" s="169">
        <v>406.45156758592714</v>
      </c>
      <c r="V110" s="169">
        <v>10.478998152583635</v>
      </c>
      <c r="W110" s="169">
        <v>379.30401241685905</v>
      </c>
      <c r="X110" s="169" t="e">
        <v>#N/A</v>
      </c>
      <c r="Y110" s="169">
        <v>419.46225145163538</v>
      </c>
      <c r="Z110" s="169" t="e">
        <v>#N/A</v>
      </c>
    </row>
    <row r="111" spans="1:26" x14ac:dyDescent="0.3">
      <c r="A111" s="169" t="str">
        <f t="shared" si="5"/>
        <v>EM2150000</v>
      </c>
      <c r="B111" s="169" t="str">
        <f t="shared" si="6"/>
        <v>EM150000</v>
      </c>
      <c r="C111" s="169" t="s">
        <v>3</v>
      </c>
      <c r="D111" s="169" t="s">
        <v>15</v>
      </c>
      <c r="E111" s="169">
        <v>150000</v>
      </c>
      <c r="F111" s="169">
        <v>175000</v>
      </c>
      <c r="G111" s="169">
        <v>428.8869011236639</v>
      </c>
      <c r="H111" s="169">
        <v>12.097173182719015</v>
      </c>
      <c r="I111" s="169">
        <v>438.00221548544812</v>
      </c>
      <c r="J111" s="169">
        <v>12.10476175191549</v>
      </c>
      <c r="K111" s="169">
        <v>430.8869011236639</v>
      </c>
      <c r="L111" s="169">
        <v>11.596763426370917</v>
      </c>
      <c r="M111" s="169">
        <v>445.84840700373195</v>
      </c>
      <c r="N111" s="169">
        <v>11.609218994895285</v>
      </c>
      <c r="O111" s="169">
        <v>432.8869011236639</v>
      </c>
      <c r="P111" s="169">
        <v>10.861024152172401</v>
      </c>
      <c r="Q111" s="169">
        <v>456.32009742994234</v>
      </c>
      <c r="R111" s="169">
        <v>10.88053246802493</v>
      </c>
      <c r="S111" s="169">
        <v>434.8869011236639</v>
      </c>
      <c r="T111" s="169">
        <v>10.450530608410732</v>
      </c>
      <c r="U111" s="169">
        <v>469.08183399250356</v>
      </c>
      <c r="V111" s="169">
        <v>10.478998152583635</v>
      </c>
      <c r="W111" s="169">
        <v>436.8869011236639</v>
      </c>
      <c r="X111" s="169" t="e">
        <v>#N/A</v>
      </c>
      <c r="Y111" s="169">
        <v>483.99919853453787</v>
      </c>
      <c r="Z111" s="169" t="e">
        <v>#N/A</v>
      </c>
    </row>
    <row r="112" spans="1:26" x14ac:dyDescent="0.3">
      <c r="A112" s="169" t="str">
        <f t="shared" si="5"/>
        <v>EM2175000</v>
      </c>
      <c r="B112" s="169" t="str">
        <f t="shared" si="6"/>
        <v>EM175000</v>
      </c>
      <c r="C112" s="169" t="s">
        <v>3</v>
      </c>
      <c r="D112" s="169" t="s">
        <v>15</v>
      </c>
      <c r="E112" s="169">
        <v>175000</v>
      </c>
      <c r="F112" s="169">
        <v>200000</v>
      </c>
      <c r="G112" s="169">
        <v>487.28288983046872</v>
      </c>
      <c r="H112" s="169">
        <v>12.097173182719015</v>
      </c>
      <c r="I112" s="169">
        <v>497.77064734500692</v>
      </c>
      <c r="J112" s="169">
        <v>12.10476175191549</v>
      </c>
      <c r="K112" s="169">
        <v>489.28288983046872</v>
      </c>
      <c r="L112" s="169">
        <v>11.596763426370917</v>
      </c>
      <c r="M112" s="169">
        <v>506.49706802495257</v>
      </c>
      <c r="N112" s="169">
        <v>11.609218994895285</v>
      </c>
      <c r="O112" s="169">
        <v>491.28288983046872</v>
      </c>
      <c r="P112" s="169">
        <v>10.861024152172401</v>
      </c>
      <c r="Q112" s="169">
        <v>518.24429465937635</v>
      </c>
      <c r="R112" s="169">
        <v>10.88053246802493</v>
      </c>
      <c r="S112" s="169">
        <v>493.28288983046872</v>
      </c>
      <c r="T112" s="169">
        <v>10.450530608410732</v>
      </c>
      <c r="U112" s="169">
        <v>532.62636718302656</v>
      </c>
      <c r="V112" s="169">
        <v>10.478998152583635</v>
      </c>
      <c r="W112" s="169">
        <v>495.28288983046872</v>
      </c>
      <c r="X112" s="169" t="e">
        <v>#N/A</v>
      </c>
      <c r="Y112" s="169">
        <v>549.48862883049344</v>
      </c>
      <c r="Z112" s="169" t="e">
        <v>#N/A</v>
      </c>
    </row>
    <row r="113" spans="1:26" x14ac:dyDescent="0.3">
      <c r="A113" s="169" t="str">
        <f t="shared" si="5"/>
        <v>EM2200000</v>
      </c>
      <c r="B113" s="169" t="str">
        <f t="shared" si="6"/>
        <v>EM200000</v>
      </c>
      <c r="C113" s="169" t="s">
        <v>3</v>
      </c>
      <c r="D113" s="169" t="s">
        <v>15</v>
      </c>
      <c r="E113" s="169">
        <v>200000</v>
      </c>
      <c r="F113" s="169">
        <v>225000</v>
      </c>
      <c r="G113" s="169">
        <v>544.67887853727359</v>
      </c>
      <c r="H113" s="169">
        <v>12.097173182719015</v>
      </c>
      <c r="I113" s="169">
        <v>556.50591238115464</v>
      </c>
      <c r="J113" s="169">
        <v>12.10476175191549</v>
      </c>
      <c r="K113" s="169">
        <v>546.67887853727359</v>
      </c>
      <c r="L113" s="169">
        <v>11.596763426370917</v>
      </c>
      <c r="M113" s="169">
        <v>566.09129037255275</v>
      </c>
      <c r="N113" s="169">
        <v>11.609218994895285</v>
      </c>
      <c r="O113" s="169">
        <v>548.67887853727359</v>
      </c>
      <c r="P113" s="169">
        <v>10.861024152172401</v>
      </c>
      <c r="Q113" s="169">
        <v>579.08322827057395</v>
      </c>
      <c r="R113" s="169">
        <v>10.88053246802493</v>
      </c>
      <c r="S113" s="169">
        <v>550.67887853727359</v>
      </c>
      <c r="T113" s="169">
        <v>10.450530608410732</v>
      </c>
      <c r="U113" s="169">
        <v>595.04647928887778</v>
      </c>
      <c r="V113" s="169">
        <v>10.478998152583635</v>
      </c>
      <c r="W113" s="169">
        <v>552.67887853727359</v>
      </c>
      <c r="X113" s="169" t="e">
        <v>#N/A</v>
      </c>
      <c r="Y113" s="169">
        <v>613.80663714507762</v>
      </c>
      <c r="Z113" s="169" t="e">
        <v>#N/A</v>
      </c>
    </row>
    <row r="114" spans="1:26" x14ac:dyDescent="0.3">
      <c r="A114" s="169" t="str">
        <f t="shared" si="5"/>
        <v>EM2225000</v>
      </c>
      <c r="B114" s="169" t="str">
        <f t="shared" si="6"/>
        <v>EM225000</v>
      </c>
      <c r="C114" s="169" t="s">
        <v>3</v>
      </c>
      <c r="D114" s="169" t="s">
        <v>15</v>
      </c>
      <c r="E114" s="169">
        <v>225000</v>
      </c>
      <c r="F114" s="169">
        <v>250000</v>
      </c>
      <c r="G114" s="169">
        <v>604.26176724407844</v>
      </c>
      <c r="H114" s="169">
        <v>12.097173182719015</v>
      </c>
      <c r="I114" s="169">
        <v>617.50060994342016</v>
      </c>
      <c r="J114" s="169">
        <v>12.10476175191549</v>
      </c>
      <c r="K114" s="169">
        <v>606.26176724407844</v>
      </c>
      <c r="L114" s="169">
        <v>11.596763426370917</v>
      </c>
      <c r="M114" s="169">
        <v>627.99146465549347</v>
      </c>
      <c r="N114" s="169">
        <v>11.609218994895285</v>
      </c>
      <c r="O114" s="169">
        <v>608.26176724407844</v>
      </c>
      <c r="P114" s="169">
        <v>10.861024152172401</v>
      </c>
      <c r="Q114" s="169">
        <v>642.29552488849299</v>
      </c>
      <c r="R114" s="169">
        <v>10.88053246802493</v>
      </c>
      <c r="S114" s="169">
        <v>610.26176724407844</v>
      </c>
      <c r="T114" s="169">
        <v>10.450530608410732</v>
      </c>
      <c r="U114" s="169">
        <v>659.92558786479776</v>
      </c>
      <c r="V114" s="169">
        <v>10.478998152583635</v>
      </c>
      <c r="W114" s="169">
        <v>612.26176724407844</v>
      </c>
      <c r="X114" s="169" t="e">
        <v>#N/A</v>
      </c>
      <c r="Y114" s="169">
        <v>680.68642819072306</v>
      </c>
      <c r="Z114" s="169" t="e">
        <v>#N/A</v>
      </c>
    </row>
    <row r="115" spans="1:26" x14ac:dyDescent="0.3">
      <c r="A115" s="169" t="str">
        <f t="shared" si="5"/>
        <v>EM2250000</v>
      </c>
      <c r="B115" s="169" t="str">
        <f t="shared" si="6"/>
        <v>EM250000</v>
      </c>
      <c r="C115" s="169" t="s">
        <v>3</v>
      </c>
      <c r="D115" s="169" t="s">
        <v>15</v>
      </c>
      <c r="E115" s="169">
        <v>250000</v>
      </c>
      <c r="F115" s="169">
        <v>293000</v>
      </c>
      <c r="G115" s="169">
        <v>682.27401910059416</v>
      </c>
      <c r="H115" s="169">
        <v>12.097173182719015</v>
      </c>
      <c r="I115" s="169">
        <v>697.18502358580963</v>
      </c>
      <c r="J115" s="169">
        <v>12.10476175191549</v>
      </c>
      <c r="K115" s="169">
        <v>684.27401910059416</v>
      </c>
      <c r="L115" s="169">
        <v>11.596763426370917</v>
      </c>
      <c r="M115" s="169">
        <v>708.74833478833136</v>
      </c>
      <c r="N115" s="169">
        <v>11.609218994895285</v>
      </c>
      <c r="O115" s="169">
        <v>686.27401910059416</v>
      </c>
      <c r="P115" s="169">
        <v>10.861024152172401</v>
      </c>
      <c r="Q115" s="169">
        <v>724.60648700655645</v>
      </c>
      <c r="R115" s="169">
        <v>10.88053246802493</v>
      </c>
      <c r="S115" s="169">
        <v>688.27401910059416</v>
      </c>
      <c r="T115" s="169">
        <v>10.450530608410732</v>
      </c>
      <c r="U115" s="169">
        <v>744.21074022088521</v>
      </c>
      <c r="V115" s="169">
        <v>10.478998152583635</v>
      </c>
      <c r="W115" s="169">
        <v>690.27401910059416</v>
      </c>
      <c r="X115" s="169" t="e">
        <v>#N/A</v>
      </c>
      <c r="Y115" s="169">
        <v>767.341210655449</v>
      </c>
      <c r="Z115" s="169" t="e">
        <v>#N/A</v>
      </c>
    </row>
    <row r="116" spans="1:26" x14ac:dyDescent="0.3">
      <c r="A116" s="169" t="str">
        <f t="shared" si="5"/>
        <v>EM2293000</v>
      </c>
      <c r="B116" s="169" t="str">
        <f t="shared" si="6"/>
        <v>EM293000</v>
      </c>
      <c r="C116" s="169" t="s">
        <v>3</v>
      </c>
      <c r="D116" s="169" t="s">
        <v>15</v>
      </c>
      <c r="E116" s="169">
        <v>293000</v>
      </c>
      <c r="F116" s="169">
        <v>343000</v>
      </c>
      <c r="G116" s="169">
        <v>1062.6904452333924</v>
      </c>
      <c r="H116" s="169">
        <v>11.593633073210764</v>
      </c>
      <c r="I116" s="169">
        <v>1089.0344683337289</v>
      </c>
      <c r="J116" s="169">
        <v>11.601221642407239</v>
      </c>
      <c r="K116" s="169">
        <v>1064.6904452333924</v>
      </c>
      <c r="L116" s="169">
        <v>11.140203550817924</v>
      </c>
      <c r="M116" s="169">
        <v>1107.9304522015323</v>
      </c>
      <c r="N116" s="169">
        <v>11.152659119342292</v>
      </c>
      <c r="O116" s="169">
        <v>1066.6904452333924</v>
      </c>
      <c r="P116" s="169">
        <v>10.454444900566621</v>
      </c>
      <c r="Q116" s="169">
        <v>1134.4143481407282</v>
      </c>
      <c r="R116" s="169">
        <v>10.473953216419149</v>
      </c>
      <c r="S116" s="169">
        <v>1068.6904452333924</v>
      </c>
      <c r="T116" s="169">
        <v>10.07436132578588</v>
      </c>
      <c r="U116" s="169">
        <v>1167.5166695036041</v>
      </c>
      <c r="V116" s="169">
        <v>10.102828869958783</v>
      </c>
      <c r="W116" s="169">
        <v>1070.6904452333924</v>
      </c>
      <c r="X116" s="169" t="e">
        <v>#N/A</v>
      </c>
      <c r="Y116" s="169">
        <v>1206.8489365417547</v>
      </c>
      <c r="Z116" s="169" t="e">
        <v>#N/A</v>
      </c>
    </row>
    <row r="117" spans="1:26" x14ac:dyDescent="0.3">
      <c r="A117" s="169" t="str">
        <f t="shared" si="5"/>
        <v>EM2343000</v>
      </c>
      <c r="B117" s="169" t="str">
        <f t="shared" si="6"/>
        <v>EM343000</v>
      </c>
      <c r="C117" s="169" t="s">
        <v>3</v>
      </c>
      <c r="D117" s="169" t="s">
        <v>15</v>
      </c>
      <c r="E117" s="169">
        <v>343000</v>
      </c>
      <c r="F117" s="169">
        <v>393000</v>
      </c>
      <c r="G117" s="169">
        <v>1207.8161226470022</v>
      </c>
      <c r="H117" s="169">
        <v>11.593633073210764</v>
      </c>
      <c r="I117" s="169">
        <v>1237.8447708773315</v>
      </c>
      <c r="J117" s="169">
        <v>11.601221642407239</v>
      </c>
      <c r="K117" s="169">
        <v>1209.8161226470022</v>
      </c>
      <c r="L117" s="169">
        <v>11.140203550817924</v>
      </c>
      <c r="M117" s="169">
        <v>1259.1039232907342</v>
      </c>
      <c r="N117" s="169">
        <v>11.152659119342292</v>
      </c>
      <c r="O117" s="169">
        <v>1211.8161226470022</v>
      </c>
      <c r="P117" s="169">
        <v>10.454444900566621</v>
      </c>
      <c r="Q117" s="169">
        <v>1289.012276379626</v>
      </c>
      <c r="R117" s="169">
        <v>10.473953216419149</v>
      </c>
      <c r="S117" s="169">
        <v>1213.8161226470022</v>
      </c>
      <c r="T117" s="169">
        <v>10.07436132578588</v>
      </c>
      <c r="U117" s="169">
        <v>1326.4647455714148</v>
      </c>
      <c r="V117" s="169">
        <v>10.102828869958783</v>
      </c>
      <c r="W117" s="169">
        <v>1215.8161226470022</v>
      </c>
      <c r="X117" s="169" t="e">
        <v>#N/A</v>
      </c>
      <c r="Y117" s="169">
        <v>1371.0185161272505</v>
      </c>
      <c r="Z117" s="169" t="e">
        <v>#N/A</v>
      </c>
    </row>
    <row r="118" spans="1:26" x14ac:dyDescent="0.3">
      <c r="A118" s="169" t="str">
        <f t="shared" si="5"/>
        <v>EM2393000</v>
      </c>
      <c r="B118" s="169" t="str">
        <f t="shared" si="6"/>
        <v>EM393000</v>
      </c>
      <c r="C118" s="169" t="s">
        <v>3</v>
      </c>
      <c r="D118" s="169" t="s">
        <v>15</v>
      </c>
      <c r="E118" s="169">
        <v>393000</v>
      </c>
      <c r="F118" s="169">
        <v>443000</v>
      </c>
      <c r="G118" s="169">
        <v>1355.1287000606117</v>
      </c>
      <c r="H118" s="169">
        <v>11.593633073210764</v>
      </c>
      <c r="I118" s="169">
        <v>1388.914505947052</v>
      </c>
      <c r="J118" s="169">
        <v>11.601221642407239</v>
      </c>
      <c r="K118" s="169">
        <v>1357.1287000606117</v>
      </c>
      <c r="L118" s="169">
        <v>11.140203550817924</v>
      </c>
      <c r="M118" s="169">
        <v>1412.5833463152769</v>
      </c>
      <c r="N118" s="169">
        <v>11.152659119342292</v>
      </c>
      <c r="O118" s="169">
        <v>1359.1287000606117</v>
      </c>
      <c r="P118" s="169">
        <v>10.454444900566621</v>
      </c>
      <c r="Q118" s="169">
        <v>1445.9835676252453</v>
      </c>
      <c r="R118" s="169">
        <v>10.473953216419149</v>
      </c>
      <c r="S118" s="169">
        <v>1361.1287000606117</v>
      </c>
      <c r="T118" s="169">
        <v>10.07436132578588</v>
      </c>
      <c r="U118" s="169">
        <v>1487.8718181092943</v>
      </c>
      <c r="V118" s="169">
        <v>10.102828869958783</v>
      </c>
      <c r="W118" s="169">
        <v>1363.1287000606117</v>
      </c>
      <c r="X118" s="169" t="e">
        <v>#N/A</v>
      </c>
      <c r="Y118" s="169">
        <v>1537.7498784438071</v>
      </c>
      <c r="Z118" s="169" t="e">
        <v>#N/A</v>
      </c>
    </row>
    <row r="119" spans="1:26" x14ac:dyDescent="0.3">
      <c r="A119" s="169" t="str">
        <f t="shared" si="5"/>
        <v>EM2443000</v>
      </c>
      <c r="B119" s="169" t="str">
        <f t="shared" si="6"/>
        <v>EM443000</v>
      </c>
      <c r="C119" s="169" t="s">
        <v>3</v>
      </c>
      <c r="D119" s="169" t="s">
        <v>15</v>
      </c>
      <c r="E119" s="169">
        <v>443000</v>
      </c>
      <c r="F119" s="169">
        <v>493000</v>
      </c>
      <c r="G119" s="169">
        <v>1502.2543774742219</v>
      </c>
      <c r="H119" s="169">
        <v>11.593633073210764</v>
      </c>
      <c r="I119" s="169">
        <v>1539.7911421374772</v>
      </c>
      <c r="J119" s="169">
        <v>11.601221642407239</v>
      </c>
      <c r="K119" s="169">
        <v>1504.2543774742219</v>
      </c>
      <c r="L119" s="169">
        <v>11.140203550817924</v>
      </c>
      <c r="M119" s="169">
        <v>1565.8656947517204</v>
      </c>
      <c r="N119" s="169">
        <v>11.152659119342292</v>
      </c>
      <c r="O119" s="169">
        <v>1506.2543774742219</v>
      </c>
      <c r="P119" s="169">
        <v>10.454444900566621</v>
      </c>
      <c r="Q119" s="169">
        <v>1602.7520231006163</v>
      </c>
      <c r="R119" s="169">
        <v>10.473953216419149</v>
      </c>
      <c r="S119" s="169">
        <v>1508.2543774742219</v>
      </c>
      <c r="T119" s="169">
        <v>10.07436132578588</v>
      </c>
      <c r="U119" s="169">
        <v>1649.0687363464492</v>
      </c>
      <c r="V119" s="169">
        <v>10.102828869958783</v>
      </c>
      <c r="W119" s="169">
        <v>1510.2543774742219</v>
      </c>
      <c r="X119" s="169" t="e">
        <v>#N/A</v>
      </c>
      <c r="Y119" s="169">
        <v>1704.2623019920459</v>
      </c>
      <c r="Z119" s="169" t="e">
        <v>#N/A</v>
      </c>
    </row>
    <row r="120" spans="1:26" x14ac:dyDescent="0.3">
      <c r="A120" s="169" t="str">
        <f t="shared" si="5"/>
        <v>EM2493000</v>
      </c>
      <c r="B120" s="169" t="str">
        <f t="shared" si="6"/>
        <v>EM493000</v>
      </c>
      <c r="C120" s="169" t="s">
        <v>3</v>
      </c>
      <c r="D120" s="169" t="s">
        <v>15</v>
      </c>
      <c r="E120" s="169">
        <v>493000</v>
      </c>
      <c r="F120" s="169">
        <v>543000</v>
      </c>
      <c r="G120" s="169">
        <v>1647.3800548878312</v>
      </c>
      <c r="H120" s="169">
        <v>11.593633073210764</v>
      </c>
      <c r="I120" s="169">
        <v>1688.6014446810796</v>
      </c>
      <c r="J120" s="169">
        <v>11.601221642407239</v>
      </c>
      <c r="K120" s="169">
        <v>1649.3800548878312</v>
      </c>
      <c r="L120" s="169">
        <v>11.140203550817924</v>
      </c>
      <c r="M120" s="169">
        <v>1717.0391658409221</v>
      </c>
      <c r="N120" s="169">
        <v>11.152659119342292</v>
      </c>
      <c r="O120" s="169">
        <v>1651.3800548878312</v>
      </c>
      <c r="P120" s="169">
        <v>10.454444900566621</v>
      </c>
      <c r="Q120" s="169">
        <v>1757.3499513395138</v>
      </c>
      <c r="R120" s="169">
        <v>10.473953216419149</v>
      </c>
      <c r="S120" s="169">
        <v>1653.3800548878312</v>
      </c>
      <c r="T120" s="169">
        <v>10.07436132578588</v>
      </c>
      <c r="U120" s="169">
        <v>1808.0168124142597</v>
      </c>
      <c r="V120" s="169">
        <v>10.102828869958783</v>
      </c>
      <c r="W120" s="169">
        <v>1655.3800548878312</v>
      </c>
      <c r="X120" s="169" t="e">
        <v>#N/A</v>
      </c>
      <c r="Y120" s="169">
        <v>1868.4318815775414</v>
      </c>
      <c r="Z120" s="169" t="e">
        <v>#N/A</v>
      </c>
    </row>
    <row r="121" spans="1:26" x14ac:dyDescent="0.3">
      <c r="A121" s="169" t="str">
        <f t="shared" si="5"/>
        <v>EM2543000</v>
      </c>
      <c r="B121" s="169" t="str">
        <f t="shared" si="6"/>
        <v>EM543000</v>
      </c>
      <c r="C121" s="169" t="s">
        <v>3</v>
      </c>
      <c r="D121" s="169" t="s">
        <v>15</v>
      </c>
      <c r="E121" s="169">
        <v>543000</v>
      </c>
      <c r="F121" s="169">
        <v>593000</v>
      </c>
      <c r="G121" s="169">
        <v>1794.505732301441</v>
      </c>
      <c r="H121" s="169">
        <v>11.593633073210764</v>
      </c>
      <c r="I121" s="169">
        <v>1839.4780808715045</v>
      </c>
      <c r="J121" s="169">
        <v>11.601221642407239</v>
      </c>
      <c r="K121" s="169">
        <v>1796.505732301441</v>
      </c>
      <c r="L121" s="169">
        <v>11.140203550817924</v>
      </c>
      <c r="M121" s="169">
        <v>1870.3215142773652</v>
      </c>
      <c r="N121" s="169">
        <v>11.152659119342292</v>
      </c>
      <c r="O121" s="169">
        <v>1798.505732301441</v>
      </c>
      <c r="P121" s="169">
        <v>10.454444900566621</v>
      </c>
      <c r="Q121" s="169">
        <v>1914.1184068148848</v>
      </c>
      <c r="R121" s="169">
        <v>10.473953216419149</v>
      </c>
      <c r="S121" s="169">
        <v>1800.505732301441</v>
      </c>
      <c r="T121" s="169">
        <v>10.07436132578588</v>
      </c>
      <c r="U121" s="169">
        <v>1969.2137306514142</v>
      </c>
      <c r="V121" s="169">
        <v>10.102828869958783</v>
      </c>
      <c r="W121" s="169">
        <v>1802.505732301441</v>
      </c>
      <c r="X121" s="169" t="e">
        <v>#N/A</v>
      </c>
      <c r="Y121" s="169">
        <v>2034.9443051257799</v>
      </c>
      <c r="Z121" s="169" t="e">
        <v>#N/A</v>
      </c>
    </row>
    <row r="122" spans="1:26" x14ac:dyDescent="0.3">
      <c r="A122" s="169" t="str">
        <f t="shared" si="5"/>
        <v>EM2593000</v>
      </c>
      <c r="B122" s="169" t="str">
        <f t="shared" si="6"/>
        <v>EM593000</v>
      </c>
      <c r="C122" s="169" t="s">
        <v>3</v>
      </c>
      <c r="D122" s="169" t="s">
        <v>15</v>
      </c>
      <c r="E122" s="169">
        <v>593000</v>
      </c>
      <c r="F122" s="169">
        <v>643000</v>
      </c>
      <c r="G122" s="169">
        <v>1944.6314097150505</v>
      </c>
      <c r="H122" s="169">
        <v>11.593633073210764</v>
      </c>
      <c r="I122" s="169">
        <v>1993.4542175321628</v>
      </c>
      <c r="J122" s="169">
        <v>11.601221642407239</v>
      </c>
      <c r="K122" s="169">
        <v>1946.6314097150505</v>
      </c>
      <c r="L122" s="169">
        <v>11.140203550817924</v>
      </c>
      <c r="M122" s="169">
        <v>2026.7671787346696</v>
      </c>
      <c r="N122" s="169">
        <v>11.152659119342292</v>
      </c>
      <c r="O122" s="169">
        <v>1948.6314097150505</v>
      </c>
      <c r="P122" s="169">
        <v>10.454444900566621</v>
      </c>
      <c r="Q122" s="169">
        <v>2074.1426531449652</v>
      </c>
      <c r="R122" s="169">
        <v>10.473953216419149</v>
      </c>
      <c r="S122" s="169">
        <v>1950.6314097150505</v>
      </c>
      <c r="T122" s="169">
        <v>10.07436132578588</v>
      </c>
      <c r="U122" s="169">
        <v>2133.7839121425841</v>
      </c>
      <c r="V122" s="169">
        <v>10.102828869958783</v>
      </c>
      <c r="W122" s="169">
        <v>1952.6314097150505</v>
      </c>
      <c r="X122" s="169" t="e">
        <v>#N/A</v>
      </c>
      <c r="Y122" s="169">
        <v>2204.9709946181329</v>
      </c>
      <c r="Z122" s="169" t="e">
        <v>#N/A</v>
      </c>
    </row>
    <row r="123" spans="1:26" x14ac:dyDescent="0.3">
      <c r="A123" s="169" t="str">
        <f t="shared" si="5"/>
        <v>EM2643000</v>
      </c>
      <c r="B123" s="169" t="str">
        <f t="shared" si="6"/>
        <v>EM643000</v>
      </c>
      <c r="C123" s="169" t="s">
        <v>3</v>
      </c>
      <c r="D123" s="169" t="s">
        <v>15</v>
      </c>
      <c r="E123" s="169">
        <v>643000</v>
      </c>
      <c r="F123" s="169">
        <v>693000</v>
      </c>
      <c r="G123" s="169">
        <v>2086.7570871286603</v>
      </c>
      <c r="H123" s="169">
        <v>11.593633073210764</v>
      </c>
      <c r="I123" s="169">
        <v>2139.1650196055321</v>
      </c>
      <c r="J123" s="169">
        <v>11.601221642407239</v>
      </c>
      <c r="K123" s="169">
        <v>2088.7570871286603</v>
      </c>
      <c r="L123" s="169">
        <v>11.140203550817924</v>
      </c>
      <c r="M123" s="169">
        <v>2174.7773338030106</v>
      </c>
      <c r="N123" s="169">
        <v>11.152659119342292</v>
      </c>
      <c r="O123" s="169">
        <v>2090.7570871286603</v>
      </c>
      <c r="P123" s="169">
        <v>10.454444900566621</v>
      </c>
      <c r="Q123" s="169">
        <v>2225.4847905291531</v>
      </c>
      <c r="R123" s="169">
        <v>10.473953216419149</v>
      </c>
      <c r="S123" s="169">
        <v>2092.7570871286603</v>
      </c>
      <c r="T123" s="169">
        <v>10.07436132578588</v>
      </c>
      <c r="U123" s="169">
        <v>2289.3587249563793</v>
      </c>
      <c r="V123" s="169">
        <v>10.102828869958783</v>
      </c>
      <c r="W123" s="169">
        <v>2094.7570871286603</v>
      </c>
      <c r="X123" s="169" t="e">
        <v>#N/A</v>
      </c>
      <c r="Y123" s="169">
        <v>2365.6263082595142</v>
      </c>
      <c r="Z123" s="169" t="e">
        <v>#N/A</v>
      </c>
    </row>
    <row r="124" spans="1:26" x14ac:dyDescent="0.3">
      <c r="A124" s="169" t="str">
        <f t="shared" si="5"/>
        <v>EM2693000</v>
      </c>
      <c r="B124" s="169" t="str">
        <f t="shared" si="6"/>
        <v>EM693000</v>
      </c>
      <c r="C124" s="169" t="s">
        <v>3</v>
      </c>
      <c r="D124" s="169" t="s">
        <v>15</v>
      </c>
      <c r="E124" s="169">
        <v>693000</v>
      </c>
      <c r="F124" s="169">
        <v>732000</v>
      </c>
      <c r="G124" s="169">
        <v>2213.7677027310283</v>
      </c>
      <c r="H124" s="169">
        <v>11.593633073210764</v>
      </c>
      <c r="I124" s="169">
        <v>2269.490818408598</v>
      </c>
      <c r="J124" s="169">
        <v>11.601221642407239</v>
      </c>
      <c r="K124" s="169">
        <v>2215.7677027310283</v>
      </c>
      <c r="L124" s="169">
        <v>11.140203550817924</v>
      </c>
      <c r="M124" s="169">
        <v>2307.2293561393794</v>
      </c>
      <c r="N124" s="169">
        <v>11.152659119342292</v>
      </c>
      <c r="O124" s="169">
        <v>2217.7677027310283</v>
      </c>
      <c r="P124" s="169">
        <v>10.454444900566621</v>
      </c>
      <c r="Q124" s="169">
        <v>2361.017914039634</v>
      </c>
      <c r="R124" s="169">
        <v>10.473953216419149</v>
      </c>
      <c r="S124" s="169">
        <v>2219.7677027310283</v>
      </c>
      <c r="T124" s="169">
        <v>10.07436132578588</v>
      </c>
      <c r="U124" s="169">
        <v>2428.8058251928978</v>
      </c>
      <c r="V124" s="169">
        <v>10.102828869958783</v>
      </c>
      <c r="W124" s="169">
        <v>2221.7677027310283</v>
      </c>
      <c r="X124" s="169" t="e">
        <v>#N/A</v>
      </c>
      <c r="Y124" s="169">
        <v>2509.7713737254694</v>
      </c>
      <c r="Z124" s="169" t="e">
        <v>#N/A</v>
      </c>
    </row>
    <row r="125" spans="1:26" x14ac:dyDescent="0.3">
      <c r="A125" s="169" t="str">
        <f t="shared" si="5"/>
        <v>EM30</v>
      </c>
      <c r="B125" s="169" t="str">
        <f t="shared" si="6"/>
        <v>EM0</v>
      </c>
      <c r="C125" s="169" t="s">
        <v>3</v>
      </c>
      <c r="D125" s="169" t="s">
        <v>16</v>
      </c>
      <c r="E125" s="169">
        <v>0</v>
      </c>
      <c r="F125" s="169">
        <v>25000</v>
      </c>
      <c r="G125" s="169">
        <v>122.74534816774413</v>
      </c>
      <c r="H125" s="169">
        <v>13.21240114884958</v>
      </c>
      <c r="I125" s="169">
        <v>125.0381043365111</v>
      </c>
      <c r="J125" s="169">
        <v>13.214334774654452</v>
      </c>
      <c r="K125" s="169">
        <v>124.74534816774413</v>
      </c>
      <c r="L125" s="169">
        <v>12.645641963214134</v>
      </c>
      <c r="M125" s="169">
        <v>128.50858479778123</v>
      </c>
      <c r="N125" s="169">
        <v>12.64881573788621</v>
      </c>
      <c r="O125" s="169">
        <v>126.74534816774413</v>
      </c>
      <c r="P125" s="169">
        <v>11.801134152712159</v>
      </c>
      <c r="Q125" s="169">
        <v>132.63945156920173</v>
      </c>
      <c r="R125" s="169">
        <v>11.806105021655352</v>
      </c>
      <c r="S125" s="169">
        <v>128.74534816774411</v>
      </c>
      <c r="T125" s="169">
        <v>11.290488394157155</v>
      </c>
      <c r="U125" s="169">
        <v>137.34632890893485</v>
      </c>
      <c r="V125" s="169">
        <v>11.297742143393521</v>
      </c>
      <c r="W125" s="169">
        <v>130.74534816774411</v>
      </c>
      <c r="X125" s="169" t="e">
        <v>#N/A</v>
      </c>
      <c r="Y125" s="169">
        <v>142.59540689599004</v>
      </c>
      <c r="Z125" s="169" t="e">
        <v>#N/A</v>
      </c>
    </row>
    <row r="126" spans="1:26" x14ac:dyDescent="0.3">
      <c r="A126" s="169" t="str">
        <f t="shared" si="5"/>
        <v>EM325000</v>
      </c>
      <c r="B126" s="169" t="str">
        <f t="shared" si="6"/>
        <v>EM25000</v>
      </c>
      <c r="C126" s="169" t="s">
        <v>3</v>
      </c>
      <c r="D126" s="169" t="s">
        <v>16</v>
      </c>
      <c r="E126" s="169">
        <v>25000</v>
      </c>
      <c r="F126" s="169">
        <v>50000</v>
      </c>
      <c r="G126" s="169">
        <v>173.64665758963969</v>
      </c>
      <c r="H126" s="169">
        <v>13.21240114884958</v>
      </c>
      <c r="I126" s="169">
        <v>177.11829532973312</v>
      </c>
      <c r="J126" s="169">
        <v>13.214334774654452</v>
      </c>
      <c r="K126" s="169">
        <v>175.64665758963969</v>
      </c>
      <c r="L126" s="169">
        <v>12.645641963214134</v>
      </c>
      <c r="M126" s="169">
        <v>181.34486243484341</v>
      </c>
      <c r="N126" s="169">
        <v>12.64881573788621</v>
      </c>
      <c r="O126" s="169">
        <v>177.64665758963969</v>
      </c>
      <c r="P126" s="169">
        <v>11.801134152712159</v>
      </c>
      <c r="Q126" s="169">
        <v>186.57137103769793</v>
      </c>
      <c r="R126" s="169">
        <v>11.806105021655352</v>
      </c>
      <c r="S126" s="169">
        <v>179.64665758963969</v>
      </c>
      <c r="T126" s="169">
        <v>11.290488394157155</v>
      </c>
      <c r="U126" s="169">
        <v>192.67006136440409</v>
      </c>
      <c r="V126" s="169">
        <v>11.297742143393521</v>
      </c>
      <c r="W126" s="169">
        <v>181.64665758963969</v>
      </c>
      <c r="X126" s="169" t="e">
        <v>#N/A</v>
      </c>
      <c r="Y126" s="169">
        <v>199.58973922375256</v>
      </c>
      <c r="Z126" s="169" t="e">
        <v>#N/A</v>
      </c>
    </row>
    <row r="127" spans="1:26" x14ac:dyDescent="0.3">
      <c r="A127" s="169" t="str">
        <f t="shared" si="5"/>
        <v>EM350000</v>
      </c>
      <c r="B127" s="169" t="str">
        <f t="shared" si="6"/>
        <v>EM50000</v>
      </c>
      <c r="C127" s="169" t="s">
        <v>3</v>
      </c>
      <c r="D127" s="169" t="s">
        <v>16</v>
      </c>
      <c r="E127" s="169">
        <v>50000</v>
      </c>
      <c r="F127" s="169">
        <v>73200</v>
      </c>
      <c r="G127" s="169">
        <v>254.25268998147345</v>
      </c>
      <c r="H127" s="169">
        <v>13.21240114884958</v>
      </c>
      <c r="I127" s="169">
        <v>259.86849652145185</v>
      </c>
      <c r="J127" s="169">
        <v>13.214334774654452</v>
      </c>
      <c r="K127" s="169">
        <v>256.25268998147345</v>
      </c>
      <c r="L127" s="169">
        <v>12.645641963214134</v>
      </c>
      <c r="M127" s="169">
        <v>265.47024619889447</v>
      </c>
      <c r="N127" s="169">
        <v>12.64881573788621</v>
      </c>
      <c r="O127" s="169">
        <v>258.25268998147345</v>
      </c>
      <c r="P127" s="169">
        <v>11.801134152712159</v>
      </c>
      <c r="Q127" s="169">
        <v>272.68952582128946</v>
      </c>
      <c r="R127" s="169">
        <v>11.806105021655352</v>
      </c>
      <c r="S127" s="169">
        <v>260.25268998147345</v>
      </c>
      <c r="T127" s="169">
        <v>11.290488394157155</v>
      </c>
      <c r="U127" s="169">
        <v>281.319668038099</v>
      </c>
      <c r="V127" s="169">
        <v>11.297742143393521</v>
      </c>
      <c r="W127" s="169">
        <v>262.25268998147345</v>
      </c>
      <c r="X127" s="169" t="e">
        <v>#N/A</v>
      </c>
      <c r="Y127" s="169">
        <v>291.2778598672881</v>
      </c>
      <c r="Z127" s="169" t="e">
        <v>#N/A</v>
      </c>
    </row>
    <row r="128" spans="1:26" x14ac:dyDescent="0.3">
      <c r="A128" s="169" t="str">
        <f t="shared" si="5"/>
        <v>EM373200</v>
      </c>
      <c r="B128" s="169" t="str">
        <f t="shared" si="6"/>
        <v>EM73200</v>
      </c>
      <c r="C128" s="169" t="s">
        <v>3</v>
      </c>
      <c r="D128" s="169" t="s">
        <v>16</v>
      </c>
      <c r="E128" s="169">
        <v>73200</v>
      </c>
      <c r="F128" s="169">
        <v>100000</v>
      </c>
      <c r="G128" s="169">
        <v>251.4758401313305</v>
      </c>
      <c r="H128" s="169">
        <v>12.097173182719015</v>
      </c>
      <c r="I128" s="169">
        <v>256.40563736260174</v>
      </c>
      <c r="J128" s="169">
        <v>12.10476175191549</v>
      </c>
      <c r="K128" s="169">
        <v>253.4758401313305</v>
      </c>
      <c r="L128" s="169">
        <v>11.596763426370917</v>
      </c>
      <c r="M128" s="169">
        <v>261.56740859905477</v>
      </c>
      <c r="N128" s="169">
        <v>11.609218994895285</v>
      </c>
      <c r="O128" s="169">
        <v>255.4758401313305</v>
      </c>
      <c r="P128" s="169">
        <v>10.861024152172401</v>
      </c>
      <c r="Q128" s="169">
        <v>268.14911739698857</v>
      </c>
      <c r="R128" s="169">
        <v>10.88053246802493</v>
      </c>
      <c r="S128" s="169">
        <v>257.47584013133053</v>
      </c>
      <c r="T128" s="169">
        <v>10.450530608410732</v>
      </c>
      <c r="U128" s="169">
        <v>275.96934224103882</v>
      </c>
      <c r="V128" s="169">
        <v>10.478998152583635</v>
      </c>
      <c r="W128" s="169">
        <v>259.47584013133053</v>
      </c>
      <c r="X128" s="169" t="e">
        <v>#N/A</v>
      </c>
      <c r="Y128" s="169">
        <v>284.95538632325054</v>
      </c>
      <c r="Z128" s="169" t="e">
        <v>#N/A</v>
      </c>
    </row>
    <row r="129" spans="1:26" x14ac:dyDescent="0.3">
      <c r="A129" s="169" t="str">
        <f t="shared" si="5"/>
        <v>EM3100000</v>
      </c>
      <c r="B129" s="169" t="str">
        <f t="shared" si="6"/>
        <v>EM100000</v>
      </c>
      <c r="C129" s="169" t="s">
        <v>3</v>
      </c>
      <c r="D129" s="169" t="s">
        <v>16</v>
      </c>
      <c r="E129" s="169">
        <v>100000</v>
      </c>
      <c r="F129" s="169">
        <v>125000</v>
      </c>
      <c r="G129" s="169">
        <v>312.90802371005424</v>
      </c>
      <c r="H129" s="169">
        <v>12.097173182719015</v>
      </c>
      <c r="I129" s="169">
        <v>319.30541971044607</v>
      </c>
      <c r="J129" s="169">
        <v>12.10476175191549</v>
      </c>
      <c r="K129" s="169">
        <v>314.90802371005424</v>
      </c>
      <c r="L129" s="169">
        <v>11.596763426370917</v>
      </c>
      <c r="M129" s="169">
        <v>325.40844904681148</v>
      </c>
      <c r="N129" s="169">
        <v>11.609218994895285</v>
      </c>
      <c r="O129" s="169">
        <v>316.90802371005424</v>
      </c>
      <c r="P129" s="169">
        <v>10.861024152172401</v>
      </c>
      <c r="Q129" s="169">
        <v>333.35413081906228</v>
      </c>
      <c r="R129" s="169">
        <v>10.88053246802493</v>
      </c>
      <c r="S129" s="169">
        <v>318.90802371005424</v>
      </c>
      <c r="T129" s="169">
        <v>10.450530608410732</v>
      </c>
      <c r="U129" s="169">
        <v>342.90703439540408</v>
      </c>
      <c r="V129" s="169">
        <v>10.478998152583635</v>
      </c>
      <c r="W129" s="169">
        <v>320.90802371005424</v>
      </c>
      <c r="X129" s="169" t="e">
        <v>#N/A</v>
      </c>
      <c r="Y129" s="169">
        <v>353.97282115567975</v>
      </c>
      <c r="Z129" s="169" t="e">
        <v>#N/A</v>
      </c>
    </row>
    <row r="130" spans="1:26" x14ac:dyDescent="0.3">
      <c r="A130" s="169" t="str">
        <f t="shared" si="5"/>
        <v>EM3125000</v>
      </c>
      <c r="B130" s="169" t="str">
        <f t="shared" si="6"/>
        <v>EM125000</v>
      </c>
      <c r="C130" s="169" t="s">
        <v>3</v>
      </c>
      <c r="D130" s="169" t="s">
        <v>16</v>
      </c>
      <c r="E130" s="169">
        <v>125000</v>
      </c>
      <c r="F130" s="169">
        <v>150000</v>
      </c>
      <c r="G130" s="169">
        <v>371.30401241685905</v>
      </c>
      <c r="H130" s="169">
        <v>12.097173182719015</v>
      </c>
      <c r="I130" s="169">
        <v>379.07385157000493</v>
      </c>
      <c r="J130" s="169">
        <v>12.10476175191549</v>
      </c>
      <c r="K130" s="169">
        <v>373.30401241685905</v>
      </c>
      <c r="L130" s="169">
        <v>11.596763426370917</v>
      </c>
      <c r="M130" s="169">
        <v>386.05711006803216</v>
      </c>
      <c r="N130" s="169">
        <v>11.609218994895285</v>
      </c>
      <c r="O130" s="169">
        <v>375.30401241685905</v>
      </c>
      <c r="P130" s="169">
        <v>10.861024152172401</v>
      </c>
      <c r="Q130" s="169">
        <v>395.27832804849641</v>
      </c>
      <c r="R130" s="169">
        <v>10.88053246802493</v>
      </c>
      <c r="S130" s="169">
        <v>377.30401241685905</v>
      </c>
      <c r="T130" s="169">
        <v>10.450530608410732</v>
      </c>
      <c r="U130" s="169">
        <v>406.45156758592714</v>
      </c>
      <c r="V130" s="169">
        <v>10.478998152583635</v>
      </c>
      <c r="W130" s="169">
        <v>379.30401241685905</v>
      </c>
      <c r="X130" s="169" t="e">
        <v>#N/A</v>
      </c>
      <c r="Y130" s="169">
        <v>419.46225145163538</v>
      </c>
      <c r="Z130" s="169" t="e">
        <v>#N/A</v>
      </c>
    </row>
    <row r="131" spans="1:26" x14ac:dyDescent="0.3">
      <c r="A131" s="169" t="str">
        <f t="shared" si="5"/>
        <v>EM3150000</v>
      </c>
      <c r="B131" s="169" t="str">
        <f t="shared" si="6"/>
        <v>EM150000</v>
      </c>
      <c r="C131" s="169" t="s">
        <v>3</v>
      </c>
      <c r="D131" s="169" t="s">
        <v>16</v>
      </c>
      <c r="E131" s="169">
        <v>150000</v>
      </c>
      <c r="F131" s="169">
        <v>175000</v>
      </c>
      <c r="G131" s="169">
        <v>428.8869011236639</v>
      </c>
      <c r="H131" s="169">
        <v>12.097173182719015</v>
      </c>
      <c r="I131" s="169">
        <v>438.00221548544812</v>
      </c>
      <c r="J131" s="169">
        <v>12.10476175191549</v>
      </c>
      <c r="K131" s="169">
        <v>430.8869011236639</v>
      </c>
      <c r="L131" s="169">
        <v>11.596763426370917</v>
      </c>
      <c r="M131" s="169">
        <v>445.84840700373195</v>
      </c>
      <c r="N131" s="169">
        <v>11.609218994895285</v>
      </c>
      <c r="O131" s="169">
        <v>432.8869011236639</v>
      </c>
      <c r="P131" s="169">
        <v>10.861024152172401</v>
      </c>
      <c r="Q131" s="169">
        <v>456.32009742994234</v>
      </c>
      <c r="R131" s="169">
        <v>10.88053246802493</v>
      </c>
      <c r="S131" s="169">
        <v>434.8869011236639</v>
      </c>
      <c r="T131" s="169">
        <v>10.450530608410732</v>
      </c>
      <c r="U131" s="169">
        <v>469.08183399250356</v>
      </c>
      <c r="V131" s="169">
        <v>10.478998152583635</v>
      </c>
      <c r="W131" s="169">
        <v>436.8869011236639</v>
      </c>
      <c r="X131" s="169" t="e">
        <v>#N/A</v>
      </c>
      <c r="Y131" s="169">
        <v>483.99919853453787</v>
      </c>
      <c r="Z131" s="169" t="e">
        <v>#N/A</v>
      </c>
    </row>
    <row r="132" spans="1:26" x14ac:dyDescent="0.3">
      <c r="A132" s="169" t="str">
        <f t="shared" si="5"/>
        <v>EM3175000</v>
      </c>
      <c r="B132" s="169" t="str">
        <f t="shared" si="6"/>
        <v>EM175000</v>
      </c>
      <c r="C132" s="169" t="s">
        <v>3</v>
      </c>
      <c r="D132" s="169" t="s">
        <v>16</v>
      </c>
      <c r="E132" s="169">
        <v>175000</v>
      </c>
      <c r="F132" s="169">
        <v>200000</v>
      </c>
      <c r="G132" s="169">
        <v>487.28288983046872</v>
      </c>
      <c r="H132" s="169">
        <v>12.097173182719015</v>
      </c>
      <c r="I132" s="169">
        <v>497.77064734500692</v>
      </c>
      <c r="J132" s="169">
        <v>12.10476175191549</v>
      </c>
      <c r="K132" s="169">
        <v>489.28288983046872</v>
      </c>
      <c r="L132" s="169">
        <v>11.596763426370917</v>
      </c>
      <c r="M132" s="169">
        <v>506.49706802495257</v>
      </c>
      <c r="N132" s="169">
        <v>11.609218994895285</v>
      </c>
      <c r="O132" s="169">
        <v>491.28288983046872</v>
      </c>
      <c r="P132" s="169">
        <v>10.861024152172401</v>
      </c>
      <c r="Q132" s="169">
        <v>518.24429465937635</v>
      </c>
      <c r="R132" s="169">
        <v>10.88053246802493</v>
      </c>
      <c r="S132" s="169">
        <v>493.28288983046872</v>
      </c>
      <c r="T132" s="169">
        <v>10.450530608410732</v>
      </c>
      <c r="U132" s="169">
        <v>532.62636718302656</v>
      </c>
      <c r="V132" s="169">
        <v>10.478998152583635</v>
      </c>
      <c r="W132" s="169">
        <v>495.28288983046872</v>
      </c>
      <c r="X132" s="169" t="e">
        <v>#N/A</v>
      </c>
      <c r="Y132" s="169">
        <v>549.48862883049344</v>
      </c>
      <c r="Z132" s="169" t="e">
        <v>#N/A</v>
      </c>
    </row>
    <row r="133" spans="1:26" x14ac:dyDescent="0.3">
      <c r="A133" s="169" t="str">
        <f t="shared" si="5"/>
        <v>EM3200000</v>
      </c>
      <c r="B133" s="169" t="str">
        <f t="shared" si="6"/>
        <v>EM200000</v>
      </c>
      <c r="C133" s="169" t="s">
        <v>3</v>
      </c>
      <c r="D133" s="169" t="s">
        <v>16</v>
      </c>
      <c r="E133" s="169">
        <v>200000</v>
      </c>
      <c r="F133" s="169">
        <v>225000</v>
      </c>
      <c r="G133" s="169">
        <v>544.67887853727359</v>
      </c>
      <c r="H133" s="169">
        <v>12.097173182719015</v>
      </c>
      <c r="I133" s="169">
        <v>556.50591238115464</v>
      </c>
      <c r="J133" s="169">
        <v>12.10476175191549</v>
      </c>
      <c r="K133" s="169">
        <v>546.67887853727359</v>
      </c>
      <c r="L133" s="169">
        <v>11.596763426370917</v>
      </c>
      <c r="M133" s="169">
        <v>566.09129037255275</v>
      </c>
      <c r="N133" s="169">
        <v>11.609218994895285</v>
      </c>
      <c r="O133" s="169">
        <v>548.67887853727359</v>
      </c>
      <c r="P133" s="169">
        <v>10.861024152172401</v>
      </c>
      <c r="Q133" s="169">
        <v>579.08322827057395</v>
      </c>
      <c r="R133" s="169">
        <v>10.88053246802493</v>
      </c>
      <c r="S133" s="169">
        <v>550.67887853727359</v>
      </c>
      <c r="T133" s="169">
        <v>10.450530608410732</v>
      </c>
      <c r="U133" s="169">
        <v>595.04647928887778</v>
      </c>
      <c r="V133" s="169">
        <v>10.478998152583635</v>
      </c>
      <c r="W133" s="169">
        <v>552.67887853727359</v>
      </c>
      <c r="X133" s="169" t="e">
        <v>#N/A</v>
      </c>
      <c r="Y133" s="169">
        <v>613.80663714507762</v>
      </c>
      <c r="Z133" s="169" t="e">
        <v>#N/A</v>
      </c>
    </row>
    <row r="134" spans="1:26" x14ac:dyDescent="0.3">
      <c r="A134" s="169" t="str">
        <f t="shared" ref="A134:A197" si="7">D134&amp;E134</f>
        <v>EM3225000</v>
      </c>
      <c r="B134" s="169" t="str">
        <f t="shared" ref="B134:B197" si="8">C134&amp;E134</f>
        <v>EM225000</v>
      </c>
      <c r="C134" s="169" t="s">
        <v>3</v>
      </c>
      <c r="D134" s="169" t="s">
        <v>16</v>
      </c>
      <c r="E134" s="169">
        <v>225000</v>
      </c>
      <c r="F134" s="169">
        <v>250000</v>
      </c>
      <c r="G134" s="169">
        <v>604.26176724407844</v>
      </c>
      <c r="H134" s="169">
        <v>12.097173182719015</v>
      </c>
      <c r="I134" s="169">
        <v>617.50060994342016</v>
      </c>
      <c r="J134" s="169">
        <v>12.10476175191549</v>
      </c>
      <c r="K134" s="169">
        <v>606.26176724407844</v>
      </c>
      <c r="L134" s="169">
        <v>11.596763426370917</v>
      </c>
      <c r="M134" s="169">
        <v>627.99146465549347</v>
      </c>
      <c r="N134" s="169">
        <v>11.609218994895285</v>
      </c>
      <c r="O134" s="169">
        <v>608.26176724407844</v>
      </c>
      <c r="P134" s="169">
        <v>10.861024152172401</v>
      </c>
      <c r="Q134" s="169">
        <v>642.29552488849299</v>
      </c>
      <c r="R134" s="169">
        <v>10.88053246802493</v>
      </c>
      <c r="S134" s="169">
        <v>610.26176724407844</v>
      </c>
      <c r="T134" s="169">
        <v>10.450530608410732</v>
      </c>
      <c r="U134" s="169">
        <v>659.92558786479776</v>
      </c>
      <c r="V134" s="169">
        <v>10.478998152583635</v>
      </c>
      <c r="W134" s="169">
        <v>612.26176724407844</v>
      </c>
      <c r="X134" s="169" t="e">
        <v>#N/A</v>
      </c>
      <c r="Y134" s="169">
        <v>680.68642819072306</v>
      </c>
      <c r="Z134" s="169" t="e">
        <v>#N/A</v>
      </c>
    </row>
    <row r="135" spans="1:26" x14ac:dyDescent="0.3">
      <c r="A135" s="169" t="str">
        <f t="shared" si="7"/>
        <v>EM3250000</v>
      </c>
      <c r="B135" s="169" t="str">
        <f t="shared" si="8"/>
        <v>EM250000</v>
      </c>
      <c r="C135" s="169" t="s">
        <v>3</v>
      </c>
      <c r="D135" s="169" t="s">
        <v>16</v>
      </c>
      <c r="E135" s="169">
        <v>250000</v>
      </c>
      <c r="F135" s="169">
        <v>293000</v>
      </c>
      <c r="G135" s="169">
        <v>682.27401910059416</v>
      </c>
      <c r="H135" s="169">
        <v>12.097173182719015</v>
      </c>
      <c r="I135" s="169">
        <v>697.18502358580963</v>
      </c>
      <c r="J135" s="169">
        <v>12.10476175191549</v>
      </c>
      <c r="K135" s="169">
        <v>684.27401910059416</v>
      </c>
      <c r="L135" s="169">
        <v>11.596763426370917</v>
      </c>
      <c r="M135" s="169">
        <v>708.74833478833136</v>
      </c>
      <c r="N135" s="169">
        <v>11.609218994895285</v>
      </c>
      <c r="O135" s="169">
        <v>686.27401910059416</v>
      </c>
      <c r="P135" s="169">
        <v>10.861024152172401</v>
      </c>
      <c r="Q135" s="169">
        <v>724.60648700655645</v>
      </c>
      <c r="R135" s="169">
        <v>10.88053246802493</v>
      </c>
      <c r="S135" s="169">
        <v>688.27401910059416</v>
      </c>
      <c r="T135" s="169">
        <v>10.450530608410732</v>
      </c>
      <c r="U135" s="169">
        <v>744.21074022088521</v>
      </c>
      <c r="V135" s="169">
        <v>10.478998152583635</v>
      </c>
      <c r="W135" s="169">
        <v>690.27401910059416</v>
      </c>
      <c r="X135" s="169" t="e">
        <v>#N/A</v>
      </c>
      <c r="Y135" s="169">
        <v>767.341210655449</v>
      </c>
      <c r="Z135" s="169" t="e">
        <v>#N/A</v>
      </c>
    </row>
    <row r="136" spans="1:26" x14ac:dyDescent="0.3">
      <c r="A136" s="169" t="str">
        <f t="shared" si="7"/>
        <v>EM3293000</v>
      </c>
      <c r="B136" s="169" t="str">
        <f t="shared" si="8"/>
        <v>EM293000</v>
      </c>
      <c r="C136" s="169" t="s">
        <v>3</v>
      </c>
      <c r="D136" s="169" t="s">
        <v>16</v>
      </c>
      <c r="E136" s="169">
        <v>293000</v>
      </c>
      <c r="F136" s="169">
        <v>343000</v>
      </c>
      <c r="G136" s="169">
        <v>1062.6904452333924</v>
      </c>
      <c r="H136" s="169">
        <v>11.593633073210764</v>
      </c>
      <c r="I136" s="169">
        <v>1089.0344683337289</v>
      </c>
      <c r="J136" s="169">
        <v>11.601221642407239</v>
      </c>
      <c r="K136" s="169">
        <v>1064.6904452333924</v>
      </c>
      <c r="L136" s="169">
        <v>11.140203550817924</v>
      </c>
      <c r="M136" s="169">
        <v>1107.9304522015323</v>
      </c>
      <c r="N136" s="169">
        <v>11.152659119342292</v>
      </c>
      <c r="O136" s="169">
        <v>1066.6904452333924</v>
      </c>
      <c r="P136" s="169">
        <v>10.454444900566621</v>
      </c>
      <c r="Q136" s="169">
        <v>1134.4143481407282</v>
      </c>
      <c r="R136" s="169">
        <v>10.473953216419149</v>
      </c>
      <c r="S136" s="169">
        <v>1068.6904452333924</v>
      </c>
      <c r="T136" s="169">
        <v>10.07436132578588</v>
      </c>
      <c r="U136" s="169">
        <v>1167.5166695036041</v>
      </c>
      <c r="V136" s="169">
        <v>10.102828869958783</v>
      </c>
      <c r="W136" s="169">
        <v>1070.6904452333924</v>
      </c>
      <c r="X136" s="169" t="e">
        <v>#N/A</v>
      </c>
      <c r="Y136" s="169">
        <v>1206.8489365417547</v>
      </c>
      <c r="Z136" s="169" t="e">
        <v>#N/A</v>
      </c>
    </row>
    <row r="137" spans="1:26" x14ac:dyDescent="0.3">
      <c r="A137" s="169" t="str">
        <f t="shared" si="7"/>
        <v>EM3343000</v>
      </c>
      <c r="B137" s="169" t="str">
        <f t="shared" si="8"/>
        <v>EM343000</v>
      </c>
      <c r="C137" s="169" t="s">
        <v>3</v>
      </c>
      <c r="D137" s="169" t="s">
        <v>16</v>
      </c>
      <c r="E137" s="169">
        <v>343000</v>
      </c>
      <c r="F137" s="169">
        <v>393000</v>
      </c>
      <c r="G137" s="169">
        <v>1207.8161226470022</v>
      </c>
      <c r="H137" s="169">
        <v>11.593633073210764</v>
      </c>
      <c r="I137" s="169">
        <v>1237.8447708773315</v>
      </c>
      <c r="J137" s="169">
        <v>11.601221642407239</v>
      </c>
      <c r="K137" s="169">
        <v>1209.8161226470022</v>
      </c>
      <c r="L137" s="169">
        <v>11.140203550817924</v>
      </c>
      <c r="M137" s="169">
        <v>1259.1039232907342</v>
      </c>
      <c r="N137" s="169">
        <v>11.152659119342292</v>
      </c>
      <c r="O137" s="169">
        <v>1211.8161226470022</v>
      </c>
      <c r="P137" s="169">
        <v>10.454444900566621</v>
      </c>
      <c r="Q137" s="169">
        <v>1289.012276379626</v>
      </c>
      <c r="R137" s="169">
        <v>10.473953216419149</v>
      </c>
      <c r="S137" s="169">
        <v>1213.8161226470022</v>
      </c>
      <c r="T137" s="169">
        <v>10.07436132578588</v>
      </c>
      <c r="U137" s="169">
        <v>1326.4647455714148</v>
      </c>
      <c r="V137" s="169">
        <v>10.102828869958783</v>
      </c>
      <c r="W137" s="169">
        <v>1215.8161226470022</v>
      </c>
      <c r="X137" s="169" t="e">
        <v>#N/A</v>
      </c>
      <c r="Y137" s="169">
        <v>1371.0185161272505</v>
      </c>
      <c r="Z137" s="169" t="e">
        <v>#N/A</v>
      </c>
    </row>
    <row r="138" spans="1:26" x14ac:dyDescent="0.3">
      <c r="A138" s="169" t="str">
        <f t="shared" si="7"/>
        <v>EM3393000</v>
      </c>
      <c r="B138" s="169" t="str">
        <f t="shared" si="8"/>
        <v>EM393000</v>
      </c>
      <c r="C138" s="169" t="s">
        <v>3</v>
      </c>
      <c r="D138" s="169" t="s">
        <v>16</v>
      </c>
      <c r="E138" s="169">
        <v>393000</v>
      </c>
      <c r="F138" s="169">
        <v>443000</v>
      </c>
      <c r="G138" s="169">
        <v>1355.1287000606117</v>
      </c>
      <c r="H138" s="169">
        <v>11.593633073210764</v>
      </c>
      <c r="I138" s="169">
        <v>1388.914505947052</v>
      </c>
      <c r="J138" s="169">
        <v>11.601221642407239</v>
      </c>
      <c r="K138" s="169">
        <v>1357.1287000606117</v>
      </c>
      <c r="L138" s="169">
        <v>11.140203550817924</v>
      </c>
      <c r="M138" s="169">
        <v>1412.5833463152769</v>
      </c>
      <c r="N138" s="169">
        <v>11.152659119342292</v>
      </c>
      <c r="O138" s="169">
        <v>1359.1287000606117</v>
      </c>
      <c r="P138" s="169">
        <v>10.454444900566621</v>
      </c>
      <c r="Q138" s="169">
        <v>1445.9835676252453</v>
      </c>
      <c r="R138" s="169">
        <v>10.473953216419149</v>
      </c>
      <c r="S138" s="169">
        <v>1361.1287000606117</v>
      </c>
      <c r="T138" s="169">
        <v>10.07436132578588</v>
      </c>
      <c r="U138" s="169">
        <v>1487.8718181092943</v>
      </c>
      <c r="V138" s="169">
        <v>10.102828869958783</v>
      </c>
      <c r="W138" s="169">
        <v>1363.1287000606117</v>
      </c>
      <c r="X138" s="169" t="e">
        <v>#N/A</v>
      </c>
      <c r="Y138" s="169">
        <v>1537.7498784438071</v>
      </c>
      <c r="Z138" s="169" t="e">
        <v>#N/A</v>
      </c>
    </row>
    <row r="139" spans="1:26" x14ac:dyDescent="0.3">
      <c r="A139" s="169" t="str">
        <f t="shared" si="7"/>
        <v>EM3443000</v>
      </c>
      <c r="B139" s="169" t="str">
        <f t="shared" si="8"/>
        <v>EM443000</v>
      </c>
      <c r="C139" s="169" t="s">
        <v>3</v>
      </c>
      <c r="D139" s="169" t="s">
        <v>16</v>
      </c>
      <c r="E139" s="169">
        <v>443000</v>
      </c>
      <c r="F139" s="169">
        <v>493000</v>
      </c>
      <c r="G139" s="169">
        <v>1502.2543774742219</v>
      </c>
      <c r="H139" s="169">
        <v>11.593633073210764</v>
      </c>
      <c r="I139" s="169">
        <v>1539.7911421374772</v>
      </c>
      <c r="J139" s="169">
        <v>11.601221642407239</v>
      </c>
      <c r="K139" s="169">
        <v>1504.2543774742219</v>
      </c>
      <c r="L139" s="169">
        <v>11.140203550817924</v>
      </c>
      <c r="M139" s="169">
        <v>1565.8656947517204</v>
      </c>
      <c r="N139" s="169">
        <v>11.152659119342292</v>
      </c>
      <c r="O139" s="169">
        <v>1506.2543774742219</v>
      </c>
      <c r="P139" s="169">
        <v>10.454444900566621</v>
      </c>
      <c r="Q139" s="169">
        <v>1602.7520231006163</v>
      </c>
      <c r="R139" s="169">
        <v>10.473953216419149</v>
      </c>
      <c r="S139" s="169">
        <v>1508.2543774742219</v>
      </c>
      <c r="T139" s="169">
        <v>10.07436132578588</v>
      </c>
      <c r="U139" s="169">
        <v>1649.0687363464492</v>
      </c>
      <c r="V139" s="169">
        <v>10.102828869958783</v>
      </c>
      <c r="W139" s="169">
        <v>1510.2543774742219</v>
      </c>
      <c r="X139" s="169" t="e">
        <v>#N/A</v>
      </c>
      <c r="Y139" s="169">
        <v>1704.2623019920459</v>
      </c>
      <c r="Z139" s="169" t="e">
        <v>#N/A</v>
      </c>
    </row>
    <row r="140" spans="1:26" x14ac:dyDescent="0.3">
      <c r="A140" s="169" t="str">
        <f t="shared" si="7"/>
        <v>EM3493000</v>
      </c>
      <c r="B140" s="169" t="str">
        <f t="shared" si="8"/>
        <v>EM493000</v>
      </c>
      <c r="C140" s="169" t="s">
        <v>3</v>
      </c>
      <c r="D140" s="169" t="s">
        <v>16</v>
      </c>
      <c r="E140" s="169">
        <v>493000</v>
      </c>
      <c r="F140" s="169">
        <v>543000</v>
      </c>
      <c r="G140" s="169">
        <v>1647.3800548878312</v>
      </c>
      <c r="H140" s="169">
        <v>11.593633073210764</v>
      </c>
      <c r="I140" s="169">
        <v>1688.6014446810796</v>
      </c>
      <c r="J140" s="169">
        <v>11.601221642407239</v>
      </c>
      <c r="K140" s="169">
        <v>1649.3800548878312</v>
      </c>
      <c r="L140" s="169">
        <v>11.140203550817924</v>
      </c>
      <c r="M140" s="169">
        <v>1717.0391658409221</v>
      </c>
      <c r="N140" s="169">
        <v>11.152659119342292</v>
      </c>
      <c r="O140" s="169">
        <v>1651.3800548878312</v>
      </c>
      <c r="P140" s="169">
        <v>10.454444900566621</v>
      </c>
      <c r="Q140" s="169">
        <v>1757.3499513395138</v>
      </c>
      <c r="R140" s="169">
        <v>10.473953216419149</v>
      </c>
      <c r="S140" s="169">
        <v>1653.3800548878312</v>
      </c>
      <c r="T140" s="169">
        <v>10.07436132578588</v>
      </c>
      <c r="U140" s="169">
        <v>1808.0168124142597</v>
      </c>
      <c r="V140" s="169">
        <v>10.102828869958783</v>
      </c>
      <c r="W140" s="169">
        <v>1655.3800548878312</v>
      </c>
      <c r="X140" s="169" t="e">
        <v>#N/A</v>
      </c>
      <c r="Y140" s="169">
        <v>1868.4318815775414</v>
      </c>
      <c r="Z140" s="169" t="e">
        <v>#N/A</v>
      </c>
    </row>
    <row r="141" spans="1:26" x14ac:dyDescent="0.3">
      <c r="A141" s="169" t="str">
        <f t="shared" si="7"/>
        <v>EM3543000</v>
      </c>
      <c r="B141" s="169" t="str">
        <f t="shared" si="8"/>
        <v>EM543000</v>
      </c>
      <c r="C141" s="169" t="s">
        <v>3</v>
      </c>
      <c r="D141" s="169" t="s">
        <v>16</v>
      </c>
      <c r="E141" s="169">
        <v>543000</v>
      </c>
      <c r="F141" s="169">
        <v>593000</v>
      </c>
      <c r="G141" s="169">
        <v>1794.505732301441</v>
      </c>
      <c r="H141" s="169">
        <v>11.593633073210764</v>
      </c>
      <c r="I141" s="169">
        <v>1839.4780808715045</v>
      </c>
      <c r="J141" s="169">
        <v>11.601221642407239</v>
      </c>
      <c r="K141" s="169">
        <v>1796.505732301441</v>
      </c>
      <c r="L141" s="169">
        <v>11.140203550817924</v>
      </c>
      <c r="M141" s="169">
        <v>1870.3215142773652</v>
      </c>
      <c r="N141" s="169">
        <v>11.152659119342292</v>
      </c>
      <c r="O141" s="169">
        <v>1798.505732301441</v>
      </c>
      <c r="P141" s="169">
        <v>10.454444900566621</v>
      </c>
      <c r="Q141" s="169">
        <v>1914.1184068148848</v>
      </c>
      <c r="R141" s="169">
        <v>10.473953216419149</v>
      </c>
      <c r="S141" s="169">
        <v>1800.505732301441</v>
      </c>
      <c r="T141" s="169">
        <v>10.07436132578588</v>
      </c>
      <c r="U141" s="169">
        <v>1969.2137306514142</v>
      </c>
      <c r="V141" s="169">
        <v>10.102828869958783</v>
      </c>
      <c r="W141" s="169">
        <v>1802.505732301441</v>
      </c>
      <c r="X141" s="169" t="e">
        <v>#N/A</v>
      </c>
      <c r="Y141" s="169">
        <v>2034.9443051257799</v>
      </c>
      <c r="Z141" s="169" t="e">
        <v>#N/A</v>
      </c>
    </row>
    <row r="142" spans="1:26" x14ac:dyDescent="0.3">
      <c r="A142" s="169" t="str">
        <f t="shared" si="7"/>
        <v>EM3593000</v>
      </c>
      <c r="B142" s="169" t="str">
        <f t="shared" si="8"/>
        <v>EM593000</v>
      </c>
      <c r="C142" s="169" t="s">
        <v>3</v>
      </c>
      <c r="D142" s="169" t="s">
        <v>16</v>
      </c>
      <c r="E142" s="169">
        <v>593000</v>
      </c>
      <c r="F142" s="169">
        <v>643000</v>
      </c>
      <c r="G142" s="169">
        <v>1944.6314097150505</v>
      </c>
      <c r="H142" s="169">
        <v>11.593633073210764</v>
      </c>
      <c r="I142" s="169">
        <v>1993.4542175321628</v>
      </c>
      <c r="J142" s="169">
        <v>11.601221642407239</v>
      </c>
      <c r="K142" s="169">
        <v>1946.6314097150505</v>
      </c>
      <c r="L142" s="169">
        <v>11.140203550817924</v>
      </c>
      <c r="M142" s="169">
        <v>2026.7671787346696</v>
      </c>
      <c r="N142" s="169">
        <v>11.152659119342292</v>
      </c>
      <c r="O142" s="169">
        <v>1948.6314097150505</v>
      </c>
      <c r="P142" s="169">
        <v>10.454444900566621</v>
      </c>
      <c r="Q142" s="169">
        <v>2074.1426531449652</v>
      </c>
      <c r="R142" s="169">
        <v>10.473953216419149</v>
      </c>
      <c r="S142" s="169">
        <v>1950.6314097150505</v>
      </c>
      <c r="T142" s="169">
        <v>10.07436132578588</v>
      </c>
      <c r="U142" s="169">
        <v>2133.7839121425841</v>
      </c>
      <c r="V142" s="169">
        <v>10.102828869958783</v>
      </c>
      <c r="W142" s="169">
        <v>1952.6314097150505</v>
      </c>
      <c r="X142" s="169" t="e">
        <v>#N/A</v>
      </c>
      <c r="Y142" s="169">
        <v>2204.9709946181329</v>
      </c>
      <c r="Z142" s="169" t="e">
        <v>#N/A</v>
      </c>
    </row>
    <row r="143" spans="1:26" x14ac:dyDescent="0.3">
      <c r="A143" s="169" t="str">
        <f t="shared" si="7"/>
        <v>EM3643000</v>
      </c>
      <c r="B143" s="169" t="str">
        <f t="shared" si="8"/>
        <v>EM643000</v>
      </c>
      <c r="C143" s="169" t="s">
        <v>3</v>
      </c>
      <c r="D143" s="169" t="s">
        <v>16</v>
      </c>
      <c r="E143" s="169">
        <v>643000</v>
      </c>
      <c r="F143" s="169">
        <v>693000</v>
      </c>
      <c r="G143" s="169">
        <v>2086.7570871286603</v>
      </c>
      <c r="H143" s="169">
        <v>11.593633073210764</v>
      </c>
      <c r="I143" s="169">
        <v>2139.1650196055321</v>
      </c>
      <c r="J143" s="169">
        <v>11.601221642407239</v>
      </c>
      <c r="K143" s="169">
        <v>2088.7570871286603</v>
      </c>
      <c r="L143" s="169">
        <v>11.140203550817924</v>
      </c>
      <c r="M143" s="169">
        <v>2174.7773338030106</v>
      </c>
      <c r="N143" s="169">
        <v>11.152659119342292</v>
      </c>
      <c r="O143" s="169">
        <v>2090.7570871286603</v>
      </c>
      <c r="P143" s="169">
        <v>10.454444900566621</v>
      </c>
      <c r="Q143" s="169">
        <v>2225.4847905291531</v>
      </c>
      <c r="R143" s="169">
        <v>10.473953216419149</v>
      </c>
      <c r="S143" s="169">
        <v>2092.7570871286603</v>
      </c>
      <c r="T143" s="169">
        <v>10.07436132578588</v>
      </c>
      <c r="U143" s="169">
        <v>2289.3587249563793</v>
      </c>
      <c r="V143" s="169">
        <v>10.102828869958783</v>
      </c>
      <c r="W143" s="169">
        <v>2094.7570871286603</v>
      </c>
      <c r="X143" s="169" t="e">
        <v>#N/A</v>
      </c>
      <c r="Y143" s="169">
        <v>2365.6263082595142</v>
      </c>
      <c r="Z143" s="169" t="e">
        <v>#N/A</v>
      </c>
    </row>
    <row r="144" spans="1:26" x14ac:dyDescent="0.3">
      <c r="A144" s="169" t="str">
        <f t="shared" si="7"/>
        <v>EM3693000</v>
      </c>
      <c r="B144" s="169" t="str">
        <f t="shared" si="8"/>
        <v>EM693000</v>
      </c>
      <c r="C144" s="169" t="s">
        <v>3</v>
      </c>
      <c r="D144" s="169" t="s">
        <v>16</v>
      </c>
      <c r="E144" s="169">
        <v>693000</v>
      </c>
      <c r="F144" s="169">
        <v>732000</v>
      </c>
      <c r="G144" s="169">
        <v>2213.7677027310283</v>
      </c>
      <c r="H144" s="169">
        <v>11.593633073210764</v>
      </c>
      <c r="I144" s="169">
        <v>2269.490818408598</v>
      </c>
      <c r="J144" s="169">
        <v>11.601221642407239</v>
      </c>
      <c r="K144" s="169">
        <v>2215.7677027310283</v>
      </c>
      <c r="L144" s="169">
        <v>11.140203550817924</v>
      </c>
      <c r="M144" s="169">
        <v>2307.2293561393794</v>
      </c>
      <c r="N144" s="169">
        <v>11.152659119342292</v>
      </c>
      <c r="O144" s="169">
        <v>2217.7677027310283</v>
      </c>
      <c r="P144" s="169">
        <v>10.454444900566621</v>
      </c>
      <c r="Q144" s="169">
        <v>2361.017914039634</v>
      </c>
      <c r="R144" s="169">
        <v>10.473953216419149</v>
      </c>
      <c r="S144" s="169">
        <v>2219.7677027310283</v>
      </c>
      <c r="T144" s="169">
        <v>10.07436132578588</v>
      </c>
      <c r="U144" s="169">
        <v>2428.8058251928978</v>
      </c>
      <c r="V144" s="169">
        <v>10.102828869958783</v>
      </c>
      <c r="W144" s="169">
        <v>2221.7677027310283</v>
      </c>
      <c r="X144" s="169" t="e">
        <v>#N/A</v>
      </c>
      <c r="Y144" s="169">
        <v>2509.7713737254694</v>
      </c>
      <c r="Z144" s="169" t="e">
        <v>#N/A</v>
      </c>
    </row>
    <row r="145" spans="1:26" x14ac:dyDescent="0.3">
      <c r="A145" s="169" t="str">
        <f t="shared" si="7"/>
        <v>EM40</v>
      </c>
      <c r="B145" s="169" t="str">
        <f t="shared" si="8"/>
        <v>EM0</v>
      </c>
      <c r="C145" s="169" t="s">
        <v>3</v>
      </c>
      <c r="D145" s="169" t="s">
        <v>17</v>
      </c>
      <c r="E145" s="169">
        <v>0</v>
      </c>
      <c r="F145" s="169">
        <v>25000</v>
      </c>
      <c r="G145" s="169">
        <v>122.74534816774413</v>
      </c>
      <c r="H145" s="169">
        <v>13.21240114884958</v>
      </c>
      <c r="I145" s="169">
        <v>125.0381043365111</v>
      </c>
      <c r="J145" s="169">
        <v>13.214334774654452</v>
      </c>
      <c r="K145" s="169">
        <v>124.74534816774413</v>
      </c>
      <c r="L145" s="169">
        <v>12.645641963214134</v>
      </c>
      <c r="M145" s="169">
        <v>128.50858479778123</v>
      </c>
      <c r="N145" s="169">
        <v>12.64881573788621</v>
      </c>
      <c r="O145" s="169">
        <v>126.74534816774413</v>
      </c>
      <c r="P145" s="169">
        <v>11.801134152712159</v>
      </c>
      <c r="Q145" s="169">
        <v>132.63945156920173</v>
      </c>
      <c r="R145" s="169">
        <v>11.806105021655352</v>
      </c>
      <c r="S145" s="169">
        <v>128.74534816774411</v>
      </c>
      <c r="T145" s="169">
        <v>11.290488394157155</v>
      </c>
      <c r="U145" s="169">
        <v>137.34632890893485</v>
      </c>
      <c r="V145" s="169">
        <v>11.297742143393521</v>
      </c>
      <c r="W145" s="169">
        <v>130.74534816774411</v>
      </c>
      <c r="X145" s="169" t="e">
        <v>#N/A</v>
      </c>
      <c r="Y145" s="169">
        <v>142.59540689599004</v>
      </c>
      <c r="Z145" s="169" t="e">
        <v>#N/A</v>
      </c>
    </row>
    <row r="146" spans="1:26" x14ac:dyDescent="0.3">
      <c r="A146" s="169" t="str">
        <f t="shared" si="7"/>
        <v>EM425000</v>
      </c>
      <c r="B146" s="169" t="str">
        <f t="shared" si="8"/>
        <v>EM25000</v>
      </c>
      <c r="C146" s="169" t="s">
        <v>3</v>
      </c>
      <c r="D146" s="169" t="s">
        <v>17</v>
      </c>
      <c r="E146" s="169">
        <v>25000</v>
      </c>
      <c r="F146" s="169">
        <v>50000</v>
      </c>
      <c r="G146" s="169">
        <v>173.64665758963969</v>
      </c>
      <c r="H146" s="169">
        <v>13.21240114884958</v>
      </c>
      <c r="I146" s="169">
        <v>177.11829532973312</v>
      </c>
      <c r="J146" s="169">
        <v>13.214334774654452</v>
      </c>
      <c r="K146" s="169">
        <v>175.64665758963969</v>
      </c>
      <c r="L146" s="169">
        <v>12.645641963214134</v>
      </c>
      <c r="M146" s="169">
        <v>181.34486243484341</v>
      </c>
      <c r="N146" s="169">
        <v>12.64881573788621</v>
      </c>
      <c r="O146" s="169">
        <v>177.64665758963969</v>
      </c>
      <c r="P146" s="169">
        <v>11.801134152712159</v>
      </c>
      <c r="Q146" s="169">
        <v>186.57137103769793</v>
      </c>
      <c r="R146" s="169">
        <v>11.806105021655352</v>
      </c>
      <c r="S146" s="169">
        <v>179.64665758963969</v>
      </c>
      <c r="T146" s="169">
        <v>11.290488394157155</v>
      </c>
      <c r="U146" s="169">
        <v>192.67006136440409</v>
      </c>
      <c r="V146" s="169">
        <v>11.297742143393521</v>
      </c>
      <c r="W146" s="169">
        <v>181.64665758963969</v>
      </c>
      <c r="X146" s="169" t="e">
        <v>#N/A</v>
      </c>
      <c r="Y146" s="169">
        <v>199.58973922375256</v>
      </c>
      <c r="Z146" s="169" t="e">
        <v>#N/A</v>
      </c>
    </row>
    <row r="147" spans="1:26" x14ac:dyDescent="0.3">
      <c r="A147" s="169" t="str">
        <f t="shared" si="7"/>
        <v>EM450000</v>
      </c>
      <c r="B147" s="169" t="str">
        <f t="shared" si="8"/>
        <v>EM50000</v>
      </c>
      <c r="C147" s="169" t="s">
        <v>3</v>
      </c>
      <c r="D147" s="169" t="s">
        <v>17</v>
      </c>
      <c r="E147" s="169">
        <v>50000</v>
      </c>
      <c r="F147" s="169">
        <v>73200</v>
      </c>
      <c r="G147" s="169">
        <v>254.25268998147345</v>
      </c>
      <c r="H147" s="169">
        <v>13.21240114884958</v>
      </c>
      <c r="I147" s="169">
        <v>259.86849652145185</v>
      </c>
      <c r="J147" s="169">
        <v>13.214334774654452</v>
      </c>
      <c r="K147" s="169">
        <v>256.25268998147345</v>
      </c>
      <c r="L147" s="169">
        <v>12.645641963214134</v>
      </c>
      <c r="M147" s="169">
        <v>265.47024619889447</v>
      </c>
      <c r="N147" s="169">
        <v>12.64881573788621</v>
      </c>
      <c r="O147" s="169">
        <v>258.25268998147345</v>
      </c>
      <c r="P147" s="169">
        <v>11.801134152712159</v>
      </c>
      <c r="Q147" s="169">
        <v>272.68952582128946</v>
      </c>
      <c r="R147" s="169">
        <v>11.806105021655352</v>
      </c>
      <c r="S147" s="169">
        <v>260.25268998147345</v>
      </c>
      <c r="T147" s="169">
        <v>11.290488394157155</v>
      </c>
      <c r="U147" s="169">
        <v>281.319668038099</v>
      </c>
      <c r="V147" s="169">
        <v>11.297742143393521</v>
      </c>
      <c r="W147" s="169">
        <v>262.25268998147345</v>
      </c>
      <c r="X147" s="169" t="e">
        <v>#N/A</v>
      </c>
      <c r="Y147" s="169">
        <v>291.2778598672881</v>
      </c>
      <c r="Z147" s="169" t="e">
        <v>#N/A</v>
      </c>
    </row>
    <row r="148" spans="1:26" x14ac:dyDescent="0.3">
      <c r="A148" s="169" t="str">
        <f t="shared" si="7"/>
        <v>EM473200</v>
      </c>
      <c r="B148" s="169" t="str">
        <f t="shared" si="8"/>
        <v>EM73200</v>
      </c>
      <c r="C148" s="169" t="s">
        <v>3</v>
      </c>
      <c r="D148" s="169" t="s">
        <v>17</v>
      </c>
      <c r="E148" s="169">
        <v>73200</v>
      </c>
      <c r="F148" s="169">
        <v>100000</v>
      </c>
      <c r="G148" s="169">
        <v>251.4758401313305</v>
      </c>
      <c r="H148" s="169">
        <v>12.097173182719015</v>
      </c>
      <c r="I148" s="169">
        <v>256.40563736260174</v>
      </c>
      <c r="J148" s="169">
        <v>12.10476175191549</v>
      </c>
      <c r="K148" s="169">
        <v>253.4758401313305</v>
      </c>
      <c r="L148" s="169">
        <v>11.596763426370917</v>
      </c>
      <c r="M148" s="169">
        <v>261.56740859905477</v>
      </c>
      <c r="N148" s="169">
        <v>11.609218994895285</v>
      </c>
      <c r="O148" s="169">
        <v>255.4758401313305</v>
      </c>
      <c r="P148" s="169">
        <v>10.861024152172401</v>
      </c>
      <c r="Q148" s="169">
        <v>268.14911739698857</v>
      </c>
      <c r="R148" s="169">
        <v>10.88053246802493</v>
      </c>
      <c r="S148" s="169">
        <v>257.47584013133053</v>
      </c>
      <c r="T148" s="169">
        <v>10.450530608410732</v>
      </c>
      <c r="U148" s="169">
        <v>275.96934224103882</v>
      </c>
      <c r="V148" s="169">
        <v>10.478998152583635</v>
      </c>
      <c r="W148" s="169">
        <v>259.47584013133053</v>
      </c>
      <c r="X148" s="169" t="e">
        <v>#N/A</v>
      </c>
      <c r="Y148" s="169">
        <v>284.95538632325054</v>
      </c>
      <c r="Z148" s="169" t="e">
        <v>#N/A</v>
      </c>
    </row>
    <row r="149" spans="1:26" x14ac:dyDescent="0.3">
      <c r="A149" s="169" t="str">
        <f t="shared" si="7"/>
        <v>EM4100000</v>
      </c>
      <c r="B149" s="169" t="str">
        <f t="shared" si="8"/>
        <v>EM100000</v>
      </c>
      <c r="C149" s="169" t="s">
        <v>3</v>
      </c>
      <c r="D149" s="169" t="s">
        <v>17</v>
      </c>
      <c r="E149" s="169">
        <v>100000</v>
      </c>
      <c r="F149" s="169">
        <v>125000</v>
      </c>
      <c r="G149" s="169">
        <v>312.90802371005424</v>
      </c>
      <c r="H149" s="169">
        <v>12.097173182719015</v>
      </c>
      <c r="I149" s="169">
        <v>319.30541971044607</v>
      </c>
      <c r="J149" s="169">
        <v>12.10476175191549</v>
      </c>
      <c r="K149" s="169">
        <v>314.90802371005424</v>
      </c>
      <c r="L149" s="169">
        <v>11.596763426370917</v>
      </c>
      <c r="M149" s="169">
        <v>325.40844904681148</v>
      </c>
      <c r="N149" s="169">
        <v>11.609218994895285</v>
      </c>
      <c r="O149" s="169">
        <v>316.90802371005424</v>
      </c>
      <c r="P149" s="169">
        <v>10.861024152172401</v>
      </c>
      <c r="Q149" s="169">
        <v>333.35413081906228</v>
      </c>
      <c r="R149" s="169">
        <v>10.88053246802493</v>
      </c>
      <c r="S149" s="169">
        <v>318.90802371005424</v>
      </c>
      <c r="T149" s="169">
        <v>10.450530608410732</v>
      </c>
      <c r="U149" s="169">
        <v>342.90703439540408</v>
      </c>
      <c r="V149" s="169">
        <v>10.478998152583635</v>
      </c>
      <c r="W149" s="169">
        <v>320.90802371005424</v>
      </c>
      <c r="X149" s="169" t="e">
        <v>#N/A</v>
      </c>
      <c r="Y149" s="169">
        <v>353.97282115567975</v>
      </c>
      <c r="Z149" s="169" t="e">
        <v>#N/A</v>
      </c>
    </row>
    <row r="150" spans="1:26" x14ac:dyDescent="0.3">
      <c r="A150" s="169" t="str">
        <f t="shared" si="7"/>
        <v>EM4125000</v>
      </c>
      <c r="B150" s="169" t="str">
        <f t="shared" si="8"/>
        <v>EM125000</v>
      </c>
      <c r="C150" s="169" t="s">
        <v>3</v>
      </c>
      <c r="D150" s="169" t="s">
        <v>17</v>
      </c>
      <c r="E150" s="169">
        <v>125000</v>
      </c>
      <c r="F150" s="169">
        <v>150000</v>
      </c>
      <c r="G150" s="169">
        <v>371.30401241685905</v>
      </c>
      <c r="H150" s="169">
        <v>12.097173182719015</v>
      </c>
      <c r="I150" s="169">
        <v>379.07385157000493</v>
      </c>
      <c r="J150" s="169">
        <v>12.10476175191549</v>
      </c>
      <c r="K150" s="169">
        <v>373.30401241685905</v>
      </c>
      <c r="L150" s="169">
        <v>11.596763426370917</v>
      </c>
      <c r="M150" s="169">
        <v>386.05711006803216</v>
      </c>
      <c r="N150" s="169">
        <v>11.609218994895285</v>
      </c>
      <c r="O150" s="169">
        <v>375.30401241685905</v>
      </c>
      <c r="P150" s="169">
        <v>10.861024152172401</v>
      </c>
      <c r="Q150" s="169">
        <v>395.27832804849641</v>
      </c>
      <c r="R150" s="169">
        <v>10.88053246802493</v>
      </c>
      <c r="S150" s="169">
        <v>377.30401241685905</v>
      </c>
      <c r="T150" s="169">
        <v>10.450530608410732</v>
      </c>
      <c r="U150" s="169">
        <v>406.45156758592714</v>
      </c>
      <c r="V150" s="169">
        <v>10.478998152583635</v>
      </c>
      <c r="W150" s="169">
        <v>379.30401241685905</v>
      </c>
      <c r="X150" s="169" t="e">
        <v>#N/A</v>
      </c>
      <c r="Y150" s="169">
        <v>419.46225145163538</v>
      </c>
      <c r="Z150" s="169" t="e">
        <v>#N/A</v>
      </c>
    </row>
    <row r="151" spans="1:26" x14ac:dyDescent="0.3">
      <c r="A151" s="169" t="str">
        <f t="shared" si="7"/>
        <v>EM4150000</v>
      </c>
      <c r="B151" s="169" t="str">
        <f t="shared" si="8"/>
        <v>EM150000</v>
      </c>
      <c r="C151" s="169" t="s">
        <v>3</v>
      </c>
      <c r="D151" s="169" t="s">
        <v>17</v>
      </c>
      <c r="E151" s="169">
        <v>150000</v>
      </c>
      <c r="F151" s="169">
        <v>175000</v>
      </c>
      <c r="G151" s="169">
        <v>428.8869011236639</v>
      </c>
      <c r="H151" s="169">
        <v>12.097173182719015</v>
      </c>
      <c r="I151" s="169">
        <v>438.00221548544812</v>
      </c>
      <c r="J151" s="169">
        <v>12.10476175191549</v>
      </c>
      <c r="K151" s="169">
        <v>430.8869011236639</v>
      </c>
      <c r="L151" s="169">
        <v>11.596763426370917</v>
      </c>
      <c r="M151" s="169">
        <v>445.84840700373195</v>
      </c>
      <c r="N151" s="169">
        <v>11.609218994895285</v>
      </c>
      <c r="O151" s="169">
        <v>432.8869011236639</v>
      </c>
      <c r="P151" s="169">
        <v>10.861024152172401</v>
      </c>
      <c r="Q151" s="169">
        <v>456.32009742994234</v>
      </c>
      <c r="R151" s="169">
        <v>10.88053246802493</v>
      </c>
      <c r="S151" s="169">
        <v>434.8869011236639</v>
      </c>
      <c r="T151" s="169">
        <v>10.450530608410732</v>
      </c>
      <c r="U151" s="169">
        <v>469.08183399250356</v>
      </c>
      <c r="V151" s="169">
        <v>10.478998152583635</v>
      </c>
      <c r="W151" s="169">
        <v>436.8869011236639</v>
      </c>
      <c r="X151" s="169" t="e">
        <v>#N/A</v>
      </c>
      <c r="Y151" s="169">
        <v>483.99919853453787</v>
      </c>
      <c r="Z151" s="169" t="e">
        <v>#N/A</v>
      </c>
    </row>
    <row r="152" spans="1:26" x14ac:dyDescent="0.3">
      <c r="A152" s="169" t="str">
        <f t="shared" si="7"/>
        <v>EM4175000</v>
      </c>
      <c r="B152" s="169" t="str">
        <f t="shared" si="8"/>
        <v>EM175000</v>
      </c>
      <c r="C152" s="169" t="s">
        <v>3</v>
      </c>
      <c r="D152" s="169" t="s">
        <v>17</v>
      </c>
      <c r="E152" s="169">
        <v>175000</v>
      </c>
      <c r="F152" s="169">
        <v>200000</v>
      </c>
      <c r="G152" s="169">
        <v>487.28288983046872</v>
      </c>
      <c r="H152" s="169">
        <v>12.097173182719015</v>
      </c>
      <c r="I152" s="169">
        <v>497.77064734500692</v>
      </c>
      <c r="J152" s="169">
        <v>12.10476175191549</v>
      </c>
      <c r="K152" s="169">
        <v>489.28288983046872</v>
      </c>
      <c r="L152" s="169">
        <v>11.596763426370917</v>
      </c>
      <c r="M152" s="169">
        <v>506.49706802495257</v>
      </c>
      <c r="N152" s="169">
        <v>11.609218994895285</v>
      </c>
      <c r="O152" s="169">
        <v>491.28288983046872</v>
      </c>
      <c r="P152" s="169">
        <v>10.861024152172401</v>
      </c>
      <c r="Q152" s="169">
        <v>518.24429465937635</v>
      </c>
      <c r="R152" s="169">
        <v>10.88053246802493</v>
      </c>
      <c r="S152" s="169">
        <v>493.28288983046872</v>
      </c>
      <c r="T152" s="169">
        <v>10.450530608410732</v>
      </c>
      <c r="U152" s="169">
        <v>532.62636718302656</v>
      </c>
      <c r="V152" s="169">
        <v>10.478998152583635</v>
      </c>
      <c r="W152" s="169">
        <v>495.28288983046872</v>
      </c>
      <c r="X152" s="169" t="e">
        <v>#N/A</v>
      </c>
      <c r="Y152" s="169">
        <v>549.48862883049344</v>
      </c>
      <c r="Z152" s="169" t="e">
        <v>#N/A</v>
      </c>
    </row>
    <row r="153" spans="1:26" x14ac:dyDescent="0.3">
      <c r="A153" s="169" t="str">
        <f t="shared" si="7"/>
        <v>EM4200000</v>
      </c>
      <c r="B153" s="169" t="str">
        <f t="shared" si="8"/>
        <v>EM200000</v>
      </c>
      <c r="C153" s="169" t="s">
        <v>3</v>
      </c>
      <c r="D153" s="169" t="s">
        <v>17</v>
      </c>
      <c r="E153" s="169">
        <v>200000</v>
      </c>
      <c r="F153" s="169">
        <v>225000</v>
      </c>
      <c r="G153" s="169">
        <v>544.67887853727359</v>
      </c>
      <c r="H153" s="169">
        <v>12.097173182719015</v>
      </c>
      <c r="I153" s="169">
        <v>556.50591238115464</v>
      </c>
      <c r="J153" s="169">
        <v>12.10476175191549</v>
      </c>
      <c r="K153" s="169">
        <v>546.67887853727359</v>
      </c>
      <c r="L153" s="169">
        <v>11.596763426370917</v>
      </c>
      <c r="M153" s="169">
        <v>566.09129037255275</v>
      </c>
      <c r="N153" s="169">
        <v>11.609218994895285</v>
      </c>
      <c r="O153" s="169">
        <v>548.67887853727359</v>
      </c>
      <c r="P153" s="169">
        <v>10.861024152172401</v>
      </c>
      <c r="Q153" s="169">
        <v>579.08322827057395</v>
      </c>
      <c r="R153" s="169">
        <v>10.88053246802493</v>
      </c>
      <c r="S153" s="169">
        <v>550.67887853727359</v>
      </c>
      <c r="T153" s="169">
        <v>10.450530608410732</v>
      </c>
      <c r="U153" s="169">
        <v>595.04647928887778</v>
      </c>
      <c r="V153" s="169">
        <v>10.478998152583635</v>
      </c>
      <c r="W153" s="169">
        <v>552.67887853727359</v>
      </c>
      <c r="X153" s="169" t="e">
        <v>#N/A</v>
      </c>
      <c r="Y153" s="169">
        <v>613.80663714507762</v>
      </c>
      <c r="Z153" s="169" t="e">
        <v>#N/A</v>
      </c>
    </row>
    <row r="154" spans="1:26" x14ac:dyDescent="0.3">
      <c r="A154" s="169" t="str">
        <f t="shared" si="7"/>
        <v>EM4225000</v>
      </c>
      <c r="B154" s="169" t="str">
        <f t="shared" si="8"/>
        <v>EM225000</v>
      </c>
      <c r="C154" s="169" t="s">
        <v>3</v>
      </c>
      <c r="D154" s="169" t="s">
        <v>17</v>
      </c>
      <c r="E154" s="169">
        <v>225000</v>
      </c>
      <c r="F154" s="169">
        <v>250000</v>
      </c>
      <c r="G154" s="169">
        <v>604.26176724407844</v>
      </c>
      <c r="H154" s="169">
        <v>12.097173182719015</v>
      </c>
      <c r="I154" s="169">
        <v>617.50060994342016</v>
      </c>
      <c r="J154" s="169">
        <v>12.10476175191549</v>
      </c>
      <c r="K154" s="169">
        <v>606.26176724407844</v>
      </c>
      <c r="L154" s="169">
        <v>11.596763426370917</v>
      </c>
      <c r="M154" s="169">
        <v>627.99146465549347</v>
      </c>
      <c r="N154" s="169">
        <v>11.609218994895285</v>
      </c>
      <c r="O154" s="169">
        <v>608.26176724407844</v>
      </c>
      <c r="P154" s="169">
        <v>10.861024152172401</v>
      </c>
      <c r="Q154" s="169">
        <v>642.29552488849299</v>
      </c>
      <c r="R154" s="169">
        <v>10.88053246802493</v>
      </c>
      <c r="S154" s="169">
        <v>610.26176724407844</v>
      </c>
      <c r="T154" s="169">
        <v>10.450530608410732</v>
      </c>
      <c r="U154" s="169">
        <v>659.92558786479776</v>
      </c>
      <c r="V154" s="169">
        <v>10.478998152583635</v>
      </c>
      <c r="W154" s="169">
        <v>612.26176724407844</v>
      </c>
      <c r="X154" s="169" t="e">
        <v>#N/A</v>
      </c>
      <c r="Y154" s="169">
        <v>680.68642819072306</v>
      </c>
      <c r="Z154" s="169" t="e">
        <v>#N/A</v>
      </c>
    </row>
    <row r="155" spans="1:26" x14ac:dyDescent="0.3">
      <c r="A155" s="169" t="str">
        <f t="shared" si="7"/>
        <v>EM4250000</v>
      </c>
      <c r="B155" s="169" t="str">
        <f t="shared" si="8"/>
        <v>EM250000</v>
      </c>
      <c r="C155" s="169" t="s">
        <v>3</v>
      </c>
      <c r="D155" s="169" t="s">
        <v>17</v>
      </c>
      <c r="E155" s="169">
        <v>250000</v>
      </c>
      <c r="F155" s="169">
        <v>293000</v>
      </c>
      <c r="G155" s="169">
        <v>682.27401910059416</v>
      </c>
      <c r="H155" s="169">
        <v>12.097173182719015</v>
      </c>
      <c r="I155" s="169">
        <v>697.18502358580963</v>
      </c>
      <c r="J155" s="169">
        <v>12.10476175191549</v>
      </c>
      <c r="K155" s="169">
        <v>684.27401910059416</v>
      </c>
      <c r="L155" s="169">
        <v>11.596763426370917</v>
      </c>
      <c r="M155" s="169">
        <v>708.74833478833136</v>
      </c>
      <c r="N155" s="169">
        <v>11.609218994895285</v>
      </c>
      <c r="O155" s="169">
        <v>686.27401910059416</v>
      </c>
      <c r="P155" s="169">
        <v>10.861024152172401</v>
      </c>
      <c r="Q155" s="169">
        <v>724.60648700655645</v>
      </c>
      <c r="R155" s="169">
        <v>10.88053246802493</v>
      </c>
      <c r="S155" s="169">
        <v>688.27401910059416</v>
      </c>
      <c r="T155" s="169">
        <v>10.450530608410732</v>
      </c>
      <c r="U155" s="169">
        <v>744.21074022088521</v>
      </c>
      <c r="V155" s="169">
        <v>10.478998152583635</v>
      </c>
      <c r="W155" s="169">
        <v>690.27401910059416</v>
      </c>
      <c r="X155" s="169" t="e">
        <v>#N/A</v>
      </c>
      <c r="Y155" s="169">
        <v>767.341210655449</v>
      </c>
      <c r="Z155" s="169" t="e">
        <v>#N/A</v>
      </c>
    </row>
    <row r="156" spans="1:26" x14ac:dyDescent="0.3">
      <c r="A156" s="169" t="str">
        <f t="shared" si="7"/>
        <v>EM4293000</v>
      </c>
      <c r="B156" s="169" t="str">
        <f t="shared" si="8"/>
        <v>EM293000</v>
      </c>
      <c r="C156" s="169" t="s">
        <v>3</v>
      </c>
      <c r="D156" s="169" t="s">
        <v>17</v>
      </c>
      <c r="E156" s="169">
        <v>293000</v>
      </c>
      <c r="F156" s="169">
        <v>343000</v>
      </c>
      <c r="G156" s="169">
        <v>1062.6904452333924</v>
      </c>
      <c r="H156" s="169">
        <v>11.593633073210764</v>
      </c>
      <c r="I156" s="169">
        <v>1089.0344683337289</v>
      </c>
      <c r="J156" s="169">
        <v>11.601221642407239</v>
      </c>
      <c r="K156" s="169">
        <v>1064.6904452333924</v>
      </c>
      <c r="L156" s="169">
        <v>11.140203550817924</v>
      </c>
      <c r="M156" s="169">
        <v>1107.9304522015323</v>
      </c>
      <c r="N156" s="169">
        <v>11.152659119342292</v>
      </c>
      <c r="O156" s="169">
        <v>1066.6904452333924</v>
      </c>
      <c r="P156" s="169">
        <v>10.454444900566621</v>
      </c>
      <c r="Q156" s="169">
        <v>1134.4143481407282</v>
      </c>
      <c r="R156" s="169">
        <v>10.473953216419149</v>
      </c>
      <c r="S156" s="169">
        <v>1068.6904452333924</v>
      </c>
      <c r="T156" s="169">
        <v>10.07436132578588</v>
      </c>
      <c r="U156" s="169">
        <v>1167.5166695036041</v>
      </c>
      <c r="V156" s="169">
        <v>10.102828869958783</v>
      </c>
      <c r="W156" s="169">
        <v>1070.6904452333924</v>
      </c>
      <c r="X156" s="169" t="e">
        <v>#N/A</v>
      </c>
      <c r="Y156" s="169">
        <v>1206.8489365417547</v>
      </c>
      <c r="Z156" s="169" t="e">
        <v>#N/A</v>
      </c>
    </row>
    <row r="157" spans="1:26" x14ac:dyDescent="0.3">
      <c r="A157" s="169" t="str">
        <f t="shared" si="7"/>
        <v>EM4343000</v>
      </c>
      <c r="B157" s="169" t="str">
        <f t="shared" si="8"/>
        <v>EM343000</v>
      </c>
      <c r="C157" s="169" t="s">
        <v>3</v>
      </c>
      <c r="D157" s="169" t="s">
        <v>17</v>
      </c>
      <c r="E157" s="169">
        <v>343000</v>
      </c>
      <c r="F157" s="169">
        <v>393000</v>
      </c>
      <c r="G157" s="169">
        <v>1207.8161226470022</v>
      </c>
      <c r="H157" s="169">
        <v>11.593633073210764</v>
      </c>
      <c r="I157" s="169">
        <v>1237.8447708773315</v>
      </c>
      <c r="J157" s="169">
        <v>11.601221642407239</v>
      </c>
      <c r="K157" s="169">
        <v>1209.8161226470022</v>
      </c>
      <c r="L157" s="169">
        <v>11.140203550817924</v>
      </c>
      <c r="M157" s="169">
        <v>1259.1039232907342</v>
      </c>
      <c r="N157" s="169">
        <v>11.152659119342292</v>
      </c>
      <c r="O157" s="169">
        <v>1211.8161226470022</v>
      </c>
      <c r="P157" s="169">
        <v>10.454444900566621</v>
      </c>
      <c r="Q157" s="169">
        <v>1289.012276379626</v>
      </c>
      <c r="R157" s="169">
        <v>10.473953216419149</v>
      </c>
      <c r="S157" s="169">
        <v>1213.8161226470022</v>
      </c>
      <c r="T157" s="169">
        <v>10.07436132578588</v>
      </c>
      <c r="U157" s="169">
        <v>1326.4647455714148</v>
      </c>
      <c r="V157" s="169">
        <v>10.102828869958783</v>
      </c>
      <c r="W157" s="169">
        <v>1215.8161226470022</v>
      </c>
      <c r="X157" s="169" t="e">
        <v>#N/A</v>
      </c>
      <c r="Y157" s="169">
        <v>1371.0185161272505</v>
      </c>
      <c r="Z157" s="169" t="e">
        <v>#N/A</v>
      </c>
    </row>
    <row r="158" spans="1:26" x14ac:dyDescent="0.3">
      <c r="A158" s="169" t="str">
        <f t="shared" si="7"/>
        <v>EM4393000</v>
      </c>
      <c r="B158" s="169" t="str">
        <f t="shared" si="8"/>
        <v>EM393000</v>
      </c>
      <c r="C158" s="169" t="s">
        <v>3</v>
      </c>
      <c r="D158" s="169" t="s">
        <v>17</v>
      </c>
      <c r="E158" s="169">
        <v>393000</v>
      </c>
      <c r="F158" s="169">
        <v>443000</v>
      </c>
      <c r="G158" s="169">
        <v>1355.1287000606117</v>
      </c>
      <c r="H158" s="169">
        <v>11.593633073210764</v>
      </c>
      <c r="I158" s="169">
        <v>1388.914505947052</v>
      </c>
      <c r="J158" s="169">
        <v>11.601221642407239</v>
      </c>
      <c r="K158" s="169">
        <v>1357.1287000606117</v>
      </c>
      <c r="L158" s="169">
        <v>11.140203550817924</v>
      </c>
      <c r="M158" s="169">
        <v>1412.5833463152769</v>
      </c>
      <c r="N158" s="169">
        <v>11.152659119342292</v>
      </c>
      <c r="O158" s="169">
        <v>1359.1287000606117</v>
      </c>
      <c r="P158" s="169">
        <v>10.454444900566621</v>
      </c>
      <c r="Q158" s="169">
        <v>1445.9835676252453</v>
      </c>
      <c r="R158" s="169">
        <v>10.473953216419149</v>
      </c>
      <c r="S158" s="169">
        <v>1361.1287000606117</v>
      </c>
      <c r="T158" s="169">
        <v>10.07436132578588</v>
      </c>
      <c r="U158" s="169">
        <v>1487.8718181092943</v>
      </c>
      <c r="V158" s="169">
        <v>10.102828869958783</v>
      </c>
      <c r="W158" s="169">
        <v>1363.1287000606117</v>
      </c>
      <c r="X158" s="169" t="e">
        <v>#N/A</v>
      </c>
      <c r="Y158" s="169">
        <v>1537.7498784438071</v>
      </c>
      <c r="Z158" s="169" t="e">
        <v>#N/A</v>
      </c>
    </row>
    <row r="159" spans="1:26" x14ac:dyDescent="0.3">
      <c r="A159" s="169" t="str">
        <f t="shared" si="7"/>
        <v>EM4443000</v>
      </c>
      <c r="B159" s="169" t="str">
        <f t="shared" si="8"/>
        <v>EM443000</v>
      </c>
      <c r="C159" s="169" t="s">
        <v>3</v>
      </c>
      <c r="D159" s="169" t="s">
        <v>17</v>
      </c>
      <c r="E159" s="169">
        <v>443000</v>
      </c>
      <c r="F159" s="169">
        <v>493000</v>
      </c>
      <c r="G159" s="169">
        <v>1502.2543774742219</v>
      </c>
      <c r="H159" s="169">
        <v>11.593633073210764</v>
      </c>
      <c r="I159" s="169">
        <v>1539.7911421374772</v>
      </c>
      <c r="J159" s="169">
        <v>11.601221642407239</v>
      </c>
      <c r="K159" s="169">
        <v>1504.2543774742219</v>
      </c>
      <c r="L159" s="169">
        <v>11.140203550817924</v>
      </c>
      <c r="M159" s="169">
        <v>1565.8656947517204</v>
      </c>
      <c r="N159" s="169">
        <v>11.152659119342292</v>
      </c>
      <c r="O159" s="169">
        <v>1506.2543774742219</v>
      </c>
      <c r="P159" s="169">
        <v>10.454444900566621</v>
      </c>
      <c r="Q159" s="169">
        <v>1602.7520231006163</v>
      </c>
      <c r="R159" s="169">
        <v>10.473953216419149</v>
      </c>
      <c r="S159" s="169">
        <v>1508.2543774742219</v>
      </c>
      <c r="T159" s="169">
        <v>10.07436132578588</v>
      </c>
      <c r="U159" s="169">
        <v>1649.0687363464492</v>
      </c>
      <c r="V159" s="169">
        <v>10.102828869958783</v>
      </c>
      <c r="W159" s="169">
        <v>1510.2543774742219</v>
      </c>
      <c r="X159" s="169" t="e">
        <v>#N/A</v>
      </c>
      <c r="Y159" s="169">
        <v>1704.2623019920459</v>
      </c>
      <c r="Z159" s="169" t="e">
        <v>#N/A</v>
      </c>
    </row>
    <row r="160" spans="1:26" x14ac:dyDescent="0.3">
      <c r="A160" s="169" t="str">
        <f t="shared" si="7"/>
        <v>EM4493000</v>
      </c>
      <c r="B160" s="169" t="str">
        <f t="shared" si="8"/>
        <v>EM493000</v>
      </c>
      <c r="C160" s="169" t="s">
        <v>3</v>
      </c>
      <c r="D160" s="169" t="s">
        <v>17</v>
      </c>
      <c r="E160" s="169">
        <v>493000</v>
      </c>
      <c r="F160" s="169">
        <v>543000</v>
      </c>
      <c r="G160" s="169">
        <v>1647.3800548878312</v>
      </c>
      <c r="H160" s="169">
        <v>11.593633073210764</v>
      </c>
      <c r="I160" s="169">
        <v>1688.6014446810796</v>
      </c>
      <c r="J160" s="169">
        <v>11.601221642407239</v>
      </c>
      <c r="K160" s="169">
        <v>1649.3800548878312</v>
      </c>
      <c r="L160" s="169">
        <v>11.140203550817924</v>
      </c>
      <c r="M160" s="169">
        <v>1717.0391658409221</v>
      </c>
      <c r="N160" s="169">
        <v>11.152659119342292</v>
      </c>
      <c r="O160" s="169">
        <v>1651.3800548878312</v>
      </c>
      <c r="P160" s="169">
        <v>10.454444900566621</v>
      </c>
      <c r="Q160" s="169">
        <v>1757.3499513395138</v>
      </c>
      <c r="R160" s="169">
        <v>10.473953216419149</v>
      </c>
      <c r="S160" s="169">
        <v>1653.3800548878312</v>
      </c>
      <c r="T160" s="169">
        <v>10.07436132578588</v>
      </c>
      <c r="U160" s="169">
        <v>1808.0168124142597</v>
      </c>
      <c r="V160" s="169">
        <v>10.102828869958783</v>
      </c>
      <c r="W160" s="169">
        <v>1655.3800548878312</v>
      </c>
      <c r="X160" s="169" t="e">
        <v>#N/A</v>
      </c>
      <c r="Y160" s="169">
        <v>1868.4318815775414</v>
      </c>
      <c r="Z160" s="169" t="e">
        <v>#N/A</v>
      </c>
    </row>
    <row r="161" spans="1:26" x14ac:dyDescent="0.3">
      <c r="A161" s="169" t="str">
        <f t="shared" si="7"/>
        <v>EM4543000</v>
      </c>
      <c r="B161" s="169" t="str">
        <f t="shared" si="8"/>
        <v>EM543000</v>
      </c>
      <c r="C161" s="169" t="s">
        <v>3</v>
      </c>
      <c r="D161" s="169" t="s">
        <v>17</v>
      </c>
      <c r="E161" s="169">
        <v>543000</v>
      </c>
      <c r="F161" s="169">
        <v>593000</v>
      </c>
      <c r="G161" s="169">
        <v>1794.505732301441</v>
      </c>
      <c r="H161" s="169">
        <v>11.593633073210764</v>
      </c>
      <c r="I161" s="169">
        <v>1839.4780808715045</v>
      </c>
      <c r="J161" s="169">
        <v>11.601221642407239</v>
      </c>
      <c r="K161" s="169">
        <v>1796.505732301441</v>
      </c>
      <c r="L161" s="169">
        <v>11.140203550817924</v>
      </c>
      <c r="M161" s="169">
        <v>1870.3215142773652</v>
      </c>
      <c r="N161" s="169">
        <v>11.152659119342292</v>
      </c>
      <c r="O161" s="169">
        <v>1798.505732301441</v>
      </c>
      <c r="P161" s="169">
        <v>10.454444900566621</v>
      </c>
      <c r="Q161" s="169">
        <v>1914.1184068148848</v>
      </c>
      <c r="R161" s="169">
        <v>10.473953216419149</v>
      </c>
      <c r="S161" s="169">
        <v>1800.505732301441</v>
      </c>
      <c r="T161" s="169">
        <v>10.07436132578588</v>
      </c>
      <c r="U161" s="169">
        <v>1969.2137306514142</v>
      </c>
      <c r="V161" s="169">
        <v>10.102828869958783</v>
      </c>
      <c r="W161" s="169">
        <v>1802.505732301441</v>
      </c>
      <c r="X161" s="169" t="e">
        <v>#N/A</v>
      </c>
      <c r="Y161" s="169">
        <v>2034.9443051257799</v>
      </c>
      <c r="Z161" s="169" t="e">
        <v>#N/A</v>
      </c>
    </row>
    <row r="162" spans="1:26" x14ac:dyDescent="0.3">
      <c r="A162" s="169" t="str">
        <f t="shared" si="7"/>
        <v>EM4593000</v>
      </c>
      <c r="B162" s="169" t="str">
        <f t="shared" si="8"/>
        <v>EM593000</v>
      </c>
      <c r="C162" s="169" t="s">
        <v>3</v>
      </c>
      <c r="D162" s="169" t="s">
        <v>17</v>
      </c>
      <c r="E162" s="169">
        <v>593000</v>
      </c>
      <c r="F162" s="169">
        <v>643000</v>
      </c>
      <c r="G162" s="169">
        <v>1944.6314097150505</v>
      </c>
      <c r="H162" s="169">
        <v>11.593633073210764</v>
      </c>
      <c r="I162" s="169">
        <v>1993.4542175321628</v>
      </c>
      <c r="J162" s="169">
        <v>11.601221642407239</v>
      </c>
      <c r="K162" s="169">
        <v>1946.6314097150505</v>
      </c>
      <c r="L162" s="169">
        <v>11.140203550817924</v>
      </c>
      <c r="M162" s="169">
        <v>2026.7671787346696</v>
      </c>
      <c r="N162" s="169">
        <v>11.152659119342292</v>
      </c>
      <c r="O162" s="169">
        <v>1948.6314097150505</v>
      </c>
      <c r="P162" s="169">
        <v>10.454444900566621</v>
      </c>
      <c r="Q162" s="169">
        <v>2074.1426531449652</v>
      </c>
      <c r="R162" s="169">
        <v>10.473953216419149</v>
      </c>
      <c r="S162" s="169">
        <v>1950.6314097150505</v>
      </c>
      <c r="T162" s="169">
        <v>10.07436132578588</v>
      </c>
      <c r="U162" s="169">
        <v>2133.7839121425841</v>
      </c>
      <c r="V162" s="169">
        <v>10.102828869958783</v>
      </c>
      <c r="W162" s="169">
        <v>1952.6314097150505</v>
      </c>
      <c r="X162" s="169" t="e">
        <v>#N/A</v>
      </c>
      <c r="Y162" s="169">
        <v>2204.9709946181329</v>
      </c>
      <c r="Z162" s="169" t="e">
        <v>#N/A</v>
      </c>
    </row>
    <row r="163" spans="1:26" x14ac:dyDescent="0.3">
      <c r="A163" s="169" t="str">
        <f t="shared" si="7"/>
        <v>EM4643000</v>
      </c>
      <c r="B163" s="169" t="str">
        <f t="shared" si="8"/>
        <v>EM643000</v>
      </c>
      <c r="C163" s="169" t="s">
        <v>3</v>
      </c>
      <c r="D163" s="169" t="s">
        <v>17</v>
      </c>
      <c r="E163" s="169">
        <v>643000</v>
      </c>
      <c r="F163" s="169">
        <v>693000</v>
      </c>
      <c r="G163" s="169">
        <v>2086.7570871286603</v>
      </c>
      <c r="H163" s="169">
        <v>11.593633073210764</v>
      </c>
      <c r="I163" s="169">
        <v>2139.1650196055321</v>
      </c>
      <c r="J163" s="169">
        <v>11.601221642407239</v>
      </c>
      <c r="K163" s="169">
        <v>2088.7570871286603</v>
      </c>
      <c r="L163" s="169">
        <v>11.140203550817924</v>
      </c>
      <c r="M163" s="169">
        <v>2174.7773338030106</v>
      </c>
      <c r="N163" s="169">
        <v>11.152659119342292</v>
      </c>
      <c r="O163" s="169">
        <v>2090.7570871286603</v>
      </c>
      <c r="P163" s="169">
        <v>10.454444900566621</v>
      </c>
      <c r="Q163" s="169">
        <v>2225.4847905291531</v>
      </c>
      <c r="R163" s="169">
        <v>10.473953216419149</v>
      </c>
      <c r="S163" s="169">
        <v>2092.7570871286603</v>
      </c>
      <c r="T163" s="169">
        <v>10.07436132578588</v>
      </c>
      <c r="U163" s="169">
        <v>2289.3587249563793</v>
      </c>
      <c r="V163" s="169">
        <v>10.102828869958783</v>
      </c>
      <c r="W163" s="169">
        <v>2094.7570871286603</v>
      </c>
      <c r="X163" s="169" t="e">
        <v>#N/A</v>
      </c>
      <c r="Y163" s="169">
        <v>2365.6263082595142</v>
      </c>
      <c r="Z163" s="169" t="e">
        <v>#N/A</v>
      </c>
    </row>
    <row r="164" spans="1:26" x14ac:dyDescent="0.3">
      <c r="A164" s="169" t="str">
        <f t="shared" si="7"/>
        <v>EM4693000</v>
      </c>
      <c r="B164" s="169" t="str">
        <f t="shared" si="8"/>
        <v>EM693000</v>
      </c>
      <c r="C164" s="169" t="s">
        <v>3</v>
      </c>
      <c r="D164" s="169" t="s">
        <v>17</v>
      </c>
      <c r="E164" s="169">
        <v>693000</v>
      </c>
      <c r="F164" s="169">
        <v>732000</v>
      </c>
      <c r="G164" s="169">
        <v>2213.7677027310283</v>
      </c>
      <c r="H164" s="169">
        <v>11.593633073210764</v>
      </c>
      <c r="I164" s="169">
        <v>2269.490818408598</v>
      </c>
      <c r="J164" s="169">
        <v>11.601221642407239</v>
      </c>
      <c r="K164" s="169">
        <v>2215.7677027310283</v>
      </c>
      <c r="L164" s="169">
        <v>11.140203550817924</v>
      </c>
      <c r="M164" s="169">
        <v>2307.2293561393794</v>
      </c>
      <c r="N164" s="169">
        <v>11.152659119342292</v>
      </c>
      <c r="O164" s="169">
        <v>2217.7677027310283</v>
      </c>
      <c r="P164" s="169">
        <v>10.454444900566621</v>
      </c>
      <c r="Q164" s="169">
        <v>2361.017914039634</v>
      </c>
      <c r="R164" s="169">
        <v>10.473953216419149</v>
      </c>
      <c r="S164" s="169">
        <v>2219.7677027310283</v>
      </c>
      <c r="T164" s="169">
        <v>10.07436132578588</v>
      </c>
      <c r="U164" s="169">
        <v>2428.8058251928978</v>
      </c>
      <c r="V164" s="169">
        <v>10.102828869958783</v>
      </c>
      <c r="W164" s="169">
        <v>2221.7677027310283</v>
      </c>
      <c r="X164" s="169" t="e">
        <v>#N/A</v>
      </c>
      <c r="Y164" s="169">
        <v>2509.7713737254694</v>
      </c>
      <c r="Z164" s="169" t="e">
        <v>#N/A</v>
      </c>
    </row>
    <row r="165" spans="1:26" x14ac:dyDescent="0.3">
      <c r="A165" s="169" t="str">
        <f t="shared" si="7"/>
        <v>LC0</v>
      </c>
      <c r="B165" s="169" t="str">
        <f t="shared" si="8"/>
        <v>SC0</v>
      </c>
      <c r="C165" s="169" t="s">
        <v>55</v>
      </c>
      <c r="D165" s="169" t="s">
        <v>9745</v>
      </c>
      <c r="E165" s="169">
        <v>0</v>
      </c>
      <c r="F165" s="169">
        <v>25000</v>
      </c>
      <c r="G165" s="169">
        <v>132.46834816774413</v>
      </c>
      <c r="H165" s="169">
        <v>13.28151058632613</v>
      </c>
      <c r="I165" s="169">
        <v>135.08358536053788</v>
      </c>
      <c r="J165" s="169">
        <v>13.283964931258556</v>
      </c>
      <c r="K165" s="169">
        <v>134.46834816774413</v>
      </c>
      <c r="L165" s="169">
        <v>12.705901041000068</v>
      </c>
      <c r="M165" s="169">
        <v>138.76089202139323</v>
      </c>
      <c r="N165" s="169">
        <v>12.709929502847984</v>
      </c>
      <c r="O165" s="169">
        <v>136.46834816774413</v>
      </c>
      <c r="P165" s="169">
        <v>11.857986082791847</v>
      </c>
      <c r="Q165" s="169">
        <v>143.19146972931588</v>
      </c>
      <c r="R165" s="169">
        <v>11.864295590541353</v>
      </c>
      <c r="S165" s="169">
        <v>138.46834816774413</v>
      </c>
      <c r="T165" s="169">
        <v>11.350745087831466</v>
      </c>
      <c r="U165" s="169">
        <v>148.27907511519854</v>
      </c>
      <c r="V165" s="169">
        <v>11.359952248097178</v>
      </c>
      <c r="W165" s="169">
        <v>140.46834816774413</v>
      </c>
      <c r="X165" s="169" t="e">
        <v>#N/A</v>
      </c>
      <c r="Y165" s="169">
        <v>153.98514282086467</v>
      </c>
      <c r="Z165" s="169" t="e">
        <v>#N/A</v>
      </c>
    </row>
    <row r="166" spans="1:26" x14ac:dyDescent="0.3">
      <c r="A166" s="169" t="str">
        <f t="shared" si="7"/>
        <v>LC25000</v>
      </c>
      <c r="B166" s="169" t="str">
        <f t="shared" si="8"/>
        <v>SC25000</v>
      </c>
      <c r="C166" s="169" t="s">
        <v>55</v>
      </c>
      <c r="D166" s="169" t="s">
        <v>9745</v>
      </c>
      <c r="E166" s="169">
        <v>25000</v>
      </c>
      <c r="F166" s="169">
        <v>50000</v>
      </c>
      <c r="G166" s="169">
        <v>189.72565758963967</v>
      </c>
      <c r="H166" s="169">
        <v>13.28151058632613</v>
      </c>
      <c r="I166" s="169">
        <v>193.7305846833612</v>
      </c>
      <c r="J166" s="169">
        <v>13.283964931258556</v>
      </c>
      <c r="K166" s="169">
        <v>191.72565758963967</v>
      </c>
      <c r="L166" s="169">
        <v>12.705901041000068</v>
      </c>
      <c r="M166" s="169">
        <v>198.29918186798722</v>
      </c>
      <c r="N166" s="169">
        <v>12.709929502847984</v>
      </c>
      <c r="O166" s="169">
        <v>193.72565758963967</v>
      </c>
      <c r="P166" s="169">
        <v>11.857986082791847</v>
      </c>
      <c r="Q166" s="169">
        <v>204.02132475532372</v>
      </c>
      <c r="R166" s="169">
        <v>11.864295590541353</v>
      </c>
      <c r="S166" s="169">
        <v>195.72565758963967</v>
      </c>
      <c r="T166" s="169">
        <v>11.350745087831466</v>
      </c>
      <c r="U166" s="169">
        <v>210.74962798484162</v>
      </c>
      <c r="V166" s="169">
        <v>11.359952248097178</v>
      </c>
      <c r="W166" s="169">
        <v>197.72565758963967</v>
      </c>
      <c r="X166" s="169" t="e">
        <v>#N/A</v>
      </c>
      <c r="Y166" s="169">
        <v>218.42503326222416</v>
      </c>
      <c r="Z166" s="169" t="e">
        <v>#N/A</v>
      </c>
    </row>
    <row r="167" spans="1:26" x14ac:dyDescent="0.3">
      <c r="A167" s="169" t="str">
        <f t="shared" si="7"/>
        <v>LC50000</v>
      </c>
      <c r="B167" s="169" t="str">
        <f t="shared" si="8"/>
        <v>SC50000</v>
      </c>
      <c r="C167" s="169" t="s">
        <v>55</v>
      </c>
      <c r="D167" s="169" t="s">
        <v>9745</v>
      </c>
      <c r="E167" s="169">
        <v>50000</v>
      </c>
      <c r="F167" s="169">
        <v>73200</v>
      </c>
      <c r="G167" s="169">
        <v>282.53868998147345</v>
      </c>
      <c r="H167" s="169">
        <v>13.28151058632613</v>
      </c>
      <c r="I167" s="169">
        <v>289.09265328846004</v>
      </c>
      <c r="J167" s="169">
        <v>13.283964931258556</v>
      </c>
      <c r="K167" s="169">
        <v>284.53868998147345</v>
      </c>
      <c r="L167" s="169">
        <v>12.705901041000068</v>
      </c>
      <c r="M167" s="169">
        <v>295.29609852092358</v>
      </c>
      <c r="N167" s="169">
        <v>12.709929502847984</v>
      </c>
      <c r="O167" s="169">
        <v>286.53868998147345</v>
      </c>
      <c r="P167" s="169">
        <v>11.857986082791847</v>
      </c>
      <c r="Q167" s="169">
        <v>303.38729252672903</v>
      </c>
      <c r="R167" s="169">
        <v>11.864295590541353</v>
      </c>
      <c r="S167" s="169">
        <v>288.53868998147345</v>
      </c>
      <c r="T167" s="169">
        <v>11.350745087831466</v>
      </c>
      <c r="U167" s="169">
        <v>313.12504283912494</v>
      </c>
      <c r="V167" s="169">
        <v>11.359952248097178</v>
      </c>
      <c r="W167" s="169">
        <v>290.53868998147345</v>
      </c>
      <c r="X167" s="169" t="e">
        <v>#N/A</v>
      </c>
      <c r="Y167" s="169">
        <v>324.41270203236104</v>
      </c>
      <c r="Z167" s="169" t="e">
        <v>#N/A</v>
      </c>
    </row>
    <row r="168" spans="1:26" x14ac:dyDescent="0.3">
      <c r="A168" s="169" t="str">
        <f t="shared" si="7"/>
        <v>LC73200</v>
      </c>
      <c r="B168" s="169" t="str">
        <f t="shared" si="8"/>
        <v>SC73200</v>
      </c>
      <c r="C168" s="169" t="s">
        <v>55</v>
      </c>
      <c r="D168" s="169" t="s">
        <v>9745</v>
      </c>
      <c r="E168" s="169">
        <v>73200</v>
      </c>
      <c r="F168" s="169">
        <v>100000</v>
      </c>
      <c r="G168" s="169">
        <v>311.80534013133052</v>
      </c>
      <c r="H168" s="169">
        <v>11.922666135853225</v>
      </c>
      <c r="I168" s="169">
        <v>318.73607523558559</v>
      </c>
      <c r="J168" s="169">
        <v>11.924997763539031</v>
      </c>
      <c r="K168" s="169">
        <v>313.80534013133052</v>
      </c>
      <c r="L168" s="169">
        <v>11.415360489822907</v>
      </c>
      <c r="M168" s="169">
        <v>325.18116655924206</v>
      </c>
      <c r="N168" s="169">
        <v>11.419187528578428</v>
      </c>
      <c r="O168" s="169">
        <v>315.80534013133052</v>
      </c>
      <c r="P168" s="169">
        <v>10.676779160921271</v>
      </c>
      <c r="Q168" s="169">
        <v>333.62252885339171</v>
      </c>
      <c r="R168" s="169">
        <v>10.682773193283301</v>
      </c>
      <c r="S168" s="169">
        <v>317.80534013133052</v>
      </c>
      <c r="T168" s="169">
        <v>10.268620497556597</v>
      </c>
      <c r="U168" s="169">
        <v>343.80510406874492</v>
      </c>
      <c r="V168" s="169">
        <v>10.277367299809024</v>
      </c>
      <c r="W168" s="169">
        <v>319.80534013133052</v>
      </c>
      <c r="X168" s="169" t="e">
        <v>#N/A</v>
      </c>
      <c r="Y168" s="169">
        <v>355.62668874839972</v>
      </c>
      <c r="Z168" s="169" t="e">
        <v>#N/A</v>
      </c>
    </row>
    <row r="169" spans="1:26" x14ac:dyDescent="0.3">
      <c r="A169" s="169" t="str">
        <f t="shared" si="7"/>
        <v>LC100000</v>
      </c>
      <c r="B169" s="169" t="str">
        <f t="shared" si="8"/>
        <v>SC100000</v>
      </c>
      <c r="C169" s="169" t="s">
        <v>55</v>
      </c>
      <c r="D169" s="169" t="s">
        <v>9745</v>
      </c>
      <c r="E169" s="169">
        <v>100000</v>
      </c>
      <c r="F169" s="169">
        <v>125000</v>
      </c>
      <c r="G169" s="169">
        <v>381.22752371005424</v>
      </c>
      <c r="H169" s="169">
        <v>11.922666135853225</v>
      </c>
      <c r="I169" s="169">
        <v>389.89086050248511</v>
      </c>
      <c r="J169" s="169">
        <v>11.924997763539031</v>
      </c>
      <c r="K169" s="169">
        <v>383.22752371005424</v>
      </c>
      <c r="L169" s="169">
        <v>11.415360489822907</v>
      </c>
      <c r="M169" s="169">
        <v>397.44717200922639</v>
      </c>
      <c r="N169" s="169">
        <v>11.419187528578428</v>
      </c>
      <c r="O169" s="169">
        <v>385.22752371005424</v>
      </c>
      <c r="P169" s="169">
        <v>10.676779160921271</v>
      </c>
      <c r="Q169" s="169">
        <v>407.49879858517556</v>
      </c>
      <c r="R169" s="169">
        <v>10.682773193283301</v>
      </c>
      <c r="S169" s="169">
        <v>387.22752371005424</v>
      </c>
      <c r="T169" s="169">
        <v>10.268620497556597</v>
      </c>
      <c r="U169" s="169">
        <v>419.72692068963772</v>
      </c>
      <c r="V169" s="169">
        <v>10.277367299809024</v>
      </c>
      <c r="W169" s="169">
        <v>389.22752371005424</v>
      </c>
      <c r="X169" s="169" t="e">
        <v>#N/A</v>
      </c>
      <c r="Y169" s="169">
        <v>434.00378521198684</v>
      </c>
      <c r="Z169" s="169" t="e">
        <v>#N/A</v>
      </c>
    </row>
    <row r="170" spans="1:26" x14ac:dyDescent="0.3">
      <c r="A170" s="169" t="str">
        <f t="shared" si="7"/>
        <v>LC125000</v>
      </c>
      <c r="B170" s="169" t="str">
        <f t="shared" si="8"/>
        <v>SC125000</v>
      </c>
      <c r="C170" s="169" t="s">
        <v>55</v>
      </c>
      <c r="D170" s="169" t="s">
        <v>9745</v>
      </c>
      <c r="E170" s="169">
        <v>125000</v>
      </c>
      <c r="F170" s="169">
        <v>150000</v>
      </c>
      <c r="G170" s="169">
        <v>447.04751241685904</v>
      </c>
      <c r="H170" s="169">
        <v>11.922666135853225</v>
      </c>
      <c r="I170" s="169">
        <v>457.32952285904844</v>
      </c>
      <c r="J170" s="169">
        <v>11.924997763539031</v>
      </c>
      <c r="K170" s="169">
        <v>449.04751241685904</v>
      </c>
      <c r="L170" s="169">
        <v>11.415360489822907</v>
      </c>
      <c r="M170" s="169">
        <v>465.92398574340552</v>
      </c>
      <c r="N170" s="169">
        <v>11.419187528578428</v>
      </c>
      <c r="O170" s="169">
        <v>451.04751241685904</v>
      </c>
      <c r="P170" s="169">
        <v>10.676779160921271</v>
      </c>
      <c r="Q170" s="169">
        <v>477.47999291639798</v>
      </c>
      <c r="R170" s="169">
        <v>10.682773193283301</v>
      </c>
      <c r="S170" s="169">
        <v>453.04751241685904</v>
      </c>
      <c r="T170" s="169">
        <v>10.268620497556597</v>
      </c>
      <c r="U170" s="169">
        <v>491.61915601276399</v>
      </c>
      <c r="V170" s="169">
        <v>10.277367299809024</v>
      </c>
      <c r="W170" s="169">
        <v>455.04751241685904</v>
      </c>
      <c r="X170" s="169" t="e">
        <v>#N/A</v>
      </c>
      <c r="Y170" s="169">
        <v>508.18985229764411</v>
      </c>
      <c r="Z170" s="169" t="e">
        <v>#N/A</v>
      </c>
    </row>
    <row r="171" spans="1:26" x14ac:dyDescent="0.3">
      <c r="A171" s="169" t="str">
        <f t="shared" si="7"/>
        <v>LC150000</v>
      </c>
      <c r="B171" s="169" t="str">
        <f t="shared" si="8"/>
        <v>SC150000</v>
      </c>
      <c r="C171" s="169" t="s">
        <v>55</v>
      </c>
      <c r="D171" s="169" t="s">
        <v>9745</v>
      </c>
      <c r="E171" s="169">
        <v>150000</v>
      </c>
      <c r="F171" s="169">
        <v>175000</v>
      </c>
      <c r="G171" s="169">
        <v>511.86750112366389</v>
      </c>
      <c r="H171" s="169">
        <v>11.922666135853225</v>
      </c>
      <c r="I171" s="169">
        <v>523.73501839220057</v>
      </c>
      <c r="J171" s="169">
        <v>11.924997763539031</v>
      </c>
      <c r="K171" s="169">
        <v>513.86750112366394</v>
      </c>
      <c r="L171" s="169">
        <v>11.415360489822907</v>
      </c>
      <c r="M171" s="169">
        <v>533.34636080396422</v>
      </c>
      <c r="N171" s="169">
        <v>11.419187528578428</v>
      </c>
      <c r="O171" s="169">
        <v>515.86750112366394</v>
      </c>
      <c r="P171" s="169">
        <v>10.676779160921271</v>
      </c>
      <c r="Q171" s="169">
        <v>546.37592362938381</v>
      </c>
      <c r="R171" s="169">
        <v>10.682773193283301</v>
      </c>
      <c r="S171" s="169">
        <v>517.86750112366394</v>
      </c>
      <c r="T171" s="169">
        <v>10.268620497556597</v>
      </c>
      <c r="U171" s="169">
        <v>562.38697025121849</v>
      </c>
      <c r="V171" s="169">
        <v>10.277367299809024</v>
      </c>
      <c r="W171" s="169">
        <v>519.86750112366394</v>
      </c>
      <c r="X171" s="169" t="e">
        <v>#N/A</v>
      </c>
      <c r="Y171" s="169">
        <v>581.20449740192987</v>
      </c>
      <c r="Z171" s="169" t="e">
        <v>#N/A</v>
      </c>
    </row>
    <row r="172" spans="1:26" x14ac:dyDescent="0.3">
      <c r="A172" s="169" t="str">
        <f t="shared" si="7"/>
        <v>LC175000</v>
      </c>
      <c r="B172" s="169" t="str">
        <f t="shared" si="8"/>
        <v>SC175000</v>
      </c>
      <c r="C172" s="169" t="s">
        <v>55</v>
      </c>
      <c r="D172" s="169" t="s">
        <v>9745</v>
      </c>
      <c r="E172" s="169">
        <v>175000</v>
      </c>
      <c r="F172" s="169">
        <v>200000</v>
      </c>
      <c r="G172" s="169">
        <v>577.68748983046873</v>
      </c>
      <c r="H172" s="169">
        <v>11.922666135853225</v>
      </c>
      <c r="I172" s="169">
        <v>591.1736807487639</v>
      </c>
      <c r="J172" s="169">
        <v>11.924997763539031</v>
      </c>
      <c r="K172" s="169">
        <v>579.68748983046873</v>
      </c>
      <c r="L172" s="169">
        <v>11.415360489822907</v>
      </c>
      <c r="M172" s="169">
        <v>601.82317453814335</v>
      </c>
      <c r="N172" s="169">
        <v>11.419187528578428</v>
      </c>
      <c r="O172" s="169">
        <v>581.68748983046873</v>
      </c>
      <c r="P172" s="169">
        <v>10.676779160921271</v>
      </c>
      <c r="Q172" s="169">
        <v>616.35711796060616</v>
      </c>
      <c r="R172" s="169">
        <v>10.682773193283301</v>
      </c>
      <c r="S172" s="169">
        <v>583.68748983046873</v>
      </c>
      <c r="T172" s="169">
        <v>10.268620497556597</v>
      </c>
      <c r="U172" s="169">
        <v>634.27920557434481</v>
      </c>
      <c r="V172" s="169">
        <v>10.277367299809024</v>
      </c>
      <c r="W172" s="169">
        <v>585.68748983046873</v>
      </c>
      <c r="X172" s="169" t="e">
        <v>#N/A</v>
      </c>
      <c r="Y172" s="169">
        <v>655.3905644875872</v>
      </c>
      <c r="Z172" s="169" t="e">
        <v>#N/A</v>
      </c>
    </row>
    <row r="173" spans="1:26" x14ac:dyDescent="0.3">
      <c r="A173" s="169" t="str">
        <f t="shared" si="7"/>
        <v>LC200000</v>
      </c>
      <c r="B173" s="169" t="str">
        <f t="shared" si="8"/>
        <v>SC200000</v>
      </c>
      <c r="C173" s="169" t="s">
        <v>55</v>
      </c>
      <c r="D173" s="169" t="s">
        <v>9745</v>
      </c>
      <c r="E173" s="169">
        <v>200000</v>
      </c>
      <c r="F173" s="169">
        <v>225000</v>
      </c>
      <c r="G173" s="169">
        <v>642.50747853727353</v>
      </c>
      <c r="H173" s="169">
        <v>11.922666135853225</v>
      </c>
      <c r="I173" s="169">
        <v>657.57917628191603</v>
      </c>
      <c r="J173" s="169">
        <v>11.924997763539031</v>
      </c>
      <c r="K173" s="169">
        <v>644.50747853727353</v>
      </c>
      <c r="L173" s="169">
        <v>11.415360489822907</v>
      </c>
      <c r="M173" s="169">
        <v>669.24554959870204</v>
      </c>
      <c r="N173" s="169">
        <v>11.419187528578428</v>
      </c>
      <c r="O173" s="169">
        <v>646.50747853727353</v>
      </c>
      <c r="P173" s="169">
        <v>10.676779160921271</v>
      </c>
      <c r="Q173" s="169">
        <v>685.25304867359205</v>
      </c>
      <c r="R173" s="169">
        <v>10.682773193283301</v>
      </c>
      <c r="S173" s="169">
        <v>648.50747853727353</v>
      </c>
      <c r="T173" s="169">
        <v>10.268620497556597</v>
      </c>
      <c r="U173" s="169">
        <v>705.04701981279936</v>
      </c>
      <c r="V173" s="169">
        <v>10.277367299809024</v>
      </c>
      <c r="W173" s="169">
        <v>650.50747853727353</v>
      </c>
      <c r="X173" s="169" t="e">
        <v>#N/A</v>
      </c>
      <c r="Y173" s="169">
        <v>728.40520959187302</v>
      </c>
      <c r="Z173" s="169" t="e">
        <v>#N/A</v>
      </c>
    </row>
    <row r="174" spans="1:26" x14ac:dyDescent="0.3">
      <c r="A174" s="169" t="str">
        <f t="shared" si="7"/>
        <v>LC225000</v>
      </c>
      <c r="B174" s="169" t="str">
        <f t="shared" si="8"/>
        <v>SC225000</v>
      </c>
      <c r="C174" s="169" t="s">
        <v>55</v>
      </c>
      <c r="D174" s="169" t="s">
        <v>9745</v>
      </c>
      <c r="E174" s="169">
        <v>225000</v>
      </c>
      <c r="F174" s="169">
        <v>250000</v>
      </c>
      <c r="G174" s="169">
        <v>709.32746724407843</v>
      </c>
      <c r="H174" s="169">
        <v>11.922666135853225</v>
      </c>
      <c r="I174" s="169">
        <v>726.05100546189055</v>
      </c>
      <c r="J174" s="169">
        <v>11.924997763539031</v>
      </c>
      <c r="K174" s="169">
        <v>711.32746724407843</v>
      </c>
      <c r="L174" s="169">
        <v>11.415360489822907</v>
      </c>
      <c r="M174" s="169">
        <v>738.77680200650161</v>
      </c>
      <c r="N174" s="169">
        <v>11.419187528578428</v>
      </c>
      <c r="O174" s="169">
        <v>713.32746724407843</v>
      </c>
      <c r="P174" s="169">
        <v>10.676779160921271</v>
      </c>
      <c r="Q174" s="169">
        <v>756.31950662305098</v>
      </c>
      <c r="R174" s="169">
        <v>10.682773193283301</v>
      </c>
      <c r="S174" s="169">
        <v>715.32746724407843</v>
      </c>
      <c r="T174" s="169">
        <v>10.268620497556597</v>
      </c>
      <c r="U174" s="169">
        <v>778.06367622059747</v>
      </c>
      <c r="V174" s="169">
        <v>10.277367299809024</v>
      </c>
      <c r="W174" s="169">
        <v>717.32746724407843</v>
      </c>
      <c r="X174" s="169" t="e">
        <v>#N/A</v>
      </c>
      <c r="Y174" s="169">
        <v>803.76269865890185</v>
      </c>
      <c r="Z174" s="169" t="e">
        <v>#N/A</v>
      </c>
    </row>
    <row r="175" spans="1:26" x14ac:dyDescent="0.3">
      <c r="A175" s="169" t="str">
        <f t="shared" si="7"/>
        <v>LC250000</v>
      </c>
      <c r="B175" s="169" t="str">
        <f t="shared" si="8"/>
        <v>SC250000</v>
      </c>
      <c r="C175" s="169" t="s">
        <v>55</v>
      </c>
      <c r="D175" s="169" t="s">
        <v>9745</v>
      </c>
      <c r="E175" s="169">
        <v>250000</v>
      </c>
      <c r="F175" s="169">
        <v>293000</v>
      </c>
      <c r="G175" s="169">
        <v>796.46701910059414</v>
      </c>
      <c r="H175" s="169">
        <v>11.922666135853225</v>
      </c>
      <c r="I175" s="169">
        <v>815.16544265160064</v>
      </c>
      <c r="J175" s="169">
        <v>11.924997763539031</v>
      </c>
      <c r="K175" s="169">
        <v>798.46701910059414</v>
      </c>
      <c r="L175" s="169">
        <v>11.415360489822907</v>
      </c>
      <c r="M175" s="169">
        <v>829.15785024507568</v>
      </c>
      <c r="N175" s="169">
        <v>11.419187528578428</v>
      </c>
      <c r="O175" s="169">
        <v>800.46701910059414</v>
      </c>
      <c r="P175" s="169">
        <v>10.676779160921271</v>
      </c>
      <c r="Q175" s="169">
        <v>848.53599536384502</v>
      </c>
      <c r="R175" s="169">
        <v>10.682773193283301</v>
      </c>
      <c r="S175" s="169">
        <v>802.46701910059414</v>
      </c>
      <c r="T175" s="169">
        <v>10.268620497556597</v>
      </c>
      <c r="U175" s="169">
        <v>872.61175714280967</v>
      </c>
      <c r="V175" s="169">
        <v>10.277367299809024</v>
      </c>
      <c r="W175" s="169">
        <v>804.46701910059414</v>
      </c>
      <c r="X175" s="169" t="e">
        <v>#N/A</v>
      </c>
      <c r="Y175" s="169">
        <v>901.1094009741995</v>
      </c>
      <c r="Z175" s="169" t="e">
        <v>#N/A</v>
      </c>
    </row>
    <row r="176" spans="1:26" x14ac:dyDescent="0.3">
      <c r="A176" s="169" t="str">
        <f t="shared" si="7"/>
        <v>LC293000</v>
      </c>
      <c r="B176" s="169" t="str">
        <f t="shared" si="8"/>
        <v>SC293000</v>
      </c>
      <c r="C176" s="169" t="s">
        <v>55</v>
      </c>
      <c r="D176" s="169" t="s">
        <v>9745</v>
      </c>
      <c r="E176" s="169">
        <v>293000</v>
      </c>
      <c r="F176" s="169">
        <v>343000</v>
      </c>
      <c r="G176" s="169">
        <v>1208.9574452333923</v>
      </c>
      <c r="H176" s="169">
        <v>11.501813944119162</v>
      </c>
      <c r="I176" s="169">
        <v>1240.1526800936099</v>
      </c>
      <c r="J176" s="169">
        <v>11.504145571804967</v>
      </c>
      <c r="K176" s="169">
        <v>1210.9574452333923</v>
      </c>
      <c r="L176" s="169">
        <v>11.042172876778583</v>
      </c>
      <c r="M176" s="169">
        <v>1262.1600336759802</v>
      </c>
      <c r="N176" s="169">
        <v>11.045999915534104</v>
      </c>
      <c r="O176" s="169">
        <v>1212.9574452333923</v>
      </c>
      <c r="P176" s="169">
        <v>10.35393751594861</v>
      </c>
      <c r="Q176" s="169">
        <v>1293.1526017893366</v>
      </c>
      <c r="R176" s="169">
        <v>10.359931548310641</v>
      </c>
      <c r="S176" s="169">
        <v>1214.9574452333923</v>
      </c>
      <c r="T176" s="169">
        <v>9.974894083440736</v>
      </c>
      <c r="U176" s="169">
        <v>1331.9823682952911</v>
      </c>
      <c r="V176" s="169">
        <v>9.9836408856931627</v>
      </c>
      <c r="W176" s="169">
        <v>1216.9574452333923</v>
      </c>
      <c r="X176" s="169" t="e">
        <v>#N/A</v>
      </c>
      <c r="Y176" s="169">
        <v>1378.1893154910131</v>
      </c>
      <c r="Z176" s="169" t="e">
        <v>#N/A</v>
      </c>
    </row>
    <row r="177" spans="1:26" x14ac:dyDescent="0.3">
      <c r="A177" s="169" t="str">
        <f t="shared" si="7"/>
        <v>LC343000</v>
      </c>
      <c r="B177" s="169" t="str">
        <f t="shared" si="8"/>
        <v>SC343000</v>
      </c>
      <c r="C177" s="169" t="s">
        <v>55</v>
      </c>
      <c r="D177" s="169" t="s">
        <v>9745</v>
      </c>
      <c r="E177" s="169">
        <v>343000</v>
      </c>
      <c r="F177" s="169">
        <v>393000</v>
      </c>
      <c r="G177" s="169">
        <v>1370.9309226470023</v>
      </c>
      <c r="H177" s="169">
        <v>11.501813944119162</v>
      </c>
      <c r="I177" s="169">
        <v>1406.369570644679</v>
      </c>
      <c r="J177" s="169">
        <v>11.504145571804967</v>
      </c>
      <c r="K177" s="169">
        <v>1372.9309226470023</v>
      </c>
      <c r="L177" s="169">
        <v>11.042172876778583</v>
      </c>
      <c r="M177" s="169">
        <v>1431.0984766506056</v>
      </c>
      <c r="N177" s="169">
        <v>11.045999915534104</v>
      </c>
      <c r="O177" s="169">
        <v>1374.9309226470023</v>
      </c>
      <c r="P177" s="169">
        <v>10.35393751594861</v>
      </c>
      <c r="Q177" s="169">
        <v>1466.0348344155607</v>
      </c>
      <c r="R177" s="169">
        <v>10.359931548310641</v>
      </c>
      <c r="S177" s="169">
        <v>1376.9309226470023</v>
      </c>
      <c r="T177" s="169">
        <v>9.974894083440736</v>
      </c>
      <c r="U177" s="169">
        <v>1509.8744659134352</v>
      </c>
      <c r="V177" s="169">
        <v>9.9836408856931627</v>
      </c>
      <c r="W177" s="169">
        <v>1378.9309226470023</v>
      </c>
      <c r="X177" s="169" t="e">
        <v>#N/A</v>
      </c>
      <c r="Y177" s="169">
        <v>1562.094778334259</v>
      </c>
      <c r="Z177" s="169" t="e">
        <v>#N/A</v>
      </c>
    </row>
    <row r="178" spans="1:26" x14ac:dyDescent="0.3">
      <c r="A178" s="169" t="str">
        <f t="shared" si="7"/>
        <v>LC393000</v>
      </c>
      <c r="B178" s="169" t="str">
        <f t="shared" si="8"/>
        <v>SC393000</v>
      </c>
      <c r="C178" s="169" t="s">
        <v>55</v>
      </c>
      <c r="D178" s="169" t="s">
        <v>9745</v>
      </c>
      <c r="E178" s="169">
        <v>393000</v>
      </c>
      <c r="F178" s="169">
        <v>443000</v>
      </c>
      <c r="G178" s="169">
        <v>1535.1479000606118</v>
      </c>
      <c r="H178" s="169">
        <v>11.501813944119162</v>
      </c>
      <c r="I178" s="169">
        <v>1574.9043709640712</v>
      </c>
      <c r="J178" s="169">
        <v>11.504145571804967</v>
      </c>
      <c r="K178" s="169">
        <v>1537.1479000606118</v>
      </c>
      <c r="L178" s="169">
        <v>11.042172876778583</v>
      </c>
      <c r="M178" s="169">
        <v>1602.4025527894983</v>
      </c>
      <c r="N178" s="169">
        <v>11.045999915534104</v>
      </c>
      <c r="O178" s="169">
        <v>1539.1479000606118</v>
      </c>
      <c r="P178" s="169">
        <v>10.35393751594861</v>
      </c>
      <c r="Q178" s="169">
        <v>1641.351855969298</v>
      </c>
      <c r="R178" s="169">
        <v>10.359931548310641</v>
      </c>
      <c r="S178" s="169">
        <v>1541.1479000606118</v>
      </c>
      <c r="T178" s="169">
        <v>9.974894083440736</v>
      </c>
      <c r="U178" s="169">
        <v>1690.2892022350402</v>
      </c>
      <c r="V178" s="169">
        <v>9.9836408856931627</v>
      </c>
      <c r="W178" s="169">
        <v>1543.1479000606118</v>
      </c>
      <c r="X178" s="169" t="e">
        <v>#N/A</v>
      </c>
      <c r="Y178" s="169">
        <v>1748.6283263927114</v>
      </c>
      <c r="Z178" s="169" t="e">
        <v>#N/A</v>
      </c>
    </row>
    <row r="179" spans="1:26" x14ac:dyDescent="0.3">
      <c r="A179" s="169" t="str">
        <f t="shared" si="7"/>
        <v>LC443000</v>
      </c>
      <c r="B179" s="169" t="str">
        <f t="shared" si="8"/>
        <v>SC443000</v>
      </c>
      <c r="C179" s="169" t="s">
        <v>55</v>
      </c>
      <c r="D179" s="169" t="s">
        <v>9745</v>
      </c>
      <c r="E179" s="169">
        <v>443000</v>
      </c>
      <c r="F179" s="169">
        <v>493000</v>
      </c>
      <c r="G179" s="169">
        <v>1699.1213774742216</v>
      </c>
      <c r="H179" s="169">
        <v>11.501813944119162</v>
      </c>
      <c r="I179" s="169">
        <v>1743.1875951619625</v>
      </c>
      <c r="J179" s="169">
        <v>11.504145571804967</v>
      </c>
      <c r="K179" s="169">
        <v>1701.1213774742216</v>
      </c>
      <c r="L179" s="169">
        <v>11.042172876778583</v>
      </c>
      <c r="M179" s="169">
        <v>1773.4498731113647</v>
      </c>
      <c r="N179" s="169">
        <v>11.045999915534104</v>
      </c>
      <c r="O179" s="169">
        <v>1703.1213774742216</v>
      </c>
      <c r="P179" s="169">
        <v>10.35393751594861</v>
      </c>
      <c r="Q179" s="169">
        <v>1816.404615831995</v>
      </c>
      <c r="R179" s="169">
        <v>10.359931548310641</v>
      </c>
      <c r="S179" s="169">
        <v>1705.1213774742216</v>
      </c>
      <c r="T179" s="169">
        <v>9.974894083440736</v>
      </c>
      <c r="U179" s="169">
        <v>1870.4301420225277</v>
      </c>
      <c r="V179" s="169">
        <v>9.9836408856931627</v>
      </c>
      <c r="W179" s="169">
        <v>1707.1213774742216</v>
      </c>
      <c r="X179" s="169" t="e">
        <v>#N/A</v>
      </c>
      <c r="Y179" s="169">
        <v>1934.8766331986997</v>
      </c>
      <c r="Z179" s="169" t="e">
        <v>#N/A</v>
      </c>
    </row>
    <row r="180" spans="1:26" x14ac:dyDescent="0.3">
      <c r="A180" s="169" t="str">
        <f t="shared" si="7"/>
        <v>LC493000</v>
      </c>
      <c r="B180" s="169" t="str">
        <f t="shared" si="8"/>
        <v>SC493000</v>
      </c>
      <c r="C180" s="169" t="s">
        <v>55</v>
      </c>
      <c r="D180" s="169" t="s">
        <v>9745</v>
      </c>
      <c r="E180" s="169">
        <v>493000</v>
      </c>
      <c r="F180" s="169">
        <v>543000</v>
      </c>
      <c r="G180" s="169">
        <v>1861.0948548878312</v>
      </c>
      <c r="H180" s="169">
        <v>11.501813944119162</v>
      </c>
      <c r="I180" s="169">
        <v>1909.4044857130318</v>
      </c>
      <c r="J180" s="169">
        <v>11.504145571804967</v>
      </c>
      <c r="K180" s="169">
        <v>1863.0948548878312</v>
      </c>
      <c r="L180" s="169">
        <v>11.042172876778583</v>
      </c>
      <c r="M180" s="169">
        <v>1942.38831608599</v>
      </c>
      <c r="N180" s="169">
        <v>11.045999915534104</v>
      </c>
      <c r="O180" s="169">
        <v>1865.0948548878312</v>
      </c>
      <c r="P180" s="169">
        <v>10.35393751594861</v>
      </c>
      <c r="Q180" s="169">
        <v>1989.2868484582186</v>
      </c>
      <c r="R180" s="169">
        <v>10.359931548310641</v>
      </c>
      <c r="S180" s="169">
        <v>1867.0948548878312</v>
      </c>
      <c r="T180" s="169">
        <v>9.974894083440736</v>
      </c>
      <c r="U180" s="169">
        <v>2048.3222396406718</v>
      </c>
      <c r="V180" s="169">
        <v>9.9836408856931627</v>
      </c>
      <c r="W180" s="169">
        <v>1869.0948548878312</v>
      </c>
      <c r="X180" s="169" t="e">
        <v>#N/A</v>
      </c>
      <c r="Y180" s="169">
        <v>2118.7820960419458</v>
      </c>
      <c r="Z180" s="169" t="e">
        <v>#N/A</v>
      </c>
    </row>
    <row r="181" spans="1:26" x14ac:dyDescent="0.3">
      <c r="A181" s="169" t="str">
        <f t="shared" si="7"/>
        <v>LC543000</v>
      </c>
      <c r="B181" s="169" t="str">
        <f t="shared" si="8"/>
        <v>SC543000</v>
      </c>
      <c r="C181" s="169" t="s">
        <v>55</v>
      </c>
      <c r="D181" s="169" t="s">
        <v>9745</v>
      </c>
      <c r="E181" s="169">
        <v>543000</v>
      </c>
      <c r="F181" s="169">
        <v>593000</v>
      </c>
      <c r="G181" s="169">
        <v>2025.0683323014412</v>
      </c>
      <c r="H181" s="169">
        <v>11.501813944119162</v>
      </c>
      <c r="I181" s="169">
        <v>2077.6877099109233</v>
      </c>
      <c r="J181" s="169">
        <v>11.504145571804967</v>
      </c>
      <c r="K181" s="169">
        <v>2027.0683323014412</v>
      </c>
      <c r="L181" s="169">
        <v>11.042172876778583</v>
      </c>
      <c r="M181" s="169">
        <v>2113.4356364078567</v>
      </c>
      <c r="N181" s="169">
        <v>11.045999915534104</v>
      </c>
      <c r="O181" s="169">
        <v>2029.0683323014412</v>
      </c>
      <c r="P181" s="169">
        <v>10.35393751594861</v>
      </c>
      <c r="Q181" s="169">
        <v>2164.3396083209159</v>
      </c>
      <c r="R181" s="169">
        <v>10.359931548310641</v>
      </c>
      <c r="S181" s="169">
        <v>2031.0683323014412</v>
      </c>
      <c r="T181" s="169">
        <v>9.974894083440736</v>
      </c>
      <c r="U181" s="169">
        <v>2228.4631794281595</v>
      </c>
      <c r="V181" s="169">
        <v>9.9836408856931627</v>
      </c>
      <c r="W181" s="169">
        <v>2033.0683323014412</v>
      </c>
      <c r="X181" s="169" t="e">
        <v>#N/A</v>
      </c>
      <c r="Y181" s="169">
        <v>2305.0304028479341</v>
      </c>
      <c r="Z181" s="169" t="e">
        <v>#N/A</v>
      </c>
    </row>
    <row r="182" spans="1:26" x14ac:dyDescent="0.3">
      <c r="A182" s="169" t="str">
        <f t="shared" si="7"/>
        <v>LC593000</v>
      </c>
      <c r="B182" s="169" t="str">
        <f t="shared" si="8"/>
        <v>SC593000</v>
      </c>
      <c r="C182" s="169" t="s">
        <v>55</v>
      </c>
      <c r="D182" s="169" t="s">
        <v>9745</v>
      </c>
      <c r="E182" s="169">
        <v>593000</v>
      </c>
      <c r="F182" s="169">
        <v>643000</v>
      </c>
      <c r="G182" s="169">
        <v>2192.285309715051</v>
      </c>
      <c r="H182" s="169">
        <v>11.501813944119162</v>
      </c>
      <c r="I182" s="169">
        <v>2249.3220107005491</v>
      </c>
      <c r="J182" s="169">
        <v>11.504145571804967</v>
      </c>
      <c r="K182" s="169">
        <v>2194.285309715051</v>
      </c>
      <c r="L182" s="169">
        <v>11.042172876778583</v>
      </c>
      <c r="M182" s="169">
        <v>2287.9030285676108</v>
      </c>
      <c r="N182" s="169">
        <v>11.045999915534104</v>
      </c>
      <c r="O182" s="169">
        <v>2196.285309715051</v>
      </c>
      <c r="P182" s="169">
        <v>10.35393751594861</v>
      </c>
      <c r="Q182" s="169">
        <v>2342.912420729363</v>
      </c>
      <c r="R182" s="169">
        <v>10.359931548310641</v>
      </c>
      <c r="S182" s="169">
        <v>2198.285309715051</v>
      </c>
      <c r="T182" s="169">
        <v>9.974894083440736</v>
      </c>
      <c r="U182" s="169">
        <v>2412.2511790037797</v>
      </c>
      <c r="V182" s="169">
        <v>9.9836408856931627</v>
      </c>
      <c r="W182" s="169">
        <v>2200.285309715051</v>
      </c>
      <c r="X182" s="169" t="e">
        <v>#N/A</v>
      </c>
      <c r="Y182" s="169">
        <v>2495.0782168505011</v>
      </c>
      <c r="Z182" s="169" t="e">
        <v>#N/A</v>
      </c>
    </row>
    <row r="183" spans="1:26" x14ac:dyDescent="0.3">
      <c r="A183" s="169" t="str">
        <f t="shared" si="7"/>
        <v>LC643000</v>
      </c>
      <c r="B183" s="169" t="str">
        <f t="shared" si="8"/>
        <v>SC643000</v>
      </c>
      <c r="C183" s="169" t="s">
        <v>55</v>
      </c>
      <c r="D183" s="169" t="s">
        <v>9745</v>
      </c>
      <c r="E183" s="169">
        <v>643000</v>
      </c>
      <c r="F183" s="169">
        <v>693000</v>
      </c>
      <c r="G183" s="169">
        <v>2351.2587871286605</v>
      </c>
      <c r="H183" s="169">
        <v>11.501813944119162</v>
      </c>
      <c r="I183" s="169">
        <v>2412.4394007813853</v>
      </c>
      <c r="J183" s="169">
        <v>11.504145571804967</v>
      </c>
      <c r="K183" s="169">
        <v>2353.2587871286605</v>
      </c>
      <c r="L183" s="169">
        <v>11.042172876778583</v>
      </c>
      <c r="M183" s="169">
        <v>2453.6781555213747</v>
      </c>
      <c r="N183" s="169">
        <v>11.045999915534104</v>
      </c>
      <c r="O183" s="169">
        <v>2355.2587871286605</v>
      </c>
      <c r="P183" s="169">
        <v>10.35393751594861</v>
      </c>
      <c r="Q183" s="169">
        <v>2512.5388625008773</v>
      </c>
      <c r="R183" s="169">
        <v>10.359931548310641</v>
      </c>
      <c r="S183" s="169">
        <v>2357.2587871286605</v>
      </c>
      <c r="T183" s="169">
        <v>9.974894083440736</v>
      </c>
      <c r="U183" s="169">
        <v>2586.7700133679086</v>
      </c>
      <c r="V183" s="169">
        <v>9.9836408856931627</v>
      </c>
      <c r="W183" s="169">
        <v>2359.2587871286605</v>
      </c>
      <c r="X183" s="169" t="e">
        <v>#N/A</v>
      </c>
      <c r="Y183" s="169">
        <v>2675.4694137496322</v>
      </c>
      <c r="Z183" s="169" t="e">
        <v>#N/A</v>
      </c>
    </row>
    <row r="184" spans="1:26" x14ac:dyDescent="0.3">
      <c r="A184" s="169" t="str">
        <f t="shared" si="7"/>
        <v>LC693000</v>
      </c>
      <c r="B184" s="169" t="str">
        <f t="shared" si="8"/>
        <v>SC693000</v>
      </c>
      <c r="C184" s="169" t="s">
        <v>55</v>
      </c>
      <c r="D184" s="169" t="s">
        <v>9745</v>
      </c>
      <c r="E184" s="169">
        <v>693000</v>
      </c>
      <c r="F184" s="169">
        <v>732000</v>
      </c>
      <c r="G184" s="169">
        <v>2492.4806027310278</v>
      </c>
      <c r="H184" s="169">
        <v>11.501813944119162</v>
      </c>
      <c r="I184" s="169">
        <v>2557.4477399453112</v>
      </c>
      <c r="J184" s="169">
        <v>11.504145571804967</v>
      </c>
      <c r="K184" s="169">
        <v>2494.4806027310278</v>
      </c>
      <c r="L184" s="169">
        <v>11.042172876778583</v>
      </c>
      <c r="M184" s="169">
        <v>2601.1150167362989</v>
      </c>
      <c r="N184" s="169">
        <v>11.045999915534104</v>
      </c>
      <c r="O184" s="169">
        <v>2496.4806027310278</v>
      </c>
      <c r="P184" s="169">
        <v>10.35393751594861</v>
      </c>
      <c r="Q184" s="169">
        <v>2663.4948843428406</v>
      </c>
      <c r="R184" s="169">
        <v>10.359931548310641</v>
      </c>
      <c r="S184" s="169">
        <v>2498.4806027310278</v>
      </c>
      <c r="T184" s="169">
        <v>9.974894083440736</v>
      </c>
      <c r="U184" s="169">
        <v>2742.1964865229143</v>
      </c>
      <c r="V184" s="169">
        <v>9.9836408856931627</v>
      </c>
      <c r="W184" s="169">
        <v>2500.4806027310278</v>
      </c>
      <c r="X184" s="169" t="e">
        <v>#N/A</v>
      </c>
      <c r="Y184" s="169">
        <v>2836.2617912772535</v>
      </c>
      <c r="Z184" s="169" t="e">
        <v>#N/A</v>
      </c>
    </row>
    <row r="185" spans="1:26" x14ac:dyDescent="0.3">
      <c r="A185" s="169" t="str">
        <f t="shared" si="7"/>
        <v>LO0</v>
      </c>
      <c r="B185" s="169" t="str">
        <f t="shared" si="8"/>
        <v>SC0</v>
      </c>
      <c r="C185" s="169" t="s">
        <v>55</v>
      </c>
      <c r="D185" s="169" t="s">
        <v>9753</v>
      </c>
      <c r="E185" s="169">
        <v>0</v>
      </c>
      <c r="F185" s="169">
        <v>25000</v>
      </c>
      <c r="G185" s="169">
        <v>132.46834816774413</v>
      </c>
      <c r="H185" s="169">
        <v>13.28151058632613</v>
      </c>
      <c r="I185" s="169">
        <v>135.08358536053788</v>
      </c>
      <c r="J185" s="169">
        <v>13.283964931258556</v>
      </c>
      <c r="K185" s="169">
        <v>134.46834816774413</v>
      </c>
      <c r="L185" s="169">
        <v>12.705901041000068</v>
      </c>
      <c r="M185" s="169">
        <v>138.76089202139323</v>
      </c>
      <c r="N185" s="169">
        <v>12.709929502847984</v>
      </c>
      <c r="O185" s="169">
        <v>136.46834816774413</v>
      </c>
      <c r="P185" s="169">
        <v>11.857986082791847</v>
      </c>
      <c r="Q185" s="169">
        <v>143.19146972931588</v>
      </c>
      <c r="R185" s="169">
        <v>11.864295590541353</v>
      </c>
      <c r="S185" s="169">
        <v>138.46834816774413</v>
      </c>
      <c r="T185" s="169">
        <v>11.350745087831466</v>
      </c>
      <c r="U185" s="169">
        <v>148.27907511519854</v>
      </c>
      <c r="V185" s="169">
        <v>11.359952248097178</v>
      </c>
      <c r="W185" s="169">
        <v>140.46834816774413</v>
      </c>
      <c r="X185" s="169" t="e">
        <v>#N/A</v>
      </c>
      <c r="Y185" s="169">
        <v>153.98514282086467</v>
      </c>
      <c r="Z185" s="169" t="e">
        <v>#N/A</v>
      </c>
    </row>
    <row r="186" spans="1:26" x14ac:dyDescent="0.3">
      <c r="A186" s="169" t="str">
        <f t="shared" si="7"/>
        <v>LO25000</v>
      </c>
      <c r="B186" s="169" t="str">
        <f t="shared" si="8"/>
        <v>SC25000</v>
      </c>
      <c r="C186" s="169" t="s">
        <v>55</v>
      </c>
      <c r="D186" s="169" t="s">
        <v>9753</v>
      </c>
      <c r="E186" s="169">
        <v>25000</v>
      </c>
      <c r="F186" s="169">
        <v>50000</v>
      </c>
      <c r="G186" s="169">
        <v>189.72565758963967</v>
      </c>
      <c r="H186" s="169">
        <v>13.28151058632613</v>
      </c>
      <c r="I186" s="169">
        <v>193.7305846833612</v>
      </c>
      <c r="J186" s="169">
        <v>13.283964931258556</v>
      </c>
      <c r="K186" s="169">
        <v>191.72565758963967</v>
      </c>
      <c r="L186" s="169">
        <v>12.705901041000068</v>
      </c>
      <c r="M186" s="169">
        <v>198.29918186798722</v>
      </c>
      <c r="N186" s="169">
        <v>12.709929502847984</v>
      </c>
      <c r="O186" s="169">
        <v>193.72565758963967</v>
      </c>
      <c r="P186" s="169">
        <v>11.857986082791847</v>
      </c>
      <c r="Q186" s="169">
        <v>204.02132475532372</v>
      </c>
      <c r="R186" s="169">
        <v>11.864295590541353</v>
      </c>
      <c r="S186" s="169">
        <v>195.72565758963967</v>
      </c>
      <c r="T186" s="169">
        <v>11.350745087831466</v>
      </c>
      <c r="U186" s="169">
        <v>210.74962798484162</v>
      </c>
      <c r="V186" s="169">
        <v>11.359952248097178</v>
      </c>
      <c r="W186" s="169">
        <v>197.72565758963967</v>
      </c>
      <c r="X186" s="169" t="e">
        <v>#N/A</v>
      </c>
      <c r="Y186" s="169">
        <v>218.42503326222416</v>
      </c>
      <c r="Z186" s="169" t="e">
        <v>#N/A</v>
      </c>
    </row>
    <row r="187" spans="1:26" x14ac:dyDescent="0.3">
      <c r="A187" s="169" t="str">
        <f t="shared" si="7"/>
        <v>LO50000</v>
      </c>
      <c r="B187" s="169" t="str">
        <f t="shared" si="8"/>
        <v>SC50000</v>
      </c>
      <c r="C187" s="169" t="s">
        <v>55</v>
      </c>
      <c r="D187" s="169" t="s">
        <v>9753</v>
      </c>
      <c r="E187" s="169">
        <v>50000</v>
      </c>
      <c r="F187" s="169">
        <v>73200</v>
      </c>
      <c r="G187" s="169">
        <v>282.53868998147345</v>
      </c>
      <c r="H187" s="169">
        <v>13.28151058632613</v>
      </c>
      <c r="I187" s="169">
        <v>289.09265328846004</v>
      </c>
      <c r="J187" s="169">
        <v>13.283964931258556</v>
      </c>
      <c r="K187" s="169">
        <v>284.53868998147345</v>
      </c>
      <c r="L187" s="169">
        <v>12.705901041000068</v>
      </c>
      <c r="M187" s="169">
        <v>295.29609852092358</v>
      </c>
      <c r="N187" s="169">
        <v>12.709929502847984</v>
      </c>
      <c r="O187" s="169">
        <v>286.53868998147345</v>
      </c>
      <c r="P187" s="169">
        <v>11.857986082791847</v>
      </c>
      <c r="Q187" s="169">
        <v>303.38729252672903</v>
      </c>
      <c r="R187" s="169">
        <v>11.864295590541353</v>
      </c>
      <c r="S187" s="169">
        <v>288.53868998147345</v>
      </c>
      <c r="T187" s="169">
        <v>11.350745087831466</v>
      </c>
      <c r="U187" s="169">
        <v>313.12504283912494</v>
      </c>
      <c r="V187" s="169">
        <v>11.359952248097178</v>
      </c>
      <c r="W187" s="169">
        <v>290.53868998147345</v>
      </c>
      <c r="X187" s="169" t="e">
        <v>#N/A</v>
      </c>
      <c r="Y187" s="169">
        <v>324.41270203236104</v>
      </c>
      <c r="Z187" s="169" t="e">
        <v>#N/A</v>
      </c>
    </row>
    <row r="188" spans="1:26" x14ac:dyDescent="0.3">
      <c r="A188" s="169" t="str">
        <f t="shared" si="7"/>
        <v>LO73200</v>
      </c>
      <c r="B188" s="169" t="str">
        <f t="shared" si="8"/>
        <v>SC73200</v>
      </c>
      <c r="C188" s="169" t="s">
        <v>55</v>
      </c>
      <c r="D188" s="169" t="s">
        <v>9753</v>
      </c>
      <c r="E188" s="169">
        <v>73200</v>
      </c>
      <c r="F188" s="169">
        <v>100000</v>
      </c>
      <c r="G188" s="169">
        <v>311.80534013133052</v>
      </c>
      <c r="H188" s="169">
        <v>11.922666135853225</v>
      </c>
      <c r="I188" s="169">
        <v>318.73607523558559</v>
      </c>
      <c r="J188" s="169">
        <v>11.924997763539031</v>
      </c>
      <c r="K188" s="169">
        <v>313.80534013133052</v>
      </c>
      <c r="L188" s="169">
        <v>11.415360489822907</v>
      </c>
      <c r="M188" s="169">
        <v>325.18116655924206</v>
      </c>
      <c r="N188" s="169">
        <v>11.419187528578428</v>
      </c>
      <c r="O188" s="169">
        <v>315.80534013133052</v>
      </c>
      <c r="P188" s="169">
        <v>10.676779160921271</v>
      </c>
      <c r="Q188" s="169">
        <v>333.62252885339171</v>
      </c>
      <c r="R188" s="169">
        <v>10.682773193283301</v>
      </c>
      <c r="S188" s="169">
        <v>317.80534013133052</v>
      </c>
      <c r="T188" s="169">
        <v>10.268620497556597</v>
      </c>
      <c r="U188" s="169">
        <v>343.80510406874492</v>
      </c>
      <c r="V188" s="169">
        <v>10.277367299809024</v>
      </c>
      <c r="W188" s="169">
        <v>319.80534013133052</v>
      </c>
      <c r="X188" s="169" t="e">
        <v>#N/A</v>
      </c>
      <c r="Y188" s="169">
        <v>355.62668874839972</v>
      </c>
      <c r="Z188" s="169" t="e">
        <v>#N/A</v>
      </c>
    </row>
    <row r="189" spans="1:26" x14ac:dyDescent="0.3">
      <c r="A189" s="169" t="str">
        <f t="shared" si="7"/>
        <v>LO100000</v>
      </c>
      <c r="B189" s="169" t="str">
        <f t="shared" si="8"/>
        <v>SC100000</v>
      </c>
      <c r="C189" s="169" t="s">
        <v>55</v>
      </c>
      <c r="D189" s="169" t="s">
        <v>9753</v>
      </c>
      <c r="E189" s="169">
        <v>100000</v>
      </c>
      <c r="F189" s="169">
        <v>125000</v>
      </c>
      <c r="G189" s="169">
        <v>381.22752371005424</v>
      </c>
      <c r="H189" s="169">
        <v>11.922666135853225</v>
      </c>
      <c r="I189" s="169">
        <v>389.89086050248511</v>
      </c>
      <c r="J189" s="169">
        <v>11.924997763539031</v>
      </c>
      <c r="K189" s="169">
        <v>383.22752371005424</v>
      </c>
      <c r="L189" s="169">
        <v>11.415360489822907</v>
      </c>
      <c r="M189" s="169">
        <v>397.44717200922639</v>
      </c>
      <c r="N189" s="169">
        <v>11.419187528578428</v>
      </c>
      <c r="O189" s="169">
        <v>385.22752371005424</v>
      </c>
      <c r="P189" s="169">
        <v>10.676779160921271</v>
      </c>
      <c r="Q189" s="169">
        <v>407.49879858517556</v>
      </c>
      <c r="R189" s="169">
        <v>10.682773193283301</v>
      </c>
      <c r="S189" s="169">
        <v>387.22752371005424</v>
      </c>
      <c r="T189" s="169">
        <v>10.268620497556597</v>
      </c>
      <c r="U189" s="169">
        <v>419.72692068963772</v>
      </c>
      <c r="V189" s="169">
        <v>10.277367299809024</v>
      </c>
      <c r="W189" s="169">
        <v>389.22752371005424</v>
      </c>
      <c r="X189" s="169" t="e">
        <v>#N/A</v>
      </c>
      <c r="Y189" s="169">
        <v>434.00378521198684</v>
      </c>
      <c r="Z189" s="169" t="e">
        <v>#N/A</v>
      </c>
    </row>
    <row r="190" spans="1:26" x14ac:dyDescent="0.3">
      <c r="A190" s="169" t="str">
        <f t="shared" si="7"/>
        <v>LO125000</v>
      </c>
      <c r="B190" s="169" t="str">
        <f t="shared" si="8"/>
        <v>SC125000</v>
      </c>
      <c r="C190" s="169" t="s">
        <v>55</v>
      </c>
      <c r="D190" s="169" t="s">
        <v>9753</v>
      </c>
      <c r="E190" s="169">
        <v>125000</v>
      </c>
      <c r="F190" s="169">
        <v>150000</v>
      </c>
      <c r="G190" s="169">
        <v>447.04751241685904</v>
      </c>
      <c r="H190" s="169">
        <v>11.922666135853225</v>
      </c>
      <c r="I190" s="169">
        <v>457.32952285904844</v>
      </c>
      <c r="J190" s="169">
        <v>11.924997763539031</v>
      </c>
      <c r="K190" s="169">
        <v>449.04751241685904</v>
      </c>
      <c r="L190" s="169">
        <v>11.415360489822907</v>
      </c>
      <c r="M190" s="169">
        <v>465.92398574340552</v>
      </c>
      <c r="N190" s="169">
        <v>11.419187528578428</v>
      </c>
      <c r="O190" s="169">
        <v>451.04751241685904</v>
      </c>
      <c r="P190" s="169">
        <v>10.676779160921271</v>
      </c>
      <c r="Q190" s="169">
        <v>477.47999291639798</v>
      </c>
      <c r="R190" s="169">
        <v>10.682773193283301</v>
      </c>
      <c r="S190" s="169">
        <v>453.04751241685904</v>
      </c>
      <c r="T190" s="169">
        <v>10.268620497556597</v>
      </c>
      <c r="U190" s="169">
        <v>491.61915601276399</v>
      </c>
      <c r="V190" s="169">
        <v>10.277367299809024</v>
      </c>
      <c r="W190" s="169">
        <v>455.04751241685904</v>
      </c>
      <c r="X190" s="169" t="e">
        <v>#N/A</v>
      </c>
      <c r="Y190" s="169">
        <v>508.18985229764411</v>
      </c>
      <c r="Z190" s="169" t="e">
        <v>#N/A</v>
      </c>
    </row>
    <row r="191" spans="1:26" x14ac:dyDescent="0.3">
      <c r="A191" s="169" t="str">
        <f t="shared" si="7"/>
        <v>LO150000</v>
      </c>
      <c r="B191" s="169" t="str">
        <f t="shared" si="8"/>
        <v>SC150000</v>
      </c>
      <c r="C191" s="169" t="s">
        <v>55</v>
      </c>
      <c r="D191" s="169" t="s">
        <v>9753</v>
      </c>
      <c r="E191" s="169">
        <v>150000</v>
      </c>
      <c r="F191" s="169">
        <v>175000</v>
      </c>
      <c r="G191" s="169">
        <v>511.86750112366389</v>
      </c>
      <c r="H191" s="169">
        <v>11.922666135853225</v>
      </c>
      <c r="I191" s="169">
        <v>523.73501839220057</v>
      </c>
      <c r="J191" s="169">
        <v>11.924997763539031</v>
      </c>
      <c r="K191" s="169">
        <v>513.86750112366394</v>
      </c>
      <c r="L191" s="169">
        <v>11.415360489822907</v>
      </c>
      <c r="M191" s="169">
        <v>533.34636080396422</v>
      </c>
      <c r="N191" s="169">
        <v>11.419187528578428</v>
      </c>
      <c r="O191" s="169">
        <v>515.86750112366394</v>
      </c>
      <c r="P191" s="169">
        <v>10.676779160921271</v>
      </c>
      <c r="Q191" s="169">
        <v>546.37592362938381</v>
      </c>
      <c r="R191" s="169">
        <v>10.682773193283301</v>
      </c>
      <c r="S191" s="169">
        <v>517.86750112366394</v>
      </c>
      <c r="T191" s="169">
        <v>10.268620497556597</v>
      </c>
      <c r="U191" s="169">
        <v>562.38697025121849</v>
      </c>
      <c r="V191" s="169">
        <v>10.277367299809024</v>
      </c>
      <c r="W191" s="169">
        <v>519.86750112366394</v>
      </c>
      <c r="X191" s="169" t="e">
        <v>#N/A</v>
      </c>
      <c r="Y191" s="169">
        <v>581.20449740192987</v>
      </c>
      <c r="Z191" s="169" t="e">
        <v>#N/A</v>
      </c>
    </row>
    <row r="192" spans="1:26" x14ac:dyDescent="0.3">
      <c r="A192" s="169" t="str">
        <f t="shared" si="7"/>
        <v>LO175000</v>
      </c>
      <c r="B192" s="169" t="str">
        <f t="shared" si="8"/>
        <v>SC175000</v>
      </c>
      <c r="C192" s="169" t="s">
        <v>55</v>
      </c>
      <c r="D192" s="169" t="s">
        <v>9753</v>
      </c>
      <c r="E192" s="169">
        <v>175000</v>
      </c>
      <c r="F192" s="169">
        <v>200000</v>
      </c>
      <c r="G192" s="169">
        <v>577.68748983046873</v>
      </c>
      <c r="H192" s="169">
        <v>11.922666135853225</v>
      </c>
      <c r="I192" s="169">
        <v>591.1736807487639</v>
      </c>
      <c r="J192" s="169">
        <v>11.924997763539031</v>
      </c>
      <c r="K192" s="169">
        <v>579.68748983046873</v>
      </c>
      <c r="L192" s="169">
        <v>11.415360489822907</v>
      </c>
      <c r="M192" s="169">
        <v>601.82317453814335</v>
      </c>
      <c r="N192" s="169">
        <v>11.419187528578428</v>
      </c>
      <c r="O192" s="169">
        <v>581.68748983046873</v>
      </c>
      <c r="P192" s="169">
        <v>10.676779160921271</v>
      </c>
      <c r="Q192" s="169">
        <v>616.35711796060616</v>
      </c>
      <c r="R192" s="169">
        <v>10.682773193283301</v>
      </c>
      <c r="S192" s="169">
        <v>583.68748983046873</v>
      </c>
      <c r="T192" s="169">
        <v>10.268620497556597</v>
      </c>
      <c r="U192" s="169">
        <v>634.27920557434481</v>
      </c>
      <c r="V192" s="169">
        <v>10.277367299809024</v>
      </c>
      <c r="W192" s="169">
        <v>585.68748983046873</v>
      </c>
      <c r="X192" s="169" t="e">
        <v>#N/A</v>
      </c>
      <c r="Y192" s="169">
        <v>655.3905644875872</v>
      </c>
      <c r="Z192" s="169" t="e">
        <v>#N/A</v>
      </c>
    </row>
    <row r="193" spans="1:26" x14ac:dyDescent="0.3">
      <c r="A193" s="169" t="str">
        <f t="shared" si="7"/>
        <v>LO200000</v>
      </c>
      <c r="B193" s="169" t="str">
        <f t="shared" si="8"/>
        <v>SC200000</v>
      </c>
      <c r="C193" s="169" t="s">
        <v>55</v>
      </c>
      <c r="D193" s="169" t="s">
        <v>9753</v>
      </c>
      <c r="E193" s="169">
        <v>200000</v>
      </c>
      <c r="F193" s="169">
        <v>225000</v>
      </c>
      <c r="G193" s="169">
        <v>642.50747853727353</v>
      </c>
      <c r="H193" s="169">
        <v>11.922666135853225</v>
      </c>
      <c r="I193" s="169">
        <v>657.57917628191603</v>
      </c>
      <c r="J193" s="169">
        <v>11.924997763539031</v>
      </c>
      <c r="K193" s="169">
        <v>644.50747853727353</v>
      </c>
      <c r="L193" s="169">
        <v>11.415360489822907</v>
      </c>
      <c r="M193" s="169">
        <v>669.24554959870204</v>
      </c>
      <c r="N193" s="169">
        <v>11.419187528578428</v>
      </c>
      <c r="O193" s="169">
        <v>646.50747853727353</v>
      </c>
      <c r="P193" s="169">
        <v>10.676779160921271</v>
      </c>
      <c r="Q193" s="169">
        <v>685.25304867359205</v>
      </c>
      <c r="R193" s="169">
        <v>10.682773193283301</v>
      </c>
      <c r="S193" s="169">
        <v>648.50747853727353</v>
      </c>
      <c r="T193" s="169">
        <v>10.268620497556597</v>
      </c>
      <c r="U193" s="169">
        <v>705.04701981279936</v>
      </c>
      <c r="V193" s="169">
        <v>10.277367299809024</v>
      </c>
      <c r="W193" s="169">
        <v>650.50747853727353</v>
      </c>
      <c r="X193" s="169" t="e">
        <v>#N/A</v>
      </c>
      <c r="Y193" s="169">
        <v>728.40520959187302</v>
      </c>
      <c r="Z193" s="169" t="e">
        <v>#N/A</v>
      </c>
    </row>
    <row r="194" spans="1:26" x14ac:dyDescent="0.3">
      <c r="A194" s="169" t="str">
        <f t="shared" si="7"/>
        <v>LO225000</v>
      </c>
      <c r="B194" s="169" t="str">
        <f t="shared" si="8"/>
        <v>SC225000</v>
      </c>
      <c r="C194" s="169" t="s">
        <v>55</v>
      </c>
      <c r="D194" s="169" t="s">
        <v>9753</v>
      </c>
      <c r="E194" s="169">
        <v>225000</v>
      </c>
      <c r="F194" s="169">
        <v>250000</v>
      </c>
      <c r="G194" s="169">
        <v>709.32746724407843</v>
      </c>
      <c r="H194" s="169">
        <v>11.922666135853225</v>
      </c>
      <c r="I194" s="169">
        <v>726.05100546189055</v>
      </c>
      <c r="J194" s="169">
        <v>11.924997763539031</v>
      </c>
      <c r="K194" s="169">
        <v>711.32746724407843</v>
      </c>
      <c r="L194" s="169">
        <v>11.415360489822907</v>
      </c>
      <c r="M194" s="169">
        <v>738.77680200650161</v>
      </c>
      <c r="N194" s="169">
        <v>11.419187528578428</v>
      </c>
      <c r="O194" s="169">
        <v>713.32746724407843</v>
      </c>
      <c r="P194" s="169">
        <v>10.676779160921271</v>
      </c>
      <c r="Q194" s="169">
        <v>756.31950662305098</v>
      </c>
      <c r="R194" s="169">
        <v>10.682773193283301</v>
      </c>
      <c r="S194" s="169">
        <v>715.32746724407843</v>
      </c>
      <c r="T194" s="169">
        <v>10.268620497556597</v>
      </c>
      <c r="U194" s="169">
        <v>778.06367622059747</v>
      </c>
      <c r="V194" s="169">
        <v>10.277367299809024</v>
      </c>
      <c r="W194" s="169">
        <v>717.32746724407843</v>
      </c>
      <c r="X194" s="169" t="e">
        <v>#N/A</v>
      </c>
      <c r="Y194" s="169">
        <v>803.76269865890185</v>
      </c>
      <c r="Z194" s="169" t="e">
        <v>#N/A</v>
      </c>
    </row>
    <row r="195" spans="1:26" x14ac:dyDescent="0.3">
      <c r="A195" s="169" t="str">
        <f t="shared" si="7"/>
        <v>LO250000</v>
      </c>
      <c r="B195" s="169" t="str">
        <f t="shared" si="8"/>
        <v>SC250000</v>
      </c>
      <c r="C195" s="169" t="s">
        <v>55</v>
      </c>
      <c r="D195" s="169" t="s">
        <v>9753</v>
      </c>
      <c r="E195" s="169">
        <v>250000</v>
      </c>
      <c r="F195" s="169">
        <v>293000</v>
      </c>
      <c r="G195" s="169">
        <v>796.46701910059414</v>
      </c>
      <c r="H195" s="169">
        <v>11.922666135853225</v>
      </c>
      <c r="I195" s="169">
        <v>815.16544265160064</v>
      </c>
      <c r="J195" s="169">
        <v>11.924997763539031</v>
      </c>
      <c r="K195" s="169">
        <v>798.46701910059414</v>
      </c>
      <c r="L195" s="169">
        <v>11.415360489822907</v>
      </c>
      <c r="M195" s="169">
        <v>829.15785024507568</v>
      </c>
      <c r="N195" s="169">
        <v>11.419187528578428</v>
      </c>
      <c r="O195" s="169">
        <v>800.46701910059414</v>
      </c>
      <c r="P195" s="169">
        <v>10.676779160921271</v>
      </c>
      <c r="Q195" s="169">
        <v>848.53599536384502</v>
      </c>
      <c r="R195" s="169">
        <v>10.682773193283301</v>
      </c>
      <c r="S195" s="169">
        <v>802.46701910059414</v>
      </c>
      <c r="T195" s="169">
        <v>10.268620497556597</v>
      </c>
      <c r="U195" s="169">
        <v>872.61175714280967</v>
      </c>
      <c r="V195" s="169">
        <v>10.277367299809024</v>
      </c>
      <c r="W195" s="169">
        <v>804.46701910059414</v>
      </c>
      <c r="X195" s="169" t="e">
        <v>#N/A</v>
      </c>
      <c r="Y195" s="169">
        <v>901.1094009741995</v>
      </c>
      <c r="Z195" s="169" t="e">
        <v>#N/A</v>
      </c>
    </row>
    <row r="196" spans="1:26" x14ac:dyDescent="0.3">
      <c r="A196" s="169" t="str">
        <f t="shared" si="7"/>
        <v>LO293000</v>
      </c>
      <c r="B196" s="169" t="str">
        <f t="shared" si="8"/>
        <v>SC293000</v>
      </c>
      <c r="C196" s="169" t="s">
        <v>55</v>
      </c>
      <c r="D196" s="169" t="s">
        <v>9753</v>
      </c>
      <c r="E196" s="169">
        <v>293000</v>
      </c>
      <c r="F196" s="169">
        <v>343000</v>
      </c>
      <c r="G196" s="169">
        <v>1208.9574452333923</v>
      </c>
      <c r="H196" s="169">
        <v>11.501813944119162</v>
      </c>
      <c r="I196" s="169">
        <v>1240.1526800936099</v>
      </c>
      <c r="J196" s="169">
        <v>11.504145571804967</v>
      </c>
      <c r="K196" s="169">
        <v>1210.9574452333923</v>
      </c>
      <c r="L196" s="169">
        <v>11.042172876778583</v>
      </c>
      <c r="M196" s="169">
        <v>1262.1600336759802</v>
      </c>
      <c r="N196" s="169">
        <v>11.045999915534104</v>
      </c>
      <c r="O196" s="169">
        <v>1212.9574452333923</v>
      </c>
      <c r="P196" s="169">
        <v>10.35393751594861</v>
      </c>
      <c r="Q196" s="169">
        <v>1293.1526017893366</v>
      </c>
      <c r="R196" s="169">
        <v>10.359931548310641</v>
      </c>
      <c r="S196" s="169">
        <v>1214.9574452333923</v>
      </c>
      <c r="T196" s="169">
        <v>9.974894083440736</v>
      </c>
      <c r="U196" s="169">
        <v>1331.9823682952911</v>
      </c>
      <c r="V196" s="169">
        <v>9.9836408856931627</v>
      </c>
      <c r="W196" s="169">
        <v>1216.9574452333923</v>
      </c>
      <c r="X196" s="169" t="e">
        <v>#N/A</v>
      </c>
      <c r="Y196" s="169">
        <v>1378.1893154910131</v>
      </c>
      <c r="Z196" s="169" t="e">
        <v>#N/A</v>
      </c>
    </row>
    <row r="197" spans="1:26" x14ac:dyDescent="0.3">
      <c r="A197" s="169" t="str">
        <f t="shared" si="7"/>
        <v>LO343000</v>
      </c>
      <c r="B197" s="169" t="str">
        <f t="shared" si="8"/>
        <v>SC343000</v>
      </c>
      <c r="C197" s="169" t="s">
        <v>55</v>
      </c>
      <c r="D197" s="169" t="s">
        <v>9753</v>
      </c>
      <c r="E197" s="169">
        <v>343000</v>
      </c>
      <c r="F197" s="169">
        <v>393000</v>
      </c>
      <c r="G197" s="169">
        <v>1370.9309226470023</v>
      </c>
      <c r="H197" s="169">
        <v>11.501813944119162</v>
      </c>
      <c r="I197" s="169">
        <v>1406.369570644679</v>
      </c>
      <c r="J197" s="169">
        <v>11.504145571804967</v>
      </c>
      <c r="K197" s="169">
        <v>1372.9309226470023</v>
      </c>
      <c r="L197" s="169">
        <v>11.042172876778583</v>
      </c>
      <c r="M197" s="169">
        <v>1431.0984766506056</v>
      </c>
      <c r="N197" s="169">
        <v>11.045999915534104</v>
      </c>
      <c r="O197" s="169">
        <v>1374.9309226470023</v>
      </c>
      <c r="P197" s="169">
        <v>10.35393751594861</v>
      </c>
      <c r="Q197" s="169">
        <v>1466.0348344155607</v>
      </c>
      <c r="R197" s="169">
        <v>10.359931548310641</v>
      </c>
      <c r="S197" s="169">
        <v>1376.9309226470023</v>
      </c>
      <c r="T197" s="169">
        <v>9.974894083440736</v>
      </c>
      <c r="U197" s="169">
        <v>1509.8744659134352</v>
      </c>
      <c r="V197" s="169">
        <v>9.9836408856931627</v>
      </c>
      <c r="W197" s="169">
        <v>1378.9309226470023</v>
      </c>
      <c r="X197" s="169" t="e">
        <v>#N/A</v>
      </c>
      <c r="Y197" s="169">
        <v>1562.094778334259</v>
      </c>
      <c r="Z197" s="169" t="e">
        <v>#N/A</v>
      </c>
    </row>
    <row r="198" spans="1:26" x14ac:dyDescent="0.3">
      <c r="A198" s="169" t="str">
        <f t="shared" ref="A198:A261" si="9">D198&amp;E198</f>
        <v>LO393000</v>
      </c>
      <c r="B198" s="169" t="str">
        <f t="shared" ref="B198:B261" si="10">C198&amp;E198</f>
        <v>SC393000</v>
      </c>
      <c r="C198" s="169" t="s">
        <v>55</v>
      </c>
      <c r="D198" s="169" t="s">
        <v>9753</v>
      </c>
      <c r="E198" s="169">
        <v>393000</v>
      </c>
      <c r="F198" s="169">
        <v>443000</v>
      </c>
      <c r="G198" s="169">
        <v>1535.1479000606118</v>
      </c>
      <c r="H198" s="169">
        <v>11.501813944119162</v>
      </c>
      <c r="I198" s="169">
        <v>1574.9043709640712</v>
      </c>
      <c r="J198" s="169">
        <v>11.504145571804967</v>
      </c>
      <c r="K198" s="169">
        <v>1537.1479000606118</v>
      </c>
      <c r="L198" s="169">
        <v>11.042172876778583</v>
      </c>
      <c r="M198" s="169">
        <v>1602.4025527894983</v>
      </c>
      <c r="N198" s="169">
        <v>11.045999915534104</v>
      </c>
      <c r="O198" s="169">
        <v>1539.1479000606118</v>
      </c>
      <c r="P198" s="169">
        <v>10.35393751594861</v>
      </c>
      <c r="Q198" s="169">
        <v>1641.351855969298</v>
      </c>
      <c r="R198" s="169">
        <v>10.359931548310641</v>
      </c>
      <c r="S198" s="169">
        <v>1541.1479000606118</v>
      </c>
      <c r="T198" s="169">
        <v>9.974894083440736</v>
      </c>
      <c r="U198" s="169">
        <v>1690.2892022350402</v>
      </c>
      <c r="V198" s="169">
        <v>9.9836408856931627</v>
      </c>
      <c r="W198" s="169">
        <v>1543.1479000606118</v>
      </c>
      <c r="X198" s="169" t="e">
        <v>#N/A</v>
      </c>
      <c r="Y198" s="169">
        <v>1748.6283263927114</v>
      </c>
      <c r="Z198" s="169" t="e">
        <v>#N/A</v>
      </c>
    </row>
    <row r="199" spans="1:26" x14ac:dyDescent="0.3">
      <c r="A199" s="169" t="str">
        <f t="shared" si="9"/>
        <v>LO443000</v>
      </c>
      <c r="B199" s="169" t="str">
        <f t="shared" si="10"/>
        <v>SC443000</v>
      </c>
      <c r="C199" s="169" t="s">
        <v>55</v>
      </c>
      <c r="D199" s="169" t="s">
        <v>9753</v>
      </c>
      <c r="E199" s="169">
        <v>443000</v>
      </c>
      <c r="F199" s="169">
        <v>493000</v>
      </c>
      <c r="G199" s="169">
        <v>1699.1213774742216</v>
      </c>
      <c r="H199" s="169">
        <v>11.501813944119162</v>
      </c>
      <c r="I199" s="169">
        <v>1743.1875951619625</v>
      </c>
      <c r="J199" s="169">
        <v>11.504145571804967</v>
      </c>
      <c r="K199" s="169">
        <v>1701.1213774742216</v>
      </c>
      <c r="L199" s="169">
        <v>11.042172876778583</v>
      </c>
      <c r="M199" s="169">
        <v>1773.4498731113647</v>
      </c>
      <c r="N199" s="169">
        <v>11.045999915534104</v>
      </c>
      <c r="O199" s="169">
        <v>1703.1213774742216</v>
      </c>
      <c r="P199" s="169">
        <v>10.35393751594861</v>
      </c>
      <c r="Q199" s="169">
        <v>1816.404615831995</v>
      </c>
      <c r="R199" s="169">
        <v>10.359931548310641</v>
      </c>
      <c r="S199" s="169">
        <v>1705.1213774742216</v>
      </c>
      <c r="T199" s="169">
        <v>9.974894083440736</v>
      </c>
      <c r="U199" s="169">
        <v>1870.4301420225277</v>
      </c>
      <c r="V199" s="169">
        <v>9.9836408856931627</v>
      </c>
      <c r="W199" s="169">
        <v>1707.1213774742216</v>
      </c>
      <c r="X199" s="169" t="e">
        <v>#N/A</v>
      </c>
      <c r="Y199" s="169">
        <v>1934.8766331986997</v>
      </c>
      <c r="Z199" s="169" t="e">
        <v>#N/A</v>
      </c>
    </row>
    <row r="200" spans="1:26" x14ac:dyDescent="0.3">
      <c r="A200" s="169" t="str">
        <f t="shared" si="9"/>
        <v>LO493000</v>
      </c>
      <c r="B200" s="169" t="str">
        <f t="shared" si="10"/>
        <v>SC493000</v>
      </c>
      <c r="C200" s="169" t="s">
        <v>55</v>
      </c>
      <c r="D200" s="169" t="s">
        <v>9753</v>
      </c>
      <c r="E200" s="169">
        <v>493000</v>
      </c>
      <c r="F200" s="169">
        <v>543000</v>
      </c>
      <c r="G200" s="169">
        <v>1861.0948548878312</v>
      </c>
      <c r="H200" s="169">
        <v>11.501813944119162</v>
      </c>
      <c r="I200" s="169">
        <v>1909.4044857130318</v>
      </c>
      <c r="J200" s="169">
        <v>11.504145571804967</v>
      </c>
      <c r="K200" s="169">
        <v>1863.0948548878312</v>
      </c>
      <c r="L200" s="169">
        <v>11.042172876778583</v>
      </c>
      <c r="M200" s="169">
        <v>1942.38831608599</v>
      </c>
      <c r="N200" s="169">
        <v>11.045999915534104</v>
      </c>
      <c r="O200" s="169">
        <v>1865.0948548878312</v>
      </c>
      <c r="P200" s="169">
        <v>10.35393751594861</v>
      </c>
      <c r="Q200" s="169">
        <v>1989.2868484582186</v>
      </c>
      <c r="R200" s="169">
        <v>10.359931548310641</v>
      </c>
      <c r="S200" s="169">
        <v>1867.0948548878312</v>
      </c>
      <c r="T200" s="169">
        <v>9.974894083440736</v>
      </c>
      <c r="U200" s="169">
        <v>2048.3222396406718</v>
      </c>
      <c r="V200" s="169">
        <v>9.9836408856931627</v>
      </c>
      <c r="W200" s="169">
        <v>1869.0948548878312</v>
      </c>
      <c r="X200" s="169" t="e">
        <v>#N/A</v>
      </c>
      <c r="Y200" s="169">
        <v>2118.7820960419458</v>
      </c>
      <c r="Z200" s="169" t="e">
        <v>#N/A</v>
      </c>
    </row>
    <row r="201" spans="1:26" x14ac:dyDescent="0.3">
      <c r="A201" s="169" t="str">
        <f t="shared" si="9"/>
        <v>LO543000</v>
      </c>
      <c r="B201" s="169" t="str">
        <f t="shared" si="10"/>
        <v>SC543000</v>
      </c>
      <c r="C201" s="169" t="s">
        <v>55</v>
      </c>
      <c r="D201" s="169" t="s">
        <v>9753</v>
      </c>
      <c r="E201" s="169">
        <v>543000</v>
      </c>
      <c r="F201" s="169">
        <v>593000</v>
      </c>
      <c r="G201" s="169">
        <v>2025.0683323014412</v>
      </c>
      <c r="H201" s="169">
        <v>11.501813944119162</v>
      </c>
      <c r="I201" s="169">
        <v>2077.6877099109233</v>
      </c>
      <c r="J201" s="169">
        <v>11.504145571804967</v>
      </c>
      <c r="K201" s="169">
        <v>2027.0683323014412</v>
      </c>
      <c r="L201" s="169">
        <v>11.042172876778583</v>
      </c>
      <c r="M201" s="169">
        <v>2113.4356364078567</v>
      </c>
      <c r="N201" s="169">
        <v>11.045999915534104</v>
      </c>
      <c r="O201" s="169">
        <v>2029.0683323014412</v>
      </c>
      <c r="P201" s="169">
        <v>10.35393751594861</v>
      </c>
      <c r="Q201" s="169">
        <v>2164.3396083209159</v>
      </c>
      <c r="R201" s="169">
        <v>10.359931548310641</v>
      </c>
      <c r="S201" s="169">
        <v>2031.0683323014412</v>
      </c>
      <c r="T201" s="169">
        <v>9.974894083440736</v>
      </c>
      <c r="U201" s="169">
        <v>2228.4631794281595</v>
      </c>
      <c r="V201" s="169">
        <v>9.9836408856931627</v>
      </c>
      <c r="W201" s="169">
        <v>2033.0683323014412</v>
      </c>
      <c r="X201" s="169" t="e">
        <v>#N/A</v>
      </c>
      <c r="Y201" s="169">
        <v>2305.0304028479341</v>
      </c>
      <c r="Z201" s="169" t="e">
        <v>#N/A</v>
      </c>
    </row>
    <row r="202" spans="1:26" x14ac:dyDescent="0.3">
      <c r="A202" s="169" t="str">
        <f t="shared" si="9"/>
        <v>LO593000</v>
      </c>
      <c r="B202" s="169" t="str">
        <f t="shared" si="10"/>
        <v>SC593000</v>
      </c>
      <c r="C202" s="169" t="s">
        <v>55</v>
      </c>
      <c r="D202" s="169" t="s">
        <v>9753</v>
      </c>
      <c r="E202" s="169">
        <v>593000</v>
      </c>
      <c r="F202" s="169">
        <v>643000</v>
      </c>
      <c r="G202" s="169">
        <v>2192.285309715051</v>
      </c>
      <c r="H202" s="169">
        <v>11.501813944119162</v>
      </c>
      <c r="I202" s="169">
        <v>2249.3220107005491</v>
      </c>
      <c r="J202" s="169">
        <v>11.504145571804967</v>
      </c>
      <c r="K202" s="169">
        <v>2194.285309715051</v>
      </c>
      <c r="L202" s="169">
        <v>11.042172876778583</v>
      </c>
      <c r="M202" s="169">
        <v>2287.9030285676108</v>
      </c>
      <c r="N202" s="169">
        <v>11.045999915534104</v>
      </c>
      <c r="O202" s="169">
        <v>2196.285309715051</v>
      </c>
      <c r="P202" s="169">
        <v>10.35393751594861</v>
      </c>
      <c r="Q202" s="169">
        <v>2342.912420729363</v>
      </c>
      <c r="R202" s="169">
        <v>10.359931548310641</v>
      </c>
      <c r="S202" s="169">
        <v>2198.285309715051</v>
      </c>
      <c r="T202" s="169">
        <v>9.974894083440736</v>
      </c>
      <c r="U202" s="169">
        <v>2412.2511790037797</v>
      </c>
      <c r="V202" s="169">
        <v>9.9836408856931627</v>
      </c>
      <c r="W202" s="169">
        <v>2200.285309715051</v>
      </c>
      <c r="X202" s="169" t="e">
        <v>#N/A</v>
      </c>
      <c r="Y202" s="169">
        <v>2495.0782168505011</v>
      </c>
      <c r="Z202" s="169" t="e">
        <v>#N/A</v>
      </c>
    </row>
    <row r="203" spans="1:26" x14ac:dyDescent="0.3">
      <c r="A203" s="169" t="str">
        <f t="shared" si="9"/>
        <v>LO643000</v>
      </c>
      <c r="B203" s="169" t="str">
        <f t="shared" si="10"/>
        <v>SC643000</v>
      </c>
      <c r="C203" s="169" t="s">
        <v>55</v>
      </c>
      <c r="D203" s="169" t="s">
        <v>9753</v>
      </c>
      <c r="E203" s="169">
        <v>643000</v>
      </c>
      <c r="F203" s="169">
        <v>693000</v>
      </c>
      <c r="G203" s="169">
        <v>2351.2587871286605</v>
      </c>
      <c r="H203" s="169">
        <v>11.501813944119162</v>
      </c>
      <c r="I203" s="169">
        <v>2412.4394007813853</v>
      </c>
      <c r="J203" s="169">
        <v>11.504145571804967</v>
      </c>
      <c r="K203" s="169">
        <v>2353.2587871286605</v>
      </c>
      <c r="L203" s="169">
        <v>11.042172876778583</v>
      </c>
      <c r="M203" s="169">
        <v>2453.6781555213747</v>
      </c>
      <c r="N203" s="169">
        <v>11.045999915534104</v>
      </c>
      <c r="O203" s="169">
        <v>2355.2587871286605</v>
      </c>
      <c r="P203" s="169">
        <v>10.35393751594861</v>
      </c>
      <c r="Q203" s="169">
        <v>2512.5388625008773</v>
      </c>
      <c r="R203" s="169">
        <v>10.359931548310641</v>
      </c>
      <c r="S203" s="169">
        <v>2357.2587871286605</v>
      </c>
      <c r="T203" s="169">
        <v>9.974894083440736</v>
      </c>
      <c r="U203" s="169">
        <v>2586.7700133679086</v>
      </c>
      <c r="V203" s="169">
        <v>9.9836408856931627</v>
      </c>
      <c r="W203" s="169">
        <v>2359.2587871286605</v>
      </c>
      <c r="X203" s="169" t="e">
        <v>#N/A</v>
      </c>
      <c r="Y203" s="169">
        <v>2675.4694137496322</v>
      </c>
      <c r="Z203" s="169" t="e">
        <v>#N/A</v>
      </c>
    </row>
    <row r="204" spans="1:26" x14ac:dyDescent="0.3">
      <c r="A204" s="169" t="str">
        <f t="shared" si="9"/>
        <v>LO693000</v>
      </c>
      <c r="B204" s="169" t="str">
        <f t="shared" si="10"/>
        <v>SC693000</v>
      </c>
      <c r="C204" s="169" t="s">
        <v>55</v>
      </c>
      <c r="D204" s="169" t="s">
        <v>9753</v>
      </c>
      <c r="E204" s="169">
        <v>693000</v>
      </c>
      <c r="F204" s="169">
        <v>732000</v>
      </c>
      <c r="G204" s="169">
        <v>2492.4806027310278</v>
      </c>
      <c r="H204" s="169">
        <v>11.501813944119162</v>
      </c>
      <c r="I204" s="169">
        <v>2557.4477399453112</v>
      </c>
      <c r="J204" s="169">
        <v>11.504145571804967</v>
      </c>
      <c r="K204" s="169">
        <v>2494.4806027310278</v>
      </c>
      <c r="L204" s="169">
        <v>11.042172876778583</v>
      </c>
      <c r="M204" s="169">
        <v>2601.1150167362989</v>
      </c>
      <c r="N204" s="169">
        <v>11.045999915534104</v>
      </c>
      <c r="O204" s="169">
        <v>2496.4806027310278</v>
      </c>
      <c r="P204" s="169">
        <v>10.35393751594861</v>
      </c>
      <c r="Q204" s="169">
        <v>2663.4948843428406</v>
      </c>
      <c r="R204" s="169">
        <v>10.359931548310641</v>
      </c>
      <c r="S204" s="169">
        <v>2498.4806027310278</v>
      </c>
      <c r="T204" s="169">
        <v>9.974894083440736</v>
      </c>
      <c r="U204" s="169">
        <v>2742.1964865229143</v>
      </c>
      <c r="V204" s="169">
        <v>9.9836408856931627</v>
      </c>
      <c r="W204" s="169">
        <v>2500.4806027310278</v>
      </c>
      <c r="X204" s="169" t="e">
        <v>#N/A</v>
      </c>
      <c r="Y204" s="169">
        <v>2836.2617912772535</v>
      </c>
      <c r="Z204" s="169" t="e">
        <v>#N/A</v>
      </c>
    </row>
    <row r="205" spans="1:26" x14ac:dyDescent="0.3">
      <c r="A205" s="169" t="str">
        <f t="shared" si="9"/>
        <v>LS0</v>
      </c>
      <c r="B205" s="169" t="str">
        <f t="shared" si="10"/>
        <v>SC0</v>
      </c>
      <c r="C205" s="169" t="s">
        <v>55</v>
      </c>
      <c r="D205" s="169" t="s">
        <v>4157</v>
      </c>
      <c r="E205" s="169">
        <v>0</v>
      </c>
      <c r="F205" s="169">
        <v>25000</v>
      </c>
      <c r="G205" s="169">
        <v>132.99304816774412</v>
      </c>
      <c r="H205" s="169">
        <v>13.28151058632613</v>
      </c>
      <c r="I205" s="169">
        <v>135.62568799278171</v>
      </c>
      <c r="J205" s="169">
        <v>13.283964931258556</v>
      </c>
      <c r="K205" s="169">
        <v>134.99304816774412</v>
      </c>
      <c r="L205" s="169">
        <v>12.705901041000068</v>
      </c>
      <c r="M205" s="169">
        <v>139.31415599344189</v>
      </c>
      <c r="N205" s="169">
        <v>12.709929502847984</v>
      </c>
      <c r="O205" s="169">
        <v>136.99304816774412</v>
      </c>
      <c r="P205" s="169">
        <v>11.857986082791847</v>
      </c>
      <c r="Q205" s="169">
        <v>143.76090754980461</v>
      </c>
      <c r="R205" s="169">
        <v>11.864295590541353</v>
      </c>
      <c r="S205" s="169">
        <v>138.99304816774412</v>
      </c>
      <c r="T205" s="169">
        <v>11.350745087831466</v>
      </c>
      <c r="U205" s="169">
        <v>148.86905885832581</v>
      </c>
      <c r="V205" s="169">
        <v>11.359952248097178</v>
      </c>
      <c r="W205" s="169">
        <v>140.99304816774412</v>
      </c>
      <c r="X205" s="169" t="e">
        <v>#N/A</v>
      </c>
      <c r="Y205" s="169">
        <v>154.59978793449028</v>
      </c>
      <c r="Z205" s="169" t="e">
        <v>#N/A</v>
      </c>
    </row>
    <row r="206" spans="1:26" x14ac:dyDescent="0.3">
      <c r="A206" s="169" t="str">
        <f t="shared" si="9"/>
        <v>LS25000</v>
      </c>
      <c r="B206" s="169" t="str">
        <f t="shared" si="10"/>
        <v>SC25000</v>
      </c>
      <c r="C206" s="169" t="s">
        <v>55</v>
      </c>
      <c r="D206" s="169" t="s">
        <v>4157</v>
      </c>
      <c r="E206" s="169">
        <v>25000</v>
      </c>
      <c r="F206" s="169">
        <v>50000</v>
      </c>
      <c r="G206" s="169">
        <v>190.58035758963968</v>
      </c>
      <c r="H206" s="169">
        <v>13.28151058632613</v>
      </c>
      <c r="I206" s="169">
        <v>194.61363236733075</v>
      </c>
      <c r="J206" s="169">
        <v>13.283964931258556</v>
      </c>
      <c r="K206" s="169">
        <v>192.58035758963968</v>
      </c>
      <c r="L206" s="169">
        <v>12.705901041000068</v>
      </c>
      <c r="M206" s="169">
        <v>199.20041060233066</v>
      </c>
      <c r="N206" s="169">
        <v>12.709929502847984</v>
      </c>
      <c r="O206" s="169">
        <v>194.58035758963968</v>
      </c>
      <c r="P206" s="169">
        <v>11.857986082791847</v>
      </c>
      <c r="Q206" s="169">
        <v>204.94889956983053</v>
      </c>
      <c r="R206" s="169">
        <v>11.864295590541353</v>
      </c>
      <c r="S206" s="169">
        <v>196.58035758963968</v>
      </c>
      <c r="T206" s="169">
        <v>11.350745087831466</v>
      </c>
      <c r="U206" s="169">
        <v>211.7106706859106</v>
      </c>
      <c r="V206" s="169">
        <v>11.359952248097178</v>
      </c>
      <c r="W206" s="169">
        <v>198.58035758963968</v>
      </c>
      <c r="X206" s="169" t="e">
        <v>#N/A</v>
      </c>
      <c r="Y206" s="169">
        <v>219.42624762970235</v>
      </c>
      <c r="Z206" s="169" t="e">
        <v>#N/A</v>
      </c>
    </row>
    <row r="207" spans="1:26" x14ac:dyDescent="0.3">
      <c r="A207" s="169" t="str">
        <f t="shared" si="9"/>
        <v>LS50000</v>
      </c>
      <c r="B207" s="169" t="str">
        <f t="shared" si="10"/>
        <v>SC50000</v>
      </c>
      <c r="C207" s="169" t="s">
        <v>55</v>
      </c>
      <c r="D207" s="169" t="s">
        <v>4157</v>
      </c>
      <c r="E207" s="169">
        <v>50000</v>
      </c>
      <c r="F207" s="169">
        <v>73200</v>
      </c>
      <c r="G207" s="169">
        <v>284.03688998147345</v>
      </c>
      <c r="H207" s="169">
        <v>13.28151058632613</v>
      </c>
      <c r="I207" s="169">
        <v>290.64054382329465</v>
      </c>
      <c r="J207" s="169">
        <v>13.283964931258556</v>
      </c>
      <c r="K207" s="169">
        <v>286.03688998147345</v>
      </c>
      <c r="L207" s="169">
        <v>12.705901041000068</v>
      </c>
      <c r="M207" s="169">
        <v>296.87585854174182</v>
      </c>
      <c r="N207" s="169">
        <v>12.709929502847984</v>
      </c>
      <c r="O207" s="169">
        <v>288.03688998147345</v>
      </c>
      <c r="P207" s="169">
        <v>11.857986082791847</v>
      </c>
      <c r="Q207" s="169">
        <v>305.01323447957105</v>
      </c>
      <c r="R207" s="169">
        <v>11.864295590541353</v>
      </c>
      <c r="S207" s="169">
        <v>290.03688998147345</v>
      </c>
      <c r="T207" s="169">
        <v>11.350745087831466</v>
      </c>
      <c r="U207" s="169">
        <v>314.8096505081802</v>
      </c>
      <c r="V207" s="169">
        <v>11.359952248097178</v>
      </c>
      <c r="W207" s="169">
        <v>292.03688998147345</v>
      </c>
      <c r="X207" s="169" t="e">
        <v>#N/A</v>
      </c>
      <c r="Y207" s="169">
        <v>326.16772644485178</v>
      </c>
      <c r="Z207" s="169" t="e">
        <v>#N/A</v>
      </c>
    </row>
    <row r="208" spans="1:26" x14ac:dyDescent="0.3">
      <c r="A208" s="169" t="str">
        <f t="shared" si="9"/>
        <v>LS73200</v>
      </c>
      <c r="B208" s="169" t="str">
        <f t="shared" si="10"/>
        <v>SC73200</v>
      </c>
      <c r="C208" s="169" t="s">
        <v>55</v>
      </c>
      <c r="D208" s="169" t="s">
        <v>4157</v>
      </c>
      <c r="E208" s="169">
        <v>73200</v>
      </c>
      <c r="F208" s="169">
        <v>100000</v>
      </c>
      <c r="G208" s="169">
        <v>313.77874013133049</v>
      </c>
      <c r="H208" s="169">
        <v>11.922666135853225</v>
      </c>
      <c r="I208" s="169">
        <v>320.77492664490518</v>
      </c>
      <c r="J208" s="169">
        <v>11.924997763539031</v>
      </c>
      <c r="K208" s="169">
        <v>315.77874013133049</v>
      </c>
      <c r="L208" s="169">
        <v>11.415360489822907</v>
      </c>
      <c r="M208" s="169">
        <v>327.26199583776474</v>
      </c>
      <c r="N208" s="169">
        <v>11.419187528578428</v>
      </c>
      <c r="O208" s="169">
        <v>317.77874013133049</v>
      </c>
      <c r="P208" s="169">
        <v>10.676779160921271</v>
      </c>
      <c r="Q208" s="169">
        <v>335.76418807761979</v>
      </c>
      <c r="R208" s="169">
        <v>10.682773193283301</v>
      </c>
      <c r="S208" s="169">
        <v>319.77874013133049</v>
      </c>
      <c r="T208" s="169">
        <v>10.268620497556597</v>
      </c>
      <c r="U208" s="169">
        <v>346.02403663723624</v>
      </c>
      <c r="V208" s="169">
        <v>10.277367299809024</v>
      </c>
      <c r="W208" s="169">
        <v>321.77874013133049</v>
      </c>
      <c r="X208" s="169" t="e">
        <v>#N/A</v>
      </c>
      <c r="Y208" s="169">
        <v>357.93837288643812</v>
      </c>
      <c r="Z208" s="169" t="e">
        <v>#N/A</v>
      </c>
    </row>
    <row r="209" spans="1:26" x14ac:dyDescent="0.3">
      <c r="A209" s="169" t="str">
        <f t="shared" si="9"/>
        <v>LS100000</v>
      </c>
      <c r="B209" s="169" t="str">
        <f t="shared" si="10"/>
        <v>SC100000</v>
      </c>
      <c r="C209" s="169" t="s">
        <v>55</v>
      </c>
      <c r="D209" s="169" t="s">
        <v>4157</v>
      </c>
      <c r="E209" s="169">
        <v>100000</v>
      </c>
      <c r="F209" s="169">
        <v>125000</v>
      </c>
      <c r="G209" s="169">
        <v>383.84112371005415</v>
      </c>
      <c r="H209" s="169">
        <v>11.922666135853225</v>
      </c>
      <c r="I209" s="169">
        <v>392.59114531215255</v>
      </c>
      <c r="J209" s="169">
        <v>11.924997763539031</v>
      </c>
      <c r="K209" s="169">
        <v>385.84112371005415</v>
      </c>
      <c r="L209" s="169">
        <v>11.415360489822907</v>
      </c>
      <c r="M209" s="169">
        <v>400.20305292660089</v>
      </c>
      <c r="N209" s="169">
        <v>11.419187528578428</v>
      </c>
      <c r="O209" s="169">
        <v>387.84112371005415</v>
      </c>
      <c r="P209" s="169">
        <v>10.676779160921271</v>
      </c>
      <c r="Q209" s="169">
        <v>410.33524357779868</v>
      </c>
      <c r="R209" s="169">
        <v>10.682773193283301</v>
      </c>
      <c r="S209" s="169">
        <v>389.84112371005415</v>
      </c>
      <c r="T209" s="169">
        <v>10.268620497556597</v>
      </c>
      <c r="U209" s="169">
        <v>422.66570763653579</v>
      </c>
      <c r="V209" s="169">
        <v>10.277367299809024</v>
      </c>
      <c r="W209" s="169">
        <v>391.84112371005415</v>
      </c>
      <c r="X209" s="169" t="e">
        <v>#N/A</v>
      </c>
      <c r="Y209" s="169">
        <v>437.0654137024992</v>
      </c>
      <c r="Z209" s="169" t="e">
        <v>#N/A</v>
      </c>
    </row>
    <row r="210" spans="1:26" x14ac:dyDescent="0.3">
      <c r="A210" s="169" t="str">
        <f t="shared" si="9"/>
        <v>LS125000</v>
      </c>
      <c r="B210" s="169" t="str">
        <f t="shared" si="10"/>
        <v>SC125000</v>
      </c>
      <c r="C210" s="169" t="s">
        <v>55</v>
      </c>
      <c r="D210" s="169" t="s">
        <v>4157</v>
      </c>
      <c r="E210" s="169">
        <v>125000</v>
      </c>
      <c r="F210" s="169">
        <v>150000</v>
      </c>
      <c r="G210" s="169">
        <v>450.26831241685903</v>
      </c>
      <c r="H210" s="169">
        <v>11.922666135853225</v>
      </c>
      <c r="I210" s="169">
        <v>460.6571465638911</v>
      </c>
      <c r="J210" s="169">
        <v>11.924997763539031</v>
      </c>
      <c r="K210" s="169">
        <v>452.26831241685903</v>
      </c>
      <c r="L210" s="169">
        <v>11.415360489822907</v>
      </c>
      <c r="M210" s="169">
        <v>469.32012182340242</v>
      </c>
      <c r="N210" s="169">
        <v>11.419187528578428</v>
      </c>
      <c r="O210" s="169">
        <v>454.26831241685903</v>
      </c>
      <c r="P210" s="169">
        <v>10.676779160921271</v>
      </c>
      <c r="Q210" s="169">
        <v>480.97540997801434</v>
      </c>
      <c r="R210" s="169">
        <v>10.682773193283301</v>
      </c>
      <c r="S210" s="169">
        <v>456.26831241685903</v>
      </c>
      <c r="T210" s="169">
        <v>10.268620497556597</v>
      </c>
      <c r="U210" s="169">
        <v>495.24069144227485</v>
      </c>
      <c r="V210" s="169">
        <v>10.277367299809024</v>
      </c>
      <c r="W210" s="169">
        <v>458.26831241685903</v>
      </c>
      <c r="X210" s="169" t="e">
        <v>#N/A</v>
      </c>
      <c r="Y210" s="169">
        <v>511.96276821524526</v>
      </c>
      <c r="Z210" s="169" t="e">
        <v>#N/A</v>
      </c>
    </row>
    <row r="211" spans="1:26" x14ac:dyDescent="0.3">
      <c r="A211" s="169" t="str">
        <f t="shared" si="9"/>
        <v>LS150000</v>
      </c>
      <c r="B211" s="169" t="str">
        <f t="shared" si="10"/>
        <v>SC150000</v>
      </c>
      <c r="C211" s="169" t="s">
        <v>55</v>
      </c>
      <c r="D211" s="169" t="s">
        <v>4157</v>
      </c>
      <c r="E211" s="169">
        <v>150000</v>
      </c>
      <c r="F211" s="169">
        <v>175000</v>
      </c>
      <c r="G211" s="169">
        <v>515.69550112366392</v>
      </c>
      <c r="H211" s="169">
        <v>11.922666135853225</v>
      </c>
      <c r="I211" s="169">
        <v>527.68998099221858</v>
      </c>
      <c r="J211" s="169">
        <v>11.924997763539031</v>
      </c>
      <c r="K211" s="169">
        <v>517.69550112366392</v>
      </c>
      <c r="L211" s="169">
        <v>11.415360489822907</v>
      </c>
      <c r="M211" s="169">
        <v>537.38275204658339</v>
      </c>
      <c r="N211" s="169">
        <v>11.419187528578428</v>
      </c>
      <c r="O211" s="169">
        <v>519.69550112366392</v>
      </c>
      <c r="P211" s="169">
        <v>10.676779160921271</v>
      </c>
      <c r="Q211" s="169">
        <v>550.53031275999342</v>
      </c>
      <c r="R211" s="169">
        <v>10.682773193283301</v>
      </c>
      <c r="S211" s="169">
        <v>521.69550112366392</v>
      </c>
      <c r="T211" s="169">
        <v>10.268620497556597</v>
      </c>
      <c r="U211" s="169">
        <v>566.69125416334214</v>
      </c>
      <c r="V211" s="169">
        <v>10.277367299809024</v>
      </c>
      <c r="W211" s="169">
        <v>523.69550112366392</v>
      </c>
      <c r="X211" s="169" t="e">
        <v>#N/A</v>
      </c>
      <c r="Y211" s="169">
        <v>585.68870074661993</v>
      </c>
      <c r="Z211" s="169" t="e">
        <v>#N/A</v>
      </c>
    </row>
    <row r="212" spans="1:26" x14ac:dyDescent="0.3">
      <c r="A212" s="169" t="str">
        <f t="shared" si="9"/>
        <v>LS175000</v>
      </c>
      <c r="B212" s="169" t="str">
        <f t="shared" si="10"/>
        <v>SC175000</v>
      </c>
      <c r="C212" s="169" t="s">
        <v>55</v>
      </c>
      <c r="D212" s="169" t="s">
        <v>4157</v>
      </c>
      <c r="E212" s="169">
        <v>175000</v>
      </c>
      <c r="F212" s="169">
        <v>200000</v>
      </c>
      <c r="G212" s="169">
        <v>582.12268983046874</v>
      </c>
      <c r="H212" s="169">
        <v>11.922666135853225</v>
      </c>
      <c r="I212" s="169">
        <v>595.75598224395708</v>
      </c>
      <c r="J212" s="169">
        <v>11.924997763539031</v>
      </c>
      <c r="K212" s="169">
        <v>584.12268983046874</v>
      </c>
      <c r="L212" s="169">
        <v>11.415360489822907</v>
      </c>
      <c r="M212" s="169">
        <v>606.49982094338498</v>
      </c>
      <c r="N212" s="169">
        <v>11.419187528578428</v>
      </c>
      <c r="O212" s="169">
        <v>586.12268983046874</v>
      </c>
      <c r="P212" s="169">
        <v>10.676779160921271</v>
      </c>
      <c r="Q212" s="169">
        <v>621.17047916020908</v>
      </c>
      <c r="R212" s="169">
        <v>10.682773193283301</v>
      </c>
      <c r="S212" s="169">
        <v>588.12268983046874</v>
      </c>
      <c r="T212" s="169">
        <v>10.268620497556597</v>
      </c>
      <c r="U212" s="169">
        <v>639.26623796908109</v>
      </c>
      <c r="V212" s="169">
        <v>10.277367299809024</v>
      </c>
      <c r="W212" s="169">
        <v>590.12268983046874</v>
      </c>
      <c r="X212" s="169" t="e">
        <v>#N/A</v>
      </c>
      <c r="Y212" s="169">
        <v>660.58605525936593</v>
      </c>
      <c r="Z212" s="169" t="e">
        <v>#N/A</v>
      </c>
    </row>
    <row r="213" spans="1:26" x14ac:dyDescent="0.3">
      <c r="A213" s="169" t="str">
        <f t="shared" si="9"/>
        <v>LS200000</v>
      </c>
      <c r="B213" s="169" t="str">
        <f t="shared" si="10"/>
        <v>SC200000</v>
      </c>
      <c r="C213" s="169" t="s">
        <v>55</v>
      </c>
      <c r="D213" s="169" t="s">
        <v>4157</v>
      </c>
      <c r="E213" s="169">
        <v>200000</v>
      </c>
      <c r="F213" s="169">
        <v>225000</v>
      </c>
      <c r="G213" s="169">
        <v>647.54987853727357</v>
      </c>
      <c r="H213" s="169">
        <v>11.922666135853225</v>
      </c>
      <c r="I213" s="169">
        <v>662.7888166722845</v>
      </c>
      <c r="J213" s="169">
        <v>11.924997763539031</v>
      </c>
      <c r="K213" s="169">
        <v>649.54987853727357</v>
      </c>
      <c r="L213" s="169">
        <v>11.415360489822907</v>
      </c>
      <c r="M213" s="169">
        <v>674.56245116656601</v>
      </c>
      <c r="N213" s="169">
        <v>11.419187528578428</v>
      </c>
      <c r="O213" s="169">
        <v>651.54987853727357</v>
      </c>
      <c r="P213" s="169">
        <v>10.676779160921271</v>
      </c>
      <c r="Q213" s="169">
        <v>690.72538194218816</v>
      </c>
      <c r="R213" s="169">
        <v>10.682773193283301</v>
      </c>
      <c r="S213" s="169">
        <v>653.54987853727357</v>
      </c>
      <c r="T213" s="169">
        <v>10.268620497556597</v>
      </c>
      <c r="U213" s="169">
        <v>710.71680069014837</v>
      </c>
      <c r="V213" s="169">
        <v>10.277367299809024</v>
      </c>
      <c r="W213" s="169">
        <v>655.54987853727357</v>
      </c>
      <c r="X213" s="169" t="e">
        <v>#N/A</v>
      </c>
      <c r="Y213" s="169">
        <v>734.31198779074055</v>
      </c>
      <c r="Z213" s="169" t="e">
        <v>#N/A</v>
      </c>
    </row>
    <row r="214" spans="1:26" x14ac:dyDescent="0.3">
      <c r="A214" s="169" t="str">
        <f t="shared" si="9"/>
        <v>LS225000</v>
      </c>
      <c r="B214" s="169" t="str">
        <f t="shared" si="10"/>
        <v>SC225000</v>
      </c>
      <c r="C214" s="169" t="s">
        <v>55</v>
      </c>
      <c r="D214" s="169" t="s">
        <v>4157</v>
      </c>
      <c r="E214" s="169">
        <v>225000</v>
      </c>
      <c r="F214" s="169">
        <v>250000</v>
      </c>
      <c r="G214" s="169">
        <v>714.9770672440784</v>
      </c>
      <c r="H214" s="169">
        <v>11.922666135853225</v>
      </c>
      <c r="I214" s="169">
        <v>731.8879847474343</v>
      </c>
      <c r="J214" s="169">
        <v>11.924997763539031</v>
      </c>
      <c r="K214" s="169">
        <v>716.9770672440784</v>
      </c>
      <c r="L214" s="169">
        <v>11.415360489822907</v>
      </c>
      <c r="M214" s="169">
        <v>744.73395873698792</v>
      </c>
      <c r="N214" s="169">
        <v>11.419187528578428</v>
      </c>
      <c r="O214" s="169">
        <v>718.9770672440784</v>
      </c>
      <c r="P214" s="169">
        <v>10.676779160921271</v>
      </c>
      <c r="Q214" s="169">
        <v>762.45081196064029</v>
      </c>
      <c r="R214" s="169">
        <v>10.682773193283301</v>
      </c>
      <c r="S214" s="169">
        <v>720.9770672440784</v>
      </c>
      <c r="T214" s="169">
        <v>10.268620497556597</v>
      </c>
      <c r="U214" s="169">
        <v>784.41620558055922</v>
      </c>
      <c r="V214" s="169">
        <v>10.277367299809024</v>
      </c>
      <c r="W214" s="169">
        <v>722.9770672440784</v>
      </c>
      <c r="X214" s="169" t="e">
        <v>#N/A</v>
      </c>
      <c r="Y214" s="169">
        <v>810.38076428485806</v>
      </c>
      <c r="Z214" s="169" t="e">
        <v>#N/A</v>
      </c>
    </row>
    <row r="215" spans="1:26" x14ac:dyDescent="0.3">
      <c r="A215" s="169" t="str">
        <f t="shared" si="9"/>
        <v>LS250000</v>
      </c>
      <c r="B215" s="169" t="str">
        <f t="shared" si="10"/>
        <v>SC250000</v>
      </c>
      <c r="C215" s="169" t="s">
        <v>55</v>
      </c>
      <c r="D215" s="169" t="s">
        <v>4157</v>
      </c>
      <c r="E215" s="169">
        <v>250000</v>
      </c>
      <c r="F215" s="169">
        <v>293000</v>
      </c>
      <c r="G215" s="169">
        <v>802.8558191005942</v>
      </c>
      <c r="H215" s="169">
        <v>11.922666135853225</v>
      </c>
      <c r="I215" s="169">
        <v>821.76613885300992</v>
      </c>
      <c r="J215" s="169">
        <v>11.924997763539031</v>
      </c>
      <c r="K215" s="169">
        <v>804.8558191005942</v>
      </c>
      <c r="L215" s="169">
        <v>11.415360489822907</v>
      </c>
      <c r="M215" s="169">
        <v>835.89444804310233</v>
      </c>
      <c r="N215" s="169">
        <v>11.419187528578428</v>
      </c>
      <c r="O215" s="169">
        <v>806.8558191005942</v>
      </c>
      <c r="P215" s="169">
        <v>10.676779160921271</v>
      </c>
      <c r="Q215" s="169">
        <v>855.46952756803489</v>
      </c>
      <c r="R215" s="169">
        <v>10.682773193283301</v>
      </c>
      <c r="S215" s="169">
        <v>808.8558191005942</v>
      </c>
      <c r="T215" s="169">
        <v>10.268620497556597</v>
      </c>
      <c r="U215" s="169">
        <v>879.79545856856078</v>
      </c>
      <c r="V215" s="169">
        <v>10.277367299809024</v>
      </c>
      <c r="W215" s="169">
        <v>810.8558191005942</v>
      </c>
      <c r="X215" s="169" t="e">
        <v>#N/A</v>
      </c>
      <c r="Y215" s="169">
        <v>908.59338172878552</v>
      </c>
      <c r="Z215" s="169" t="e">
        <v>#N/A</v>
      </c>
    </row>
    <row r="216" spans="1:26" x14ac:dyDescent="0.3">
      <c r="A216" s="169" t="str">
        <f t="shared" si="9"/>
        <v>LS293000</v>
      </c>
      <c r="B216" s="169" t="str">
        <f t="shared" si="10"/>
        <v>SC293000</v>
      </c>
      <c r="C216" s="169" t="s">
        <v>55</v>
      </c>
      <c r="D216" s="169" t="s">
        <v>4157</v>
      </c>
      <c r="E216" s="169">
        <v>293000</v>
      </c>
      <c r="F216" s="169">
        <v>343000</v>
      </c>
      <c r="G216" s="169">
        <v>1219.8969452333922</v>
      </c>
      <c r="H216" s="169">
        <v>11.501813944119162</v>
      </c>
      <c r="I216" s="169">
        <v>1251.455008558316</v>
      </c>
      <c r="J216" s="169">
        <v>11.504145571804967</v>
      </c>
      <c r="K216" s="169">
        <v>1221.8969452333922</v>
      </c>
      <c r="L216" s="169">
        <v>11.042172876778583</v>
      </c>
      <c r="M216" s="169">
        <v>1273.6950655460514</v>
      </c>
      <c r="N216" s="169">
        <v>11.045999915534104</v>
      </c>
      <c r="O216" s="169">
        <v>1223.8969452333922</v>
      </c>
      <c r="P216" s="169">
        <v>10.35393751594861</v>
      </c>
      <c r="Q216" s="169">
        <v>1305.0248431410355</v>
      </c>
      <c r="R216" s="169">
        <v>10.359931548310641</v>
      </c>
      <c r="S216" s="169">
        <v>1225.8969452333922</v>
      </c>
      <c r="T216" s="169">
        <v>9.974894083440736</v>
      </c>
      <c r="U216" s="169">
        <v>1344.282972751058</v>
      </c>
      <c r="V216" s="169">
        <v>9.9836408856931627</v>
      </c>
      <c r="W216" s="169">
        <v>1227.8969452333922</v>
      </c>
      <c r="X216" s="169" t="e">
        <v>#N/A</v>
      </c>
      <c r="Y216" s="169">
        <v>1391.0040862562259</v>
      </c>
      <c r="Z216" s="169" t="e">
        <v>#N/A</v>
      </c>
    </row>
    <row r="217" spans="1:26" x14ac:dyDescent="0.3">
      <c r="A217" s="169" t="str">
        <f t="shared" si="9"/>
        <v>LS343000</v>
      </c>
      <c r="B217" s="169" t="str">
        <f t="shared" si="10"/>
        <v>SC343000</v>
      </c>
      <c r="C217" s="169" t="s">
        <v>55</v>
      </c>
      <c r="D217" s="169" t="s">
        <v>4157</v>
      </c>
      <c r="E217" s="169">
        <v>343000</v>
      </c>
      <c r="F217" s="169">
        <v>393000</v>
      </c>
      <c r="G217" s="169">
        <v>1383.5501226470021</v>
      </c>
      <c r="H217" s="169">
        <v>11.501813944119162</v>
      </c>
      <c r="I217" s="169">
        <v>1419.4073094226692</v>
      </c>
      <c r="J217" s="169">
        <v>11.504145571804967</v>
      </c>
      <c r="K217" s="169">
        <v>1385.5501226470021</v>
      </c>
      <c r="L217" s="169">
        <v>11.042172876778583</v>
      </c>
      <c r="M217" s="169">
        <v>1444.4046491607571</v>
      </c>
      <c r="N217" s="169">
        <v>11.045999915534104</v>
      </c>
      <c r="O217" s="169">
        <v>1387.5501226470021</v>
      </c>
      <c r="P217" s="169">
        <v>10.35393751594861</v>
      </c>
      <c r="Q217" s="169">
        <v>1479.7299930668114</v>
      </c>
      <c r="R217" s="169">
        <v>10.359931548310641</v>
      </c>
      <c r="S217" s="169">
        <v>1389.5501226470021</v>
      </c>
      <c r="T217" s="169">
        <v>9.974894083440736</v>
      </c>
      <c r="U217" s="169">
        <v>1524.0637604651251</v>
      </c>
      <c r="V217" s="169">
        <v>9.9836408856931627</v>
      </c>
      <c r="W217" s="169">
        <v>1391.5501226470021</v>
      </c>
      <c r="X217" s="169" t="e">
        <v>#N/A</v>
      </c>
      <c r="Y217" s="169">
        <v>1576.8771866015816</v>
      </c>
      <c r="Z217" s="169" t="e">
        <v>#N/A</v>
      </c>
    </row>
    <row r="218" spans="1:26" x14ac:dyDescent="0.3">
      <c r="A218" s="169" t="str">
        <f t="shared" si="9"/>
        <v>LS393000</v>
      </c>
      <c r="B218" s="169" t="str">
        <f t="shared" si="10"/>
        <v>SC393000</v>
      </c>
      <c r="C218" s="169" t="s">
        <v>55</v>
      </c>
      <c r="D218" s="169" t="s">
        <v>4157</v>
      </c>
      <c r="E218" s="169">
        <v>393000</v>
      </c>
      <c r="F218" s="169">
        <v>443000</v>
      </c>
      <c r="G218" s="169">
        <v>1549.4501000606119</v>
      </c>
      <c r="H218" s="169">
        <v>11.501813944119162</v>
      </c>
      <c r="I218" s="169">
        <v>1589.6809295058624</v>
      </c>
      <c r="J218" s="169">
        <v>11.504145571804967</v>
      </c>
      <c r="K218" s="169">
        <v>1551.4501000606119</v>
      </c>
      <c r="L218" s="169">
        <v>11.042172876778583</v>
      </c>
      <c r="M218" s="169">
        <v>1617.4833455873534</v>
      </c>
      <c r="N218" s="169">
        <v>11.045999915534104</v>
      </c>
      <c r="O218" s="169">
        <v>1553.4501000606119</v>
      </c>
      <c r="P218" s="169">
        <v>10.35393751594861</v>
      </c>
      <c r="Q218" s="169">
        <v>1656.873513290041</v>
      </c>
      <c r="R218" s="169">
        <v>10.359931548310641</v>
      </c>
      <c r="S218" s="169">
        <v>1555.4501000606119</v>
      </c>
      <c r="T218" s="169">
        <v>9.974894083440736</v>
      </c>
      <c r="U218" s="169">
        <v>1706.3708974722331</v>
      </c>
      <c r="V218" s="169">
        <v>9.9836408856931627</v>
      </c>
      <c r="W218" s="169">
        <v>1557.4501000606119</v>
      </c>
      <c r="X218" s="169" t="e">
        <v>#N/A</v>
      </c>
      <c r="Y218" s="169">
        <v>1765.3822378546822</v>
      </c>
      <c r="Z218" s="169" t="e">
        <v>#N/A</v>
      </c>
    </row>
    <row r="219" spans="1:26" x14ac:dyDescent="0.3">
      <c r="A219" s="169" t="str">
        <f t="shared" si="9"/>
        <v>LS443000</v>
      </c>
      <c r="B219" s="169" t="str">
        <f t="shared" si="10"/>
        <v>SC443000</v>
      </c>
      <c r="C219" s="169" t="s">
        <v>55</v>
      </c>
      <c r="D219" s="169" t="s">
        <v>4157</v>
      </c>
      <c r="E219" s="169">
        <v>443000</v>
      </c>
      <c r="F219" s="169">
        <v>493000</v>
      </c>
      <c r="G219" s="169">
        <v>1715.1032774742214</v>
      </c>
      <c r="H219" s="169">
        <v>11.501813944119162</v>
      </c>
      <c r="I219" s="169">
        <v>1759.6995640170373</v>
      </c>
      <c r="J219" s="169">
        <v>11.504145571804967</v>
      </c>
      <c r="K219" s="169">
        <v>1717.1032774742214</v>
      </c>
      <c r="L219" s="169">
        <v>11.042172876778583</v>
      </c>
      <c r="M219" s="169">
        <v>1790.3018065493</v>
      </c>
      <c r="N219" s="169">
        <v>11.045999915534104</v>
      </c>
      <c r="O219" s="169">
        <v>1719.1032774742214</v>
      </c>
      <c r="P219" s="169">
        <v>10.35393751594861</v>
      </c>
      <c r="Q219" s="169">
        <v>1833.7491904522901</v>
      </c>
      <c r="R219" s="169">
        <v>10.359931548310641</v>
      </c>
      <c r="S219" s="169">
        <v>1721.1032774742214</v>
      </c>
      <c r="T219" s="169">
        <v>9.974894083440736</v>
      </c>
      <c r="U219" s="169">
        <v>1888.4005273556438</v>
      </c>
      <c r="V219" s="169">
        <v>9.9836408856931627</v>
      </c>
      <c r="W219" s="169">
        <v>1723.1032774742214</v>
      </c>
      <c r="X219" s="169" t="e">
        <v>#N/A</v>
      </c>
      <c r="Y219" s="169">
        <v>1953.5981821627804</v>
      </c>
      <c r="Z219" s="169" t="e">
        <v>#N/A</v>
      </c>
    </row>
    <row r="220" spans="1:26" x14ac:dyDescent="0.3">
      <c r="A220" s="169" t="str">
        <f t="shared" si="9"/>
        <v>LS493000</v>
      </c>
      <c r="B220" s="169" t="str">
        <f t="shared" si="10"/>
        <v>SC493000</v>
      </c>
      <c r="C220" s="169" t="s">
        <v>55</v>
      </c>
      <c r="D220" s="169" t="s">
        <v>4157</v>
      </c>
      <c r="E220" s="169">
        <v>493000</v>
      </c>
      <c r="F220" s="169">
        <v>543000</v>
      </c>
      <c r="G220" s="169">
        <v>1878.7564548878311</v>
      </c>
      <c r="H220" s="169">
        <v>11.501813944119162</v>
      </c>
      <c r="I220" s="169">
        <v>1927.6518648813903</v>
      </c>
      <c r="J220" s="169">
        <v>11.504145571804967</v>
      </c>
      <c r="K220" s="169">
        <v>1880.7564548878311</v>
      </c>
      <c r="L220" s="169">
        <v>11.042172876778583</v>
      </c>
      <c r="M220" s="169">
        <v>1961.0113901640054</v>
      </c>
      <c r="N220" s="169">
        <v>11.045999915534104</v>
      </c>
      <c r="O220" s="169">
        <v>1882.7564548878311</v>
      </c>
      <c r="P220" s="169">
        <v>10.35393751594861</v>
      </c>
      <c r="Q220" s="169">
        <v>2008.4543403780656</v>
      </c>
      <c r="R220" s="169">
        <v>10.359931548310641</v>
      </c>
      <c r="S220" s="169">
        <v>1884.7564548878311</v>
      </c>
      <c r="T220" s="169">
        <v>9.974894083440736</v>
      </c>
      <c r="U220" s="169">
        <v>2068.1813150697108</v>
      </c>
      <c r="V220" s="169">
        <v>9.9836408856931627</v>
      </c>
      <c r="W220" s="169">
        <v>1886.7564548878311</v>
      </c>
      <c r="X220" s="169" t="e">
        <v>#N/A</v>
      </c>
      <c r="Y220" s="169">
        <v>2139.4712825081356</v>
      </c>
      <c r="Z220" s="169" t="e">
        <v>#N/A</v>
      </c>
    </row>
    <row r="221" spans="1:26" x14ac:dyDescent="0.3">
      <c r="A221" s="169" t="str">
        <f t="shared" si="9"/>
        <v>LS543000</v>
      </c>
      <c r="B221" s="169" t="str">
        <f t="shared" si="10"/>
        <v>SC543000</v>
      </c>
      <c r="C221" s="169" t="s">
        <v>55</v>
      </c>
      <c r="D221" s="169" t="s">
        <v>4157</v>
      </c>
      <c r="E221" s="169">
        <v>543000</v>
      </c>
      <c r="F221" s="169">
        <v>593000</v>
      </c>
      <c r="G221" s="169">
        <v>2044.409632301441</v>
      </c>
      <c r="H221" s="169">
        <v>11.501813944119162</v>
      </c>
      <c r="I221" s="169">
        <v>2097.6704993925659</v>
      </c>
      <c r="J221" s="169">
        <v>11.504145571804967</v>
      </c>
      <c r="K221" s="169">
        <v>2046.409632301441</v>
      </c>
      <c r="L221" s="169">
        <v>11.042172876778583</v>
      </c>
      <c r="M221" s="169">
        <v>2133.8298511259522</v>
      </c>
      <c r="N221" s="169">
        <v>11.045999915534104</v>
      </c>
      <c r="O221" s="169">
        <v>2048.409632301441</v>
      </c>
      <c r="P221" s="169">
        <v>10.35393751594861</v>
      </c>
      <c r="Q221" s="169">
        <v>2185.3300175403147</v>
      </c>
      <c r="R221" s="169">
        <v>10.359931548310641</v>
      </c>
      <c r="S221" s="169">
        <v>2050.409632301441</v>
      </c>
      <c r="T221" s="169">
        <v>9.974894083440736</v>
      </c>
      <c r="U221" s="169">
        <v>2250.2109449531217</v>
      </c>
      <c r="V221" s="169">
        <v>9.9836408856931627</v>
      </c>
      <c r="W221" s="169">
        <v>2052.409632301441</v>
      </c>
      <c r="X221" s="169" t="e">
        <v>#N/A</v>
      </c>
      <c r="Y221" s="169">
        <v>2327.6872268162338</v>
      </c>
      <c r="Z221" s="169" t="e">
        <v>#N/A</v>
      </c>
    </row>
    <row r="222" spans="1:26" x14ac:dyDescent="0.3">
      <c r="A222" s="169" t="str">
        <f t="shared" si="9"/>
        <v>LS593000</v>
      </c>
      <c r="B222" s="169" t="str">
        <f t="shared" si="10"/>
        <v>SC593000</v>
      </c>
      <c r="C222" s="169" t="s">
        <v>55</v>
      </c>
      <c r="D222" s="169" t="s">
        <v>4157</v>
      </c>
      <c r="E222" s="169">
        <v>593000</v>
      </c>
      <c r="F222" s="169">
        <v>643000</v>
      </c>
      <c r="G222" s="169">
        <v>2213.309609715051</v>
      </c>
      <c r="H222" s="169">
        <v>11.501813944119162</v>
      </c>
      <c r="I222" s="169">
        <v>2271.0436199459928</v>
      </c>
      <c r="J222" s="169">
        <v>11.504145571804967</v>
      </c>
      <c r="K222" s="169">
        <v>2215.309609715051</v>
      </c>
      <c r="L222" s="169">
        <v>11.042172876778583</v>
      </c>
      <c r="M222" s="169">
        <v>2310.0718635734102</v>
      </c>
      <c r="N222" s="169">
        <v>11.045999915534104</v>
      </c>
      <c r="O222" s="169">
        <v>2217.309609715051</v>
      </c>
      <c r="P222" s="169">
        <v>10.35393751594861</v>
      </c>
      <c r="Q222" s="169">
        <v>2365.7293286182539</v>
      </c>
      <c r="R222" s="169">
        <v>10.359931548310641</v>
      </c>
      <c r="S222" s="169">
        <v>2219.309609715051</v>
      </c>
      <c r="T222" s="169">
        <v>9.974894083440736</v>
      </c>
      <c r="U222" s="169">
        <v>2435.8913452142451</v>
      </c>
      <c r="V222" s="169">
        <v>9.9836408856931627</v>
      </c>
      <c r="W222" s="169">
        <v>2221.309609715051</v>
      </c>
      <c r="X222" s="169" t="e">
        <v>#N/A</v>
      </c>
      <c r="Y222" s="169">
        <v>2519.7065440134493</v>
      </c>
      <c r="Z222" s="169" t="e">
        <v>#N/A</v>
      </c>
    </row>
    <row r="223" spans="1:26" x14ac:dyDescent="0.3">
      <c r="A223" s="169" t="str">
        <f t="shared" si="9"/>
        <v>LS643000</v>
      </c>
      <c r="B223" s="169" t="str">
        <f t="shared" si="10"/>
        <v>SC643000</v>
      </c>
      <c r="C223" s="169" t="s">
        <v>55</v>
      </c>
      <c r="D223" s="169" t="s">
        <v>4157</v>
      </c>
      <c r="E223" s="169">
        <v>643000</v>
      </c>
      <c r="F223" s="169">
        <v>693000</v>
      </c>
      <c r="G223" s="169">
        <v>2373.9627871286607</v>
      </c>
      <c r="H223" s="169">
        <v>11.501813944119162</v>
      </c>
      <c r="I223" s="169">
        <v>2435.8964203401119</v>
      </c>
      <c r="J223" s="169">
        <v>11.504145571804967</v>
      </c>
      <c r="K223" s="169">
        <v>2375.9627871286607</v>
      </c>
      <c r="L223" s="169">
        <v>11.042172876778583</v>
      </c>
      <c r="M223" s="169">
        <v>2477.6181311672544</v>
      </c>
      <c r="N223" s="169">
        <v>11.045999915534104</v>
      </c>
      <c r="O223" s="169">
        <v>2377.9627871286607</v>
      </c>
      <c r="P223" s="169">
        <v>10.35393751594861</v>
      </c>
      <c r="Q223" s="169">
        <v>2537.1786876893202</v>
      </c>
      <c r="R223" s="169">
        <v>10.359931548310641</v>
      </c>
      <c r="S223" s="169">
        <v>2379.9627871286607</v>
      </c>
      <c r="T223" s="169">
        <v>9.974894083440736</v>
      </c>
      <c r="U223" s="169">
        <v>2612.2988696742968</v>
      </c>
      <c r="V223" s="169">
        <v>9.9836408856931627</v>
      </c>
      <c r="W223" s="169">
        <v>2381.9627871286607</v>
      </c>
      <c r="X223" s="169" t="e">
        <v>#N/A</v>
      </c>
      <c r="Y223" s="169">
        <v>2702.0653784146898</v>
      </c>
      <c r="Z223" s="169" t="e">
        <v>#N/A</v>
      </c>
    </row>
    <row r="224" spans="1:26" x14ac:dyDescent="0.3">
      <c r="A224" s="169" t="str">
        <f t="shared" si="9"/>
        <v>LS693000</v>
      </c>
      <c r="B224" s="169" t="str">
        <f t="shared" si="10"/>
        <v>SC693000</v>
      </c>
      <c r="C224" s="169" t="s">
        <v>55</v>
      </c>
      <c r="D224" s="169" t="s">
        <v>4157</v>
      </c>
      <c r="E224" s="169">
        <v>693000</v>
      </c>
      <c r="F224" s="169">
        <v>732000</v>
      </c>
      <c r="G224" s="169">
        <v>2516.6234027310279</v>
      </c>
      <c r="H224" s="169">
        <v>11.501813944119162</v>
      </c>
      <c r="I224" s="169">
        <v>2582.3912799295626</v>
      </c>
      <c r="J224" s="169">
        <v>11.504145571804967</v>
      </c>
      <c r="K224" s="169">
        <v>2518.6234027310279</v>
      </c>
      <c r="L224" s="169">
        <v>11.042172876778583</v>
      </c>
      <c r="M224" s="169">
        <v>2626.5721187457834</v>
      </c>
      <c r="N224" s="169">
        <v>11.045999915534104</v>
      </c>
      <c r="O224" s="169">
        <v>2520.6234027310279</v>
      </c>
      <c r="P224" s="169">
        <v>10.35393751594861</v>
      </c>
      <c r="Q224" s="169">
        <v>2689.6961868252024</v>
      </c>
      <c r="R224" s="169">
        <v>10.359931548310641</v>
      </c>
      <c r="S224" s="169">
        <v>2522.6234027310279</v>
      </c>
      <c r="T224" s="169">
        <v>9.974894083440736</v>
      </c>
      <c r="U224" s="169">
        <v>2769.3431598859283</v>
      </c>
      <c r="V224" s="169">
        <v>9.9836408856931627</v>
      </c>
      <c r="W224" s="169">
        <v>2524.6234027310279</v>
      </c>
      <c r="X224" s="169" t="e">
        <v>#N/A</v>
      </c>
      <c r="Y224" s="169">
        <v>2864.5431978891079</v>
      </c>
      <c r="Z224" s="169" t="e">
        <v>#N/A</v>
      </c>
    </row>
    <row r="225" spans="1:26" x14ac:dyDescent="0.3">
      <c r="A225" s="169" t="str">
        <f t="shared" si="9"/>
        <v>LT0</v>
      </c>
      <c r="B225" s="169" t="str">
        <f t="shared" si="10"/>
        <v>SC0</v>
      </c>
      <c r="C225" s="169" t="s">
        <v>55</v>
      </c>
      <c r="D225" s="169" t="s">
        <v>9768</v>
      </c>
      <c r="E225" s="169">
        <v>0</v>
      </c>
      <c r="F225" s="169">
        <v>25000</v>
      </c>
      <c r="G225" s="169">
        <v>132.46834816774413</v>
      </c>
      <c r="H225" s="169">
        <v>13.28151058632613</v>
      </c>
      <c r="I225" s="169">
        <v>135.08358536053788</v>
      </c>
      <c r="J225" s="169">
        <v>13.283964931258556</v>
      </c>
      <c r="K225" s="169">
        <v>134.46834816774413</v>
      </c>
      <c r="L225" s="169">
        <v>12.705901041000068</v>
      </c>
      <c r="M225" s="169">
        <v>138.76089202139323</v>
      </c>
      <c r="N225" s="169">
        <v>12.709929502847984</v>
      </c>
      <c r="O225" s="169">
        <v>136.46834816774413</v>
      </c>
      <c r="P225" s="169">
        <v>11.857986082791847</v>
      </c>
      <c r="Q225" s="169">
        <v>143.19146972931588</v>
      </c>
      <c r="R225" s="169">
        <v>11.864295590541353</v>
      </c>
      <c r="S225" s="169">
        <v>138.46834816774413</v>
      </c>
      <c r="T225" s="169">
        <v>11.350745087831466</v>
      </c>
      <c r="U225" s="169">
        <v>148.27907511519854</v>
      </c>
      <c r="V225" s="169">
        <v>11.359952248097178</v>
      </c>
      <c r="W225" s="169">
        <v>140.46834816774413</v>
      </c>
      <c r="X225" s="169" t="e">
        <v>#N/A</v>
      </c>
      <c r="Y225" s="169">
        <v>153.98514282086467</v>
      </c>
      <c r="Z225" s="169" t="e">
        <v>#N/A</v>
      </c>
    </row>
    <row r="226" spans="1:26" x14ac:dyDescent="0.3">
      <c r="A226" s="169" t="str">
        <f t="shared" si="9"/>
        <v>LT25000</v>
      </c>
      <c r="B226" s="169" t="str">
        <f t="shared" si="10"/>
        <v>SC25000</v>
      </c>
      <c r="C226" s="169" t="s">
        <v>55</v>
      </c>
      <c r="D226" s="169" t="s">
        <v>9768</v>
      </c>
      <c r="E226" s="169">
        <v>25000</v>
      </c>
      <c r="F226" s="169">
        <v>50000</v>
      </c>
      <c r="G226" s="169">
        <v>189.72565758963967</v>
      </c>
      <c r="H226" s="169">
        <v>13.28151058632613</v>
      </c>
      <c r="I226" s="169">
        <v>193.7305846833612</v>
      </c>
      <c r="J226" s="169">
        <v>13.283964931258556</v>
      </c>
      <c r="K226" s="169">
        <v>191.72565758963967</v>
      </c>
      <c r="L226" s="169">
        <v>12.705901041000068</v>
      </c>
      <c r="M226" s="169">
        <v>198.29918186798722</v>
      </c>
      <c r="N226" s="169">
        <v>12.709929502847984</v>
      </c>
      <c r="O226" s="169">
        <v>193.72565758963967</v>
      </c>
      <c r="P226" s="169">
        <v>11.857986082791847</v>
      </c>
      <c r="Q226" s="169">
        <v>204.02132475532372</v>
      </c>
      <c r="R226" s="169">
        <v>11.864295590541353</v>
      </c>
      <c r="S226" s="169">
        <v>195.72565758963967</v>
      </c>
      <c r="T226" s="169">
        <v>11.350745087831466</v>
      </c>
      <c r="U226" s="169">
        <v>210.74962798484162</v>
      </c>
      <c r="V226" s="169">
        <v>11.359952248097178</v>
      </c>
      <c r="W226" s="169">
        <v>197.72565758963967</v>
      </c>
      <c r="X226" s="169" t="e">
        <v>#N/A</v>
      </c>
      <c r="Y226" s="169">
        <v>218.42503326222416</v>
      </c>
      <c r="Z226" s="169" t="e">
        <v>#N/A</v>
      </c>
    </row>
    <row r="227" spans="1:26" x14ac:dyDescent="0.3">
      <c r="A227" s="169" t="str">
        <f t="shared" si="9"/>
        <v>LT50000</v>
      </c>
      <c r="B227" s="169" t="str">
        <f t="shared" si="10"/>
        <v>SC50000</v>
      </c>
      <c r="C227" s="169" t="s">
        <v>55</v>
      </c>
      <c r="D227" s="169" t="s">
        <v>9768</v>
      </c>
      <c r="E227" s="169">
        <v>50000</v>
      </c>
      <c r="F227" s="169">
        <v>73200</v>
      </c>
      <c r="G227" s="169">
        <v>282.53868998147345</v>
      </c>
      <c r="H227" s="169">
        <v>13.28151058632613</v>
      </c>
      <c r="I227" s="169">
        <v>289.09265328846004</v>
      </c>
      <c r="J227" s="169">
        <v>13.283964931258556</v>
      </c>
      <c r="K227" s="169">
        <v>284.53868998147345</v>
      </c>
      <c r="L227" s="169">
        <v>12.705901041000068</v>
      </c>
      <c r="M227" s="169">
        <v>295.29609852092358</v>
      </c>
      <c r="N227" s="169">
        <v>12.709929502847984</v>
      </c>
      <c r="O227" s="169">
        <v>286.53868998147345</v>
      </c>
      <c r="P227" s="169">
        <v>11.857986082791847</v>
      </c>
      <c r="Q227" s="169">
        <v>303.38729252672903</v>
      </c>
      <c r="R227" s="169">
        <v>11.864295590541353</v>
      </c>
      <c r="S227" s="169">
        <v>288.53868998147345</v>
      </c>
      <c r="T227" s="169">
        <v>11.350745087831466</v>
      </c>
      <c r="U227" s="169">
        <v>313.12504283912494</v>
      </c>
      <c r="V227" s="169">
        <v>11.359952248097178</v>
      </c>
      <c r="W227" s="169">
        <v>290.53868998147345</v>
      </c>
      <c r="X227" s="169" t="e">
        <v>#N/A</v>
      </c>
      <c r="Y227" s="169">
        <v>324.41270203236104</v>
      </c>
      <c r="Z227" s="169" t="e">
        <v>#N/A</v>
      </c>
    </row>
    <row r="228" spans="1:26" x14ac:dyDescent="0.3">
      <c r="A228" s="169" t="str">
        <f t="shared" si="9"/>
        <v>LT73200</v>
      </c>
      <c r="B228" s="169" t="str">
        <f t="shared" si="10"/>
        <v>SC73200</v>
      </c>
      <c r="C228" s="169" t="s">
        <v>55</v>
      </c>
      <c r="D228" s="169" t="s">
        <v>9768</v>
      </c>
      <c r="E228" s="169">
        <v>73200</v>
      </c>
      <c r="F228" s="169">
        <v>100000</v>
      </c>
      <c r="G228" s="169">
        <v>311.80534013133052</v>
      </c>
      <c r="H228" s="169">
        <v>11.922666135853225</v>
      </c>
      <c r="I228" s="169">
        <v>318.73607523558559</v>
      </c>
      <c r="J228" s="169">
        <v>11.924997763539031</v>
      </c>
      <c r="K228" s="169">
        <v>313.80534013133052</v>
      </c>
      <c r="L228" s="169">
        <v>11.415360489822907</v>
      </c>
      <c r="M228" s="169">
        <v>325.18116655924206</v>
      </c>
      <c r="N228" s="169">
        <v>11.419187528578428</v>
      </c>
      <c r="O228" s="169">
        <v>315.80534013133052</v>
      </c>
      <c r="P228" s="169">
        <v>10.676779160921271</v>
      </c>
      <c r="Q228" s="169">
        <v>333.62252885339171</v>
      </c>
      <c r="R228" s="169">
        <v>10.682773193283301</v>
      </c>
      <c r="S228" s="169">
        <v>317.80534013133052</v>
      </c>
      <c r="T228" s="169">
        <v>10.268620497556597</v>
      </c>
      <c r="U228" s="169">
        <v>343.80510406874492</v>
      </c>
      <c r="V228" s="169">
        <v>10.277367299809024</v>
      </c>
      <c r="W228" s="169">
        <v>319.80534013133052</v>
      </c>
      <c r="X228" s="169" t="e">
        <v>#N/A</v>
      </c>
      <c r="Y228" s="169">
        <v>355.62668874839972</v>
      </c>
      <c r="Z228" s="169" t="e">
        <v>#N/A</v>
      </c>
    </row>
    <row r="229" spans="1:26" x14ac:dyDescent="0.3">
      <c r="A229" s="169" t="str">
        <f t="shared" si="9"/>
        <v>LT100000</v>
      </c>
      <c r="B229" s="169" t="str">
        <f t="shared" si="10"/>
        <v>SC100000</v>
      </c>
      <c r="C229" s="169" t="s">
        <v>55</v>
      </c>
      <c r="D229" s="169" t="s">
        <v>9768</v>
      </c>
      <c r="E229" s="169">
        <v>100000</v>
      </c>
      <c r="F229" s="169">
        <v>125000</v>
      </c>
      <c r="G229" s="169">
        <v>381.22752371005424</v>
      </c>
      <c r="H229" s="169">
        <v>11.922666135853225</v>
      </c>
      <c r="I229" s="169">
        <v>389.89086050248511</v>
      </c>
      <c r="J229" s="169">
        <v>11.924997763539031</v>
      </c>
      <c r="K229" s="169">
        <v>383.22752371005424</v>
      </c>
      <c r="L229" s="169">
        <v>11.415360489822907</v>
      </c>
      <c r="M229" s="169">
        <v>397.44717200922639</v>
      </c>
      <c r="N229" s="169">
        <v>11.419187528578428</v>
      </c>
      <c r="O229" s="169">
        <v>385.22752371005424</v>
      </c>
      <c r="P229" s="169">
        <v>10.676779160921271</v>
      </c>
      <c r="Q229" s="169">
        <v>407.49879858517556</v>
      </c>
      <c r="R229" s="169">
        <v>10.682773193283301</v>
      </c>
      <c r="S229" s="169">
        <v>387.22752371005424</v>
      </c>
      <c r="T229" s="169">
        <v>10.268620497556597</v>
      </c>
      <c r="U229" s="169">
        <v>419.72692068963772</v>
      </c>
      <c r="V229" s="169">
        <v>10.277367299809024</v>
      </c>
      <c r="W229" s="169">
        <v>389.22752371005424</v>
      </c>
      <c r="X229" s="169" t="e">
        <v>#N/A</v>
      </c>
      <c r="Y229" s="169">
        <v>434.00378521198684</v>
      </c>
      <c r="Z229" s="169" t="e">
        <v>#N/A</v>
      </c>
    </row>
    <row r="230" spans="1:26" x14ac:dyDescent="0.3">
      <c r="A230" s="169" t="str">
        <f t="shared" si="9"/>
        <v>LT125000</v>
      </c>
      <c r="B230" s="169" t="str">
        <f t="shared" si="10"/>
        <v>SC125000</v>
      </c>
      <c r="C230" s="169" t="s">
        <v>55</v>
      </c>
      <c r="D230" s="169" t="s">
        <v>9768</v>
      </c>
      <c r="E230" s="169">
        <v>125000</v>
      </c>
      <c r="F230" s="169">
        <v>150000</v>
      </c>
      <c r="G230" s="169">
        <v>447.04751241685904</v>
      </c>
      <c r="H230" s="169">
        <v>11.922666135853225</v>
      </c>
      <c r="I230" s="169">
        <v>457.32952285904844</v>
      </c>
      <c r="J230" s="169">
        <v>11.924997763539031</v>
      </c>
      <c r="K230" s="169">
        <v>449.04751241685904</v>
      </c>
      <c r="L230" s="169">
        <v>11.415360489822907</v>
      </c>
      <c r="M230" s="169">
        <v>465.92398574340552</v>
      </c>
      <c r="N230" s="169">
        <v>11.419187528578428</v>
      </c>
      <c r="O230" s="169">
        <v>451.04751241685904</v>
      </c>
      <c r="P230" s="169">
        <v>10.676779160921271</v>
      </c>
      <c r="Q230" s="169">
        <v>477.47999291639798</v>
      </c>
      <c r="R230" s="169">
        <v>10.682773193283301</v>
      </c>
      <c r="S230" s="169">
        <v>453.04751241685904</v>
      </c>
      <c r="T230" s="169">
        <v>10.268620497556597</v>
      </c>
      <c r="U230" s="169">
        <v>491.61915601276399</v>
      </c>
      <c r="V230" s="169">
        <v>10.277367299809024</v>
      </c>
      <c r="W230" s="169">
        <v>455.04751241685904</v>
      </c>
      <c r="X230" s="169" t="e">
        <v>#N/A</v>
      </c>
      <c r="Y230" s="169">
        <v>508.18985229764411</v>
      </c>
      <c r="Z230" s="169" t="e">
        <v>#N/A</v>
      </c>
    </row>
    <row r="231" spans="1:26" x14ac:dyDescent="0.3">
      <c r="A231" s="169" t="str">
        <f t="shared" si="9"/>
        <v>LT150000</v>
      </c>
      <c r="B231" s="169" t="str">
        <f t="shared" si="10"/>
        <v>SC150000</v>
      </c>
      <c r="C231" s="169" t="s">
        <v>55</v>
      </c>
      <c r="D231" s="169" t="s">
        <v>9768</v>
      </c>
      <c r="E231" s="169">
        <v>150000</v>
      </c>
      <c r="F231" s="169">
        <v>175000</v>
      </c>
      <c r="G231" s="169">
        <v>511.86750112366389</v>
      </c>
      <c r="H231" s="169">
        <v>11.922666135853225</v>
      </c>
      <c r="I231" s="169">
        <v>523.73501839220057</v>
      </c>
      <c r="J231" s="169">
        <v>11.924997763539031</v>
      </c>
      <c r="K231" s="169">
        <v>513.86750112366394</v>
      </c>
      <c r="L231" s="169">
        <v>11.415360489822907</v>
      </c>
      <c r="M231" s="169">
        <v>533.34636080396422</v>
      </c>
      <c r="N231" s="169">
        <v>11.419187528578428</v>
      </c>
      <c r="O231" s="169">
        <v>515.86750112366394</v>
      </c>
      <c r="P231" s="169">
        <v>10.676779160921271</v>
      </c>
      <c r="Q231" s="169">
        <v>546.37592362938381</v>
      </c>
      <c r="R231" s="169">
        <v>10.682773193283301</v>
      </c>
      <c r="S231" s="169">
        <v>517.86750112366394</v>
      </c>
      <c r="T231" s="169">
        <v>10.268620497556597</v>
      </c>
      <c r="U231" s="169">
        <v>562.38697025121849</v>
      </c>
      <c r="V231" s="169">
        <v>10.277367299809024</v>
      </c>
      <c r="W231" s="169">
        <v>519.86750112366394</v>
      </c>
      <c r="X231" s="169" t="e">
        <v>#N/A</v>
      </c>
      <c r="Y231" s="169">
        <v>581.20449740192987</v>
      </c>
      <c r="Z231" s="169" t="e">
        <v>#N/A</v>
      </c>
    </row>
    <row r="232" spans="1:26" x14ac:dyDescent="0.3">
      <c r="A232" s="169" t="str">
        <f t="shared" si="9"/>
        <v>LT175000</v>
      </c>
      <c r="B232" s="169" t="str">
        <f t="shared" si="10"/>
        <v>SC175000</v>
      </c>
      <c r="C232" s="169" t="s">
        <v>55</v>
      </c>
      <c r="D232" s="169" t="s">
        <v>9768</v>
      </c>
      <c r="E232" s="169">
        <v>175000</v>
      </c>
      <c r="F232" s="169">
        <v>200000</v>
      </c>
      <c r="G232" s="169">
        <v>577.68748983046873</v>
      </c>
      <c r="H232" s="169">
        <v>11.922666135853225</v>
      </c>
      <c r="I232" s="169">
        <v>591.1736807487639</v>
      </c>
      <c r="J232" s="169">
        <v>11.924997763539031</v>
      </c>
      <c r="K232" s="169">
        <v>579.68748983046873</v>
      </c>
      <c r="L232" s="169">
        <v>11.415360489822907</v>
      </c>
      <c r="M232" s="169">
        <v>601.82317453814335</v>
      </c>
      <c r="N232" s="169">
        <v>11.419187528578428</v>
      </c>
      <c r="O232" s="169">
        <v>581.68748983046873</v>
      </c>
      <c r="P232" s="169">
        <v>10.676779160921271</v>
      </c>
      <c r="Q232" s="169">
        <v>616.35711796060616</v>
      </c>
      <c r="R232" s="169">
        <v>10.682773193283301</v>
      </c>
      <c r="S232" s="169">
        <v>583.68748983046873</v>
      </c>
      <c r="T232" s="169">
        <v>10.268620497556597</v>
      </c>
      <c r="U232" s="169">
        <v>634.27920557434481</v>
      </c>
      <c r="V232" s="169">
        <v>10.277367299809024</v>
      </c>
      <c r="W232" s="169">
        <v>585.68748983046873</v>
      </c>
      <c r="X232" s="169" t="e">
        <v>#N/A</v>
      </c>
      <c r="Y232" s="169">
        <v>655.3905644875872</v>
      </c>
      <c r="Z232" s="169" t="e">
        <v>#N/A</v>
      </c>
    </row>
    <row r="233" spans="1:26" x14ac:dyDescent="0.3">
      <c r="A233" s="169" t="str">
        <f t="shared" si="9"/>
        <v>LT200000</v>
      </c>
      <c r="B233" s="169" t="str">
        <f t="shared" si="10"/>
        <v>SC200000</v>
      </c>
      <c r="C233" s="169" t="s">
        <v>55</v>
      </c>
      <c r="D233" s="169" t="s">
        <v>9768</v>
      </c>
      <c r="E233" s="169">
        <v>200000</v>
      </c>
      <c r="F233" s="169">
        <v>225000</v>
      </c>
      <c r="G233" s="169">
        <v>642.50747853727353</v>
      </c>
      <c r="H233" s="169">
        <v>11.922666135853225</v>
      </c>
      <c r="I233" s="169">
        <v>657.57917628191603</v>
      </c>
      <c r="J233" s="169">
        <v>11.924997763539031</v>
      </c>
      <c r="K233" s="169">
        <v>644.50747853727353</v>
      </c>
      <c r="L233" s="169">
        <v>11.415360489822907</v>
      </c>
      <c r="M233" s="169">
        <v>669.24554959870204</v>
      </c>
      <c r="N233" s="169">
        <v>11.419187528578428</v>
      </c>
      <c r="O233" s="169">
        <v>646.50747853727353</v>
      </c>
      <c r="P233" s="169">
        <v>10.676779160921271</v>
      </c>
      <c r="Q233" s="169">
        <v>685.25304867359205</v>
      </c>
      <c r="R233" s="169">
        <v>10.682773193283301</v>
      </c>
      <c r="S233" s="169">
        <v>648.50747853727353</v>
      </c>
      <c r="T233" s="169">
        <v>10.268620497556597</v>
      </c>
      <c r="U233" s="169">
        <v>705.04701981279936</v>
      </c>
      <c r="V233" s="169">
        <v>10.277367299809024</v>
      </c>
      <c r="W233" s="169">
        <v>650.50747853727353</v>
      </c>
      <c r="X233" s="169" t="e">
        <v>#N/A</v>
      </c>
      <c r="Y233" s="169">
        <v>728.40520959187302</v>
      </c>
      <c r="Z233" s="169" t="e">
        <v>#N/A</v>
      </c>
    </row>
    <row r="234" spans="1:26" x14ac:dyDescent="0.3">
      <c r="A234" s="169" t="str">
        <f t="shared" si="9"/>
        <v>LT225000</v>
      </c>
      <c r="B234" s="169" t="str">
        <f t="shared" si="10"/>
        <v>SC225000</v>
      </c>
      <c r="C234" s="169" t="s">
        <v>55</v>
      </c>
      <c r="D234" s="169" t="s">
        <v>9768</v>
      </c>
      <c r="E234" s="169">
        <v>225000</v>
      </c>
      <c r="F234" s="169">
        <v>250000</v>
      </c>
      <c r="G234" s="169">
        <v>709.32746724407843</v>
      </c>
      <c r="H234" s="169">
        <v>11.922666135853225</v>
      </c>
      <c r="I234" s="169">
        <v>726.05100546189055</v>
      </c>
      <c r="J234" s="169">
        <v>11.924997763539031</v>
      </c>
      <c r="K234" s="169">
        <v>711.32746724407843</v>
      </c>
      <c r="L234" s="169">
        <v>11.415360489822907</v>
      </c>
      <c r="M234" s="169">
        <v>738.77680200650161</v>
      </c>
      <c r="N234" s="169">
        <v>11.419187528578428</v>
      </c>
      <c r="O234" s="169">
        <v>713.32746724407843</v>
      </c>
      <c r="P234" s="169">
        <v>10.676779160921271</v>
      </c>
      <c r="Q234" s="169">
        <v>756.31950662305098</v>
      </c>
      <c r="R234" s="169">
        <v>10.682773193283301</v>
      </c>
      <c r="S234" s="169">
        <v>715.32746724407843</v>
      </c>
      <c r="T234" s="169">
        <v>10.268620497556597</v>
      </c>
      <c r="U234" s="169">
        <v>778.06367622059747</v>
      </c>
      <c r="V234" s="169">
        <v>10.277367299809024</v>
      </c>
      <c r="W234" s="169">
        <v>717.32746724407843</v>
      </c>
      <c r="X234" s="169" t="e">
        <v>#N/A</v>
      </c>
      <c r="Y234" s="169">
        <v>803.76269865890185</v>
      </c>
      <c r="Z234" s="169" t="e">
        <v>#N/A</v>
      </c>
    </row>
    <row r="235" spans="1:26" x14ac:dyDescent="0.3">
      <c r="A235" s="169" t="str">
        <f t="shared" si="9"/>
        <v>LT250000</v>
      </c>
      <c r="B235" s="169" t="str">
        <f t="shared" si="10"/>
        <v>SC250000</v>
      </c>
      <c r="C235" s="169" t="s">
        <v>55</v>
      </c>
      <c r="D235" s="169" t="s">
        <v>9768</v>
      </c>
      <c r="E235" s="169">
        <v>250000</v>
      </c>
      <c r="F235" s="169">
        <v>293000</v>
      </c>
      <c r="G235" s="169">
        <v>796.46701910059414</v>
      </c>
      <c r="H235" s="169">
        <v>11.922666135853225</v>
      </c>
      <c r="I235" s="169">
        <v>815.16544265160064</v>
      </c>
      <c r="J235" s="169">
        <v>11.924997763539031</v>
      </c>
      <c r="K235" s="169">
        <v>798.46701910059414</v>
      </c>
      <c r="L235" s="169">
        <v>11.415360489822907</v>
      </c>
      <c r="M235" s="169">
        <v>829.15785024507568</v>
      </c>
      <c r="N235" s="169">
        <v>11.419187528578428</v>
      </c>
      <c r="O235" s="169">
        <v>800.46701910059414</v>
      </c>
      <c r="P235" s="169">
        <v>10.676779160921271</v>
      </c>
      <c r="Q235" s="169">
        <v>848.53599536384502</v>
      </c>
      <c r="R235" s="169">
        <v>10.682773193283301</v>
      </c>
      <c r="S235" s="169">
        <v>802.46701910059414</v>
      </c>
      <c r="T235" s="169">
        <v>10.268620497556597</v>
      </c>
      <c r="U235" s="169">
        <v>872.61175714280967</v>
      </c>
      <c r="V235" s="169">
        <v>10.277367299809024</v>
      </c>
      <c r="W235" s="169">
        <v>804.46701910059414</v>
      </c>
      <c r="X235" s="169" t="e">
        <v>#N/A</v>
      </c>
      <c r="Y235" s="169">
        <v>901.1094009741995</v>
      </c>
      <c r="Z235" s="169" t="e">
        <v>#N/A</v>
      </c>
    </row>
    <row r="236" spans="1:26" x14ac:dyDescent="0.3">
      <c r="A236" s="169" t="str">
        <f t="shared" si="9"/>
        <v>LT293000</v>
      </c>
      <c r="B236" s="169" t="str">
        <f t="shared" si="10"/>
        <v>SC293000</v>
      </c>
      <c r="C236" s="169" t="s">
        <v>55</v>
      </c>
      <c r="D236" s="169" t="s">
        <v>9768</v>
      </c>
      <c r="E236" s="169">
        <v>293000</v>
      </c>
      <c r="F236" s="169">
        <v>343000</v>
      </c>
      <c r="G236" s="169">
        <v>1208.9574452333923</v>
      </c>
      <c r="H236" s="169">
        <v>11.501813944119162</v>
      </c>
      <c r="I236" s="169">
        <v>1240.1526800936099</v>
      </c>
      <c r="J236" s="169">
        <v>11.504145571804967</v>
      </c>
      <c r="K236" s="169">
        <v>1210.9574452333923</v>
      </c>
      <c r="L236" s="169">
        <v>11.042172876778583</v>
      </c>
      <c r="M236" s="169">
        <v>1262.1600336759802</v>
      </c>
      <c r="N236" s="169">
        <v>11.045999915534104</v>
      </c>
      <c r="O236" s="169">
        <v>1212.9574452333923</v>
      </c>
      <c r="P236" s="169">
        <v>10.35393751594861</v>
      </c>
      <c r="Q236" s="169">
        <v>1293.1526017893366</v>
      </c>
      <c r="R236" s="169">
        <v>10.359931548310641</v>
      </c>
      <c r="S236" s="169">
        <v>1214.9574452333923</v>
      </c>
      <c r="T236" s="169">
        <v>9.974894083440736</v>
      </c>
      <c r="U236" s="169">
        <v>1331.9823682952911</v>
      </c>
      <c r="V236" s="169">
        <v>9.9836408856931627</v>
      </c>
      <c r="W236" s="169">
        <v>1216.9574452333923</v>
      </c>
      <c r="X236" s="169" t="e">
        <v>#N/A</v>
      </c>
      <c r="Y236" s="169">
        <v>1378.1893154910131</v>
      </c>
      <c r="Z236" s="169" t="e">
        <v>#N/A</v>
      </c>
    </row>
    <row r="237" spans="1:26" x14ac:dyDescent="0.3">
      <c r="A237" s="169" t="str">
        <f t="shared" si="9"/>
        <v>LT343000</v>
      </c>
      <c r="B237" s="169" t="str">
        <f t="shared" si="10"/>
        <v>SC343000</v>
      </c>
      <c r="C237" s="169" t="s">
        <v>55</v>
      </c>
      <c r="D237" s="169" t="s">
        <v>9768</v>
      </c>
      <c r="E237" s="169">
        <v>343000</v>
      </c>
      <c r="F237" s="169">
        <v>393000</v>
      </c>
      <c r="G237" s="169">
        <v>1370.9309226470023</v>
      </c>
      <c r="H237" s="169">
        <v>11.501813944119162</v>
      </c>
      <c r="I237" s="169">
        <v>1406.369570644679</v>
      </c>
      <c r="J237" s="169">
        <v>11.504145571804967</v>
      </c>
      <c r="K237" s="169">
        <v>1372.9309226470023</v>
      </c>
      <c r="L237" s="169">
        <v>11.042172876778583</v>
      </c>
      <c r="M237" s="169">
        <v>1431.0984766506056</v>
      </c>
      <c r="N237" s="169">
        <v>11.045999915534104</v>
      </c>
      <c r="O237" s="169">
        <v>1374.9309226470023</v>
      </c>
      <c r="P237" s="169">
        <v>10.35393751594861</v>
      </c>
      <c r="Q237" s="169">
        <v>1466.0348344155607</v>
      </c>
      <c r="R237" s="169">
        <v>10.359931548310641</v>
      </c>
      <c r="S237" s="169">
        <v>1376.9309226470023</v>
      </c>
      <c r="T237" s="169">
        <v>9.974894083440736</v>
      </c>
      <c r="U237" s="169">
        <v>1509.8744659134352</v>
      </c>
      <c r="V237" s="169">
        <v>9.9836408856931627</v>
      </c>
      <c r="W237" s="169">
        <v>1378.9309226470023</v>
      </c>
      <c r="X237" s="169" t="e">
        <v>#N/A</v>
      </c>
      <c r="Y237" s="169">
        <v>1562.094778334259</v>
      </c>
      <c r="Z237" s="169" t="e">
        <v>#N/A</v>
      </c>
    </row>
    <row r="238" spans="1:26" x14ac:dyDescent="0.3">
      <c r="A238" s="169" t="str">
        <f t="shared" si="9"/>
        <v>LT393000</v>
      </c>
      <c r="B238" s="169" t="str">
        <f t="shared" si="10"/>
        <v>SC393000</v>
      </c>
      <c r="C238" s="169" t="s">
        <v>55</v>
      </c>
      <c r="D238" s="169" t="s">
        <v>9768</v>
      </c>
      <c r="E238" s="169">
        <v>393000</v>
      </c>
      <c r="F238" s="169">
        <v>443000</v>
      </c>
      <c r="G238" s="169">
        <v>1535.1479000606118</v>
      </c>
      <c r="H238" s="169">
        <v>11.501813944119162</v>
      </c>
      <c r="I238" s="169">
        <v>1574.9043709640712</v>
      </c>
      <c r="J238" s="169">
        <v>11.504145571804967</v>
      </c>
      <c r="K238" s="169">
        <v>1537.1479000606118</v>
      </c>
      <c r="L238" s="169">
        <v>11.042172876778583</v>
      </c>
      <c r="M238" s="169">
        <v>1602.4025527894983</v>
      </c>
      <c r="N238" s="169">
        <v>11.045999915534104</v>
      </c>
      <c r="O238" s="169">
        <v>1539.1479000606118</v>
      </c>
      <c r="P238" s="169">
        <v>10.35393751594861</v>
      </c>
      <c r="Q238" s="169">
        <v>1641.351855969298</v>
      </c>
      <c r="R238" s="169">
        <v>10.359931548310641</v>
      </c>
      <c r="S238" s="169">
        <v>1541.1479000606118</v>
      </c>
      <c r="T238" s="169">
        <v>9.974894083440736</v>
      </c>
      <c r="U238" s="169">
        <v>1690.2892022350402</v>
      </c>
      <c r="V238" s="169">
        <v>9.9836408856931627</v>
      </c>
      <c r="W238" s="169">
        <v>1543.1479000606118</v>
      </c>
      <c r="X238" s="169" t="e">
        <v>#N/A</v>
      </c>
      <c r="Y238" s="169">
        <v>1748.6283263927114</v>
      </c>
      <c r="Z238" s="169" t="e">
        <v>#N/A</v>
      </c>
    </row>
    <row r="239" spans="1:26" x14ac:dyDescent="0.3">
      <c r="A239" s="169" t="str">
        <f t="shared" si="9"/>
        <v>LT443000</v>
      </c>
      <c r="B239" s="169" t="str">
        <f t="shared" si="10"/>
        <v>SC443000</v>
      </c>
      <c r="C239" s="169" t="s">
        <v>55</v>
      </c>
      <c r="D239" s="169" t="s">
        <v>9768</v>
      </c>
      <c r="E239" s="169">
        <v>443000</v>
      </c>
      <c r="F239" s="169">
        <v>493000</v>
      </c>
      <c r="G239" s="169">
        <v>1699.1213774742216</v>
      </c>
      <c r="H239" s="169">
        <v>11.501813944119162</v>
      </c>
      <c r="I239" s="169">
        <v>1743.1875951619625</v>
      </c>
      <c r="J239" s="169">
        <v>11.504145571804967</v>
      </c>
      <c r="K239" s="169">
        <v>1701.1213774742216</v>
      </c>
      <c r="L239" s="169">
        <v>11.042172876778583</v>
      </c>
      <c r="M239" s="169">
        <v>1773.4498731113647</v>
      </c>
      <c r="N239" s="169">
        <v>11.045999915534104</v>
      </c>
      <c r="O239" s="169">
        <v>1703.1213774742216</v>
      </c>
      <c r="P239" s="169">
        <v>10.35393751594861</v>
      </c>
      <c r="Q239" s="169">
        <v>1816.404615831995</v>
      </c>
      <c r="R239" s="169">
        <v>10.359931548310641</v>
      </c>
      <c r="S239" s="169">
        <v>1705.1213774742216</v>
      </c>
      <c r="T239" s="169">
        <v>9.974894083440736</v>
      </c>
      <c r="U239" s="169">
        <v>1870.4301420225277</v>
      </c>
      <c r="V239" s="169">
        <v>9.9836408856931627</v>
      </c>
      <c r="W239" s="169">
        <v>1707.1213774742216</v>
      </c>
      <c r="X239" s="169" t="e">
        <v>#N/A</v>
      </c>
      <c r="Y239" s="169">
        <v>1934.8766331986997</v>
      </c>
      <c r="Z239" s="169" t="e">
        <v>#N/A</v>
      </c>
    </row>
    <row r="240" spans="1:26" x14ac:dyDescent="0.3">
      <c r="A240" s="169" t="str">
        <f t="shared" si="9"/>
        <v>LT493000</v>
      </c>
      <c r="B240" s="169" t="str">
        <f t="shared" si="10"/>
        <v>SC493000</v>
      </c>
      <c r="C240" s="169" t="s">
        <v>55</v>
      </c>
      <c r="D240" s="169" t="s">
        <v>9768</v>
      </c>
      <c r="E240" s="169">
        <v>493000</v>
      </c>
      <c r="F240" s="169">
        <v>543000</v>
      </c>
      <c r="G240" s="169">
        <v>1861.0948548878312</v>
      </c>
      <c r="H240" s="169">
        <v>11.501813944119162</v>
      </c>
      <c r="I240" s="169">
        <v>1909.4044857130318</v>
      </c>
      <c r="J240" s="169">
        <v>11.504145571804967</v>
      </c>
      <c r="K240" s="169">
        <v>1863.0948548878312</v>
      </c>
      <c r="L240" s="169">
        <v>11.042172876778583</v>
      </c>
      <c r="M240" s="169">
        <v>1942.38831608599</v>
      </c>
      <c r="N240" s="169">
        <v>11.045999915534104</v>
      </c>
      <c r="O240" s="169">
        <v>1865.0948548878312</v>
      </c>
      <c r="P240" s="169">
        <v>10.35393751594861</v>
      </c>
      <c r="Q240" s="169">
        <v>1989.2868484582186</v>
      </c>
      <c r="R240" s="169">
        <v>10.359931548310641</v>
      </c>
      <c r="S240" s="169">
        <v>1867.0948548878312</v>
      </c>
      <c r="T240" s="169">
        <v>9.974894083440736</v>
      </c>
      <c r="U240" s="169">
        <v>2048.3222396406718</v>
      </c>
      <c r="V240" s="169">
        <v>9.9836408856931627</v>
      </c>
      <c r="W240" s="169">
        <v>1869.0948548878312</v>
      </c>
      <c r="X240" s="169" t="e">
        <v>#N/A</v>
      </c>
      <c r="Y240" s="169">
        <v>2118.7820960419458</v>
      </c>
      <c r="Z240" s="169" t="e">
        <v>#N/A</v>
      </c>
    </row>
    <row r="241" spans="1:26" x14ac:dyDescent="0.3">
      <c r="A241" s="169" t="str">
        <f t="shared" si="9"/>
        <v>LT543000</v>
      </c>
      <c r="B241" s="169" t="str">
        <f t="shared" si="10"/>
        <v>SC543000</v>
      </c>
      <c r="C241" s="169" t="s">
        <v>55</v>
      </c>
      <c r="D241" s="169" t="s">
        <v>9768</v>
      </c>
      <c r="E241" s="169">
        <v>543000</v>
      </c>
      <c r="F241" s="169">
        <v>593000</v>
      </c>
      <c r="G241" s="169">
        <v>2025.0683323014412</v>
      </c>
      <c r="H241" s="169">
        <v>11.501813944119162</v>
      </c>
      <c r="I241" s="169">
        <v>2077.6877099109233</v>
      </c>
      <c r="J241" s="169">
        <v>11.504145571804967</v>
      </c>
      <c r="K241" s="169">
        <v>2027.0683323014412</v>
      </c>
      <c r="L241" s="169">
        <v>11.042172876778583</v>
      </c>
      <c r="M241" s="169">
        <v>2113.4356364078567</v>
      </c>
      <c r="N241" s="169">
        <v>11.045999915534104</v>
      </c>
      <c r="O241" s="169">
        <v>2029.0683323014412</v>
      </c>
      <c r="P241" s="169">
        <v>10.35393751594861</v>
      </c>
      <c r="Q241" s="169">
        <v>2164.3396083209159</v>
      </c>
      <c r="R241" s="169">
        <v>10.359931548310641</v>
      </c>
      <c r="S241" s="169">
        <v>2031.0683323014412</v>
      </c>
      <c r="T241" s="169">
        <v>9.974894083440736</v>
      </c>
      <c r="U241" s="169">
        <v>2228.4631794281595</v>
      </c>
      <c r="V241" s="169">
        <v>9.9836408856931627</v>
      </c>
      <c r="W241" s="169">
        <v>2033.0683323014412</v>
      </c>
      <c r="X241" s="169" t="e">
        <v>#N/A</v>
      </c>
      <c r="Y241" s="169">
        <v>2305.0304028479341</v>
      </c>
      <c r="Z241" s="169" t="e">
        <v>#N/A</v>
      </c>
    </row>
    <row r="242" spans="1:26" x14ac:dyDescent="0.3">
      <c r="A242" s="169" t="str">
        <f t="shared" si="9"/>
        <v>LT593000</v>
      </c>
      <c r="B242" s="169" t="str">
        <f t="shared" si="10"/>
        <v>SC593000</v>
      </c>
      <c r="C242" s="169" t="s">
        <v>55</v>
      </c>
      <c r="D242" s="169" t="s">
        <v>9768</v>
      </c>
      <c r="E242" s="169">
        <v>593000</v>
      </c>
      <c r="F242" s="169">
        <v>643000</v>
      </c>
      <c r="G242" s="169">
        <v>2192.285309715051</v>
      </c>
      <c r="H242" s="169">
        <v>11.501813944119162</v>
      </c>
      <c r="I242" s="169">
        <v>2249.3220107005491</v>
      </c>
      <c r="J242" s="169">
        <v>11.504145571804967</v>
      </c>
      <c r="K242" s="169">
        <v>2194.285309715051</v>
      </c>
      <c r="L242" s="169">
        <v>11.042172876778583</v>
      </c>
      <c r="M242" s="169">
        <v>2287.9030285676108</v>
      </c>
      <c r="N242" s="169">
        <v>11.045999915534104</v>
      </c>
      <c r="O242" s="169">
        <v>2196.285309715051</v>
      </c>
      <c r="P242" s="169">
        <v>10.35393751594861</v>
      </c>
      <c r="Q242" s="169">
        <v>2342.912420729363</v>
      </c>
      <c r="R242" s="169">
        <v>10.359931548310641</v>
      </c>
      <c r="S242" s="169">
        <v>2198.285309715051</v>
      </c>
      <c r="T242" s="169">
        <v>9.974894083440736</v>
      </c>
      <c r="U242" s="169">
        <v>2412.2511790037797</v>
      </c>
      <c r="V242" s="169">
        <v>9.9836408856931627</v>
      </c>
      <c r="W242" s="169">
        <v>2200.285309715051</v>
      </c>
      <c r="X242" s="169" t="e">
        <v>#N/A</v>
      </c>
      <c r="Y242" s="169">
        <v>2495.0782168505011</v>
      </c>
      <c r="Z242" s="169" t="e">
        <v>#N/A</v>
      </c>
    </row>
    <row r="243" spans="1:26" x14ac:dyDescent="0.3">
      <c r="A243" s="169" t="str">
        <f t="shared" si="9"/>
        <v>LT643000</v>
      </c>
      <c r="B243" s="169" t="str">
        <f t="shared" si="10"/>
        <v>SC643000</v>
      </c>
      <c r="C243" s="169" t="s">
        <v>55</v>
      </c>
      <c r="D243" s="169" t="s">
        <v>9768</v>
      </c>
      <c r="E243" s="169">
        <v>643000</v>
      </c>
      <c r="F243" s="169">
        <v>693000</v>
      </c>
      <c r="G243" s="169">
        <v>2351.2587871286605</v>
      </c>
      <c r="H243" s="169">
        <v>11.501813944119162</v>
      </c>
      <c r="I243" s="169">
        <v>2412.4394007813853</v>
      </c>
      <c r="J243" s="169">
        <v>11.504145571804967</v>
      </c>
      <c r="K243" s="169">
        <v>2353.2587871286605</v>
      </c>
      <c r="L243" s="169">
        <v>11.042172876778583</v>
      </c>
      <c r="M243" s="169">
        <v>2453.6781555213747</v>
      </c>
      <c r="N243" s="169">
        <v>11.045999915534104</v>
      </c>
      <c r="O243" s="169">
        <v>2355.2587871286605</v>
      </c>
      <c r="P243" s="169">
        <v>10.35393751594861</v>
      </c>
      <c r="Q243" s="169">
        <v>2512.5388625008773</v>
      </c>
      <c r="R243" s="169">
        <v>10.359931548310641</v>
      </c>
      <c r="S243" s="169">
        <v>2357.2587871286605</v>
      </c>
      <c r="T243" s="169">
        <v>9.974894083440736</v>
      </c>
      <c r="U243" s="169">
        <v>2586.7700133679086</v>
      </c>
      <c r="V243" s="169">
        <v>9.9836408856931627</v>
      </c>
      <c r="W243" s="169">
        <v>2359.2587871286605</v>
      </c>
      <c r="X243" s="169" t="e">
        <v>#N/A</v>
      </c>
      <c r="Y243" s="169">
        <v>2675.4694137496322</v>
      </c>
      <c r="Z243" s="169" t="e">
        <v>#N/A</v>
      </c>
    </row>
    <row r="244" spans="1:26" x14ac:dyDescent="0.3">
      <c r="A244" s="169" t="str">
        <f t="shared" si="9"/>
        <v>LT693000</v>
      </c>
      <c r="B244" s="169" t="str">
        <f t="shared" si="10"/>
        <v>SC693000</v>
      </c>
      <c r="C244" s="169" t="s">
        <v>55</v>
      </c>
      <c r="D244" s="169" t="s">
        <v>9768</v>
      </c>
      <c r="E244" s="169">
        <v>693000</v>
      </c>
      <c r="F244" s="169">
        <v>732000</v>
      </c>
      <c r="G244" s="169">
        <v>2492.4806027310278</v>
      </c>
      <c r="H244" s="169">
        <v>11.501813944119162</v>
      </c>
      <c r="I244" s="169">
        <v>2557.4477399453112</v>
      </c>
      <c r="J244" s="169">
        <v>11.504145571804967</v>
      </c>
      <c r="K244" s="169">
        <v>2494.4806027310278</v>
      </c>
      <c r="L244" s="169">
        <v>11.042172876778583</v>
      </c>
      <c r="M244" s="169">
        <v>2601.1150167362989</v>
      </c>
      <c r="N244" s="169">
        <v>11.045999915534104</v>
      </c>
      <c r="O244" s="169">
        <v>2496.4806027310278</v>
      </c>
      <c r="P244" s="169">
        <v>10.35393751594861</v>
      </c>
      <c r="Q244" s="169">
        <v>2663.4948843428406</v>
      </c>
      <c r="R244" s="169">
        <v>10.359931548310641</v>
      </c>
      <c r="S244" s="169">
        <v>2498.4806027310278</v>
      </c>
      <c r="T244" s="169">
        <v>9.974894083440736</v>
      </c>
      <c r="U244" s="169">
        <v>2742.1964865229143</v>
      </c>
      <c r="V244" s="169">
        <v>9.9836408856931627</v>
      </c>
      <c r="W244" s="169">
        <v>2500.4806027310278</v>
      </c>
      <c r="X244" s="169" t="e">
        <v>#N/A</v>
      </c>
      <c r="Y244" s="169">
        <v>2836.2617912772535</v>
      </c>
      <c r="Z244" s="169" t="e">
        <v>#N/A</v>
      </c>
    </row>
    <row r="245" spans="1:26" x14ac:dyDescent="0.3">
      <c r="A245" s="169" t="str">
        <f t="shared" si="9"/>
        <v>LW0</v>
      </c>
      <c r="B245" s="169" t="str">
        <f t="shared" si="10"/>
        <v>SC0</v>
      </c>
      <c r="C245" s="169" t="s">
        <v>55</v>
      </c>
      <c r="D245" s="169" t="s">
        <v>9776</v>
      </c>
      <c r="E245" s="169">
        <v>0</v>
      </c>
      <c r="F245" s="169">
        <v>25000</v>
      </c>
      <c r="G245" s="169">
        <v>132.46834816774413</v>
      </c>
      <c r="H245" s="169">
        <v>13.28151058632613</v>
      </c>
      <c r="I245" s="169">
        <v>135.08358536053788</v>
      </c>
      <c r="J245" s="169">
        <v>13.283964931258556</v>
      </c>
      <c r="K245" s="169">
        <v>134.46834816774413</v>
      </c>
      <c r="L245" s="169">
        <v>12.705901041000068</v>
      </c>
      <c r="M245" s="169">
        <v>138.76089202139323</v>
      </c>
      <c r="N245" s="169">
        <v>12.709929502847984</v>
      </c>
      <c r="O245" s="169">
        <v>136.46834816774413</v>
      </c>
      <c r="P245" s="169">
        <v>11.857986082791847</v>
      </c>
      <c r="Q245" s="169">
        <v>143.19146972931588</v>
      </c>
      <c r="R245" s="169">
        <v>11.864295590541353</v>
      </c>
      <c r="S245" s="169">
        <v>138.46834816774413</v>
      </c>
      <c r="T245" s="169">
        <v>11.350745087831466</v>
      </c>
      <c r="U245" s="169">
        <v>148.27907511519854</v>
      </c>
      <c r="V245" s="169">
        <v>11.359952248097178</v>
      </c>
      <c r="W245" s="169">
        <v>140.46834816774413</v>
      </c>
      <c r="X245" s="169" t="e">
        <v>#N/A</v>
      </c>
      <c r="Y245" s="169">
        <v>153.98514282086467</v>
      </c>
      <c r="Z245" s="169" t="e">
        <v>#N/A</v>
      </c>
    </row>
    <row r="246" spans="1:26" x14ac:dyDescent="0.3">
      <c r="A246" s="169" t="str">
        <f t="shared" si="9"/>
        <v>LW25000</v>
      </c>
      <c r="B246" s="169" t="str">
        <f t="shared" si="10"/>
        <v>SC25000</v>
      </c>
      <c r="C246" s="169" t="s">
        <v>55</v>
      </c>
      <c r="D246" s="169" t="s">
        <v>9776</v>
      </c>
      <c r="E246" s="169">
        <v>25000</v>
      </c>
      <c r="F246" s="169">
        <v>50000</v>
      </c>
      <c r="G246" s="169">
        <v>189.72565758963967</v>
      </c>
      <c r="H246" s="169">
        <v>13.28151058632613</v>
      </c>
      <c r="I246" s="169">
        <v>193.7305846833612</v>
      </c>
      <c r="J246" s="169">
        <v>13.283964931258556</v>
      </c>
      <c r="K246" s="169">
        <v>191.72565758963967</v>
      </c>
      <c r="L246" s="169">
        <v>12.705901041000068</v>
      </c>
      <c r="M246" s="169">
        <v>198.29918186798722</v>
      </c>
      <c r="N246" s="169">
        <v>12.709929502847984</v>
      </c>
      <c r="O246" s="169">
        <v>193.72565758963967</v>
      </c>
      <c r="P246" s="169">
        <v>11.857986082791847</v>
      </c>
      <c r="Q246" s="169">
        <v>204.02132475532372</v>
      </c>
      <c r="R246" s="169">
        <v>11.864295590541353</v>
      </c>
      <c r="S246" s="169">
        <v>195.72565758963967</v>
      </c>
      <c r="T246" s="169">
        <v>11.350745087831466</v>
      </c>
      <c r="U246" s="169">
        <v>210.74962798484162</v>
      </c>
      <c r="V246" s="169">
        <v>11.359952248097178</v>
      </c>
      <c r="W246" s="169">
        <v>197.72565758963967</v>
      </c>
      <c r="X246" s="169" t="e">
        <v>#N/A</v>
      </c>
      <c r="Y246" s="169">
        <v>218.42503326222416</v>
      </c>
      <c r="Z246" s="169" t="e">
        <v>#N/A</v>
      </c>
    </row>
    <row r="247" spans="1:26" x14ac:dyDescent="0.3">
      <c r="A247" s="169" t="str">
        <f t="shared" si="9"/>
        <v>LW50000</v>
      </c>
      <c r="B247" s="169" t="str">
        <f t="shared" si="10"/>
        <v>SC50000</v>
      </c>
      <c r="C247" s="169" t="s">
        <v>55</v>
      </c>
      <c r="D247" s="169" t="s">
        <v>9776</v>
      </c>
      <c r="E247" s="169">
        <v>50000</v>
      </c>
      <c r="F247" s="169">
        <v>73200</v>
      </c>
      <c r="G247" s="169">
        <v>282.53868998147345</v>
      </c>
      <c r="H247" s="169">
        <v>13.28151058632613</v>
      </c>
      <c r="I247" s="169">
        <v>289.09265328846004</v>
      </c>
      <c r="J247" s="169">
        <v>13.283964931258556</v>
      </c>
      <c r="K247" s="169">
        <v>284.53868998147345</v>
      </c>
      <c r="L247" s="169">
        <v>12.705901041000068</v>
      </c>
      <c r="M247" s="169">
        <v>295.29609852092358</v>
      </c>
      <c r="N247" s="169">
        <v>12.709929502847984</v>
      </c>
      <c r="O247" s="169">
        <v>286.53868998147345</v>
      </c>
      <c r="P247" s="169">
        <v>11.857986082791847</v>
      </c>
      <c r="Q247" s="169">
        <v>303.38729252672903</v>
      </c>
      <c r="R247" s="169">
        <v>11.864295590541353</v>
      </c>
      <c r="S247" s="169">
        <v>288.53868998147345</v>
      </c>
      <c r="T247" s="169">
        <v>11.350745087831466</v>
      </c>
      <c r="U247" s="169">
        <v>313.12504283912494</v>
      </c>
      <c r="V247" s="169">
        <v>11.359952248097178</v>
      </c>
      <c r="W247" s="169">
        <v>290.53868998147345</v>
      </c>
      <c r="X247" s="169" t="e">
        <v>#N/A</v>
      </c>
      <c r="Y247" s="169">
        <v>324.41270203236104</v>
      </c>
      <c r="Z247" s="169" t="e">
        <v>#N/A</v>
      </c>
    </row>
    <row r="248" spans="1:26" x14ac:dyDescent="0.3">
      <c r="A248" s="169" t="str">
        <f t="shared" si="9"/>
        <v>LW73200</v>
      </c>
      <c r="B248" s="169" t="str">
        <f t="shared" si="10"/>
        <v>SC73200</v>
      </c>
      <c r="C248" s="169" t="s">
        <v>55</v>
      </c>
      <c r="D248" s="169" t="s">
        <v>9776</v>
      </c>
      <c r="E248" s="169">
        <v>73200</v>
      </c>
      <c r="F248" s="169">
        <v>100000</v>
      </c>
      <c r="G248" s="169">
        <v>311.80534013133052</v>
      </c>
      <c r="H248" s="169">
        <v>11.922666135853225</v>
      </c>
      <c r="I248" s="169">
        <v>318.73607523558559</v>
      </c>
      <c r="J248" s="169">
        <v>11.924997763539031</v>
      </c>
      <c r="K248" s="169">
        <v>313.80534013133052</v>
      </c>
      <c r="L248" s="169">
        <v>11.415360489822907</v>
      </c>
      <c r="M248" s="169">
        <v>325.18116655924206</v>
      </c>
      <c r="N248" s="169">
        <v>11.419187528578428</v>
      </c>
      <c r="O248" s="169">
        <v>315.80534013133052</v>
      </c>
      <c r="P248" s="169">
        <v>10.676779160921271</v>
      </c>
      <c r="Q248" s="169">
        <v>333.62252885339171</v>
      </c>
      <c r="R248" s="169">
        <v>10.682773193283301</v>
      </c>
      <c r="S248" s="169">
        <v>317.80534013133052</v>
      </c>
      <c r="T248" s="169">
        <v>10.268620497556597</v>
      </c>
      <c r="U248" s="169">
        <v>343.80510406874492</v>
      </c>
      <c r="V248" s="169">
        <v>10.277367299809024</v>
      </c>
      <c r="W248" s="169">
        <v>319.80534013133052</v>
      </c>
      <c r="X248" s="169" t="e">
        <v>#N/A</v>
      </c>
      <c r="Y248" s="169">
        <v>355.62668874839972</v>
      </c>
      <c r="Z248" s="169" t="e">
        <v>#N/A</v>
      </c>
    </row>
    <row r="249" spans="1:26" x14ac:dyDescent="0.3">
      <c r="A249" s="169" t="str">
        <f t="shared" si="9"/>
        <v>LW100000</v>
      </c>
      <c r="B249" s="169" t="str">
        <f t="shared" si="10"/>
        <v>SC100000</v>
      </c>
      <c r="C249" s="169" t="s">
        <v>55</v>
      </c>
      <c r="D249" s="169" t="s">
        <v>9776</v>
      </c>
      <c r="E249" s="169">
        <v>100000</v>
      </c>
      <c r="F249" s="169">
        <v>125000</v>
      </c>
      <c r="G249" s="169">
        <v>381.22752371005424</v>
      </c>
      <c r="H249" s="169">
        <v>11.922666135853225</v>
      </c>
      <c r="I249" s="169">
        <v>389.89086050248511</v>
      </c>
      <c r="J249" s="169">
        <v>11.924997763539031</v>
      </c>
      <c r="K249" s="169">
        <v>383.22752371005424</v>
      </c>
      <c r="L249" s="169">
        <v>11.415360489822907</v>
      </c>
      <c r="M249" s="169">
        <v>397.44717200922639</v>
      </c>
      <c r="N249" s="169">
        <v>11.419187528578428</v>
      </c>
      <c r="O249" s="169">
        <v>385.22752371005424</v>
      </c>
      <c r="P249" s="169">
        <v>10.676779160921271</v>
      </c>
      <c r="Q249" s="169">
        <v>407.49879858517556</v>
      </c>
      <c r="R249" s="169">
        <v>10.682773193283301</v>
      </c>
      <c r="S249" s="169">
        <v>387.22752371005424</v>
      </c>
      <c r="T249" s="169">
        <v>10.268620497556597</v>
      </c>
      <c r="U249" s="169">
        <v>419.72692068963772</v>
      </c>
      <c r="V249" s="169">
        <v>10.277367299809024</v>
      </c>
      <c r="W249" s="169">
        <v>389.22752371005424</v>
      </c>
      <c r="X249" s="169" t="e">
        <v>#N/A</v>
      </c>
      <c r="Y249" s="169">
        <v>434.00378521198684</v>
      </c>
      <c r="Z249" s="169" t="e">
        <v>#N/A</v>
      </c>
    </row>
    <row r="250" spans="1:26" x14ac:dyDescent="0.3">
      <c r="A250" s="169" t="str">
        <f t="shared" si="9"/>
        <v>LW125000</v>
      </c>
      <c r="B250" s="169" t="str">
        <f t="shared" si="10"/>
        <v>SC125000</v>
      </c>
      <c r="C250" s="169" t="s">
        <v>55</v>
      </c>
      <c r="D250" s="169" t="s">
        <v>9776</v>
      </c>
      <c r="E250" s="169">
        <v>125000</v>
      </c>
      <c r="F250" s="169">
        <v>150000</v>
      </c>
      <c r="G250" s="169">
        <v>447.04751241685904</v>
      </c>
      <c r="H250" s="169">
        <v>11.922666135853225</v>
      </c>
      <c r="I250" s="169">
        <v>457.32952285904844</v>
      </c>
      <c r="J250" s="169">
        <v>11.924997763539031</v>
      </c>
      <c r="K250" s="169">
        <v>449.04751241685904</v>
      </c>
      <c r="L250" s="169">
        <v>11.415360489822907</v>
      </c>
      <c r="M250" s="169">
        <v>465.92398574340552</v>
      </c>
      <c r="N250" s="169">
        <v>11.419187528578428</v>
      </c>
      <c r="O250" s="169">
        <v>451.04751241685904</v>
      </c>
      <c r="P250" s="169">
        <v>10.676779160921271</v>
      </c>
      <c r="Q250" s="169">
        <v>477.47999291639798</v>
      </c>
      <c r="R250" s="169">
        <v>10.682773193283301</v>
      </c>
      <c r="S250" s="169">
        <v>453.04751241685904</v>
      </c>
      <c r="T250" s="169">
        <v>10.268620497556597</v>
      </c>
      <c r="U250" s="169">
        <v>491.61915601276399</v>
      </c>
      <c r="V250" s="169">
        <v>10.277367299809024</v>
      </c>
      <c r="W250" s="169">
        <v>455.04751241685904</v>
      </c>
      <c r="X250" s="169" t="e">
        <v>#N/A</v>
      </c>
      <c r="Y250" s="169">
        <v>508.18985229764411</v>
      </c>
      <c r="Z250" s="169" t="e">
        <v>#N/A</v>
      </c>
    </row>
    <row r="251" spans="1:26" x14ac:dyDescent="0.3">
      <c r="A251" s="169" t="str">
        <f t="shared" si="9"/>
        <v>LW150000</v>
      </c>
      <c r="B251" s="169" t="str">
        <f t="shared" si="10"/>
        <v>SC150000</v>
      </c>
      <c r="C251" s="169" t="s">
        <v>55</v>
      </c>
      <c r="D251" s="169" t="s">
        <v>9776</v>
      </c>
      <c r="E251" s="169">
        <v>150000</v>
      </c>
      <c r="F251" s="169">
        <v>175000</v>
      </c>
      <c r="G251" s="169">
        <v>511.86750112366389</v>
      </c>
      <c r="H251" s="169">
        <v>11.922666135853225</v>
      </c>
      <c r="I251" s="169">
        <v>523.73501839220057</v>
      </c>
      <c r="J251" s="169">
        <v>11.924997763539031</v>
      </c>
      <c r="K251" s="169">
        <v>513.86750112366394</v>
      </c>
      <c r="L251" s="169">
        <v>11.415360489822907</v>
      </c>
      <c r="M251" s="169">
        <v>533.34636080396422</v>
      </c>
      <c r="N251" s="169">
        <v>11.419187528578428</v>
      </c>
      <c r="O251" s="169">
        <v>515.86750112366394</v>
      </c>
      <c r="P251" s="169">
        <v>10.676779160921271</v>
      </c>
      <c r="Q251" s="169">
        <v>546.37592362938381</v>
      </c>
      <c r="R251" s="169">
        <v>10.682773193283301</v>
      </c>
      <c r="S251" s="169">
        <v>517.86750112366394</v>
      </c>
      <c r="T251" s="169">
        <v>10.268620497556597</v>
      </c>
      <c r="U251" s="169">
        <v>562.38697025121849</v>
      </c>
      <c r="V251" s="169">
        <v>10.277367299809024</v>
      </c>
      <c r="W251" s="169">
        <v>519.86750112366394</v>
      </c>
      <c r="X251" s="169" t="e">
        <v>#N/A</v>
      </c>
      <c r="Y251" s="169">
        <v>581.20449740192987</v>
      </c>
      <c r="Z251" s="169" t="e">
        <v>#N/A</v>
      </c>
    </row>
    <row r="252" spans="1:26" x14ac:dyDescent="0.3">
      <c r="A252" s="169" t="str">
        <f t="shared" si="9"/>
        <v>LW175000</v>
      </c>
      <c r="B252" s="169" t="str">
        <f t="shared" si="10"/>
        <v>SC175000</v>
      </c>
      <c r="C252" s="169" t="s">
        <v>55</v>
      </c>
      <c r="D252" s="169" t="s">
        <v>9776</v>
      </c>
      <c r="E252" s="169">
        <v>175000</v>
      </c>
      <c r="F252" s="169">
        <v>200000</v>
      </c>
      <c r="G252" s="169">
        <v>577.68748983046873</v>
      </c>
      <c r="H252" s="169">
        <v>11.922666135853225</v>
      </c>
      <c r="I252" s="169">
        <v>591.1736807487639</v>
      </c>
      <c r="J252" s="169">
        <v>11.924997763539031</v>
      </c>
      <c r="K252" s="169">
        <v>579.68748983046873</v>
      </c>
      <c r="L252" s="169">
        <v>11.415360489822907</v>
      </c>
      <c r="M252" s="169">
        <v>601.82317453814335</v>
      </c>
      <c r="N252" s="169">
        <v>11.419187528578428</v>
      </c>
      <c r="O252" s="169">
        <v>581.68748983046873</v>
      </c>
      <c r="P252" s="169">
        <v>10.676779160921271</v>
      </c>
      <c r="Q252" s="169">
        <v>616.35711796060616</v>
      </c>
      <c r="R252" s="169">
        <v>10.682773193283301</v>
      </c>
      <c r="S252" s="169">
        <v>583.68748983046873</v>
      </c>
      <c r="T252" s="169">
        <v>10.268620497556597</v>
      </c>
      <c r="U252" s="169">
        <v>634.27920557434481</v>
      </c>
      <c r="V252" s="169">
        <v>10.277367299809024</v>
      </c>
      <c r="W252" s="169">
        <v>585.68748983046873</v>
      </c>
      <c r="X252" s="169" t="e">
        <v>#N/A</v>
      </c>
      <c r="Y252" s="169">
        <v>655.3905644875872</v>
      </c>
      <c r="Z252" s="169" t="e">
        <v>#N/A</v>
      </c>
    </row>
    <row r="253" spans="1:26" x14ac:dyDescent="0.3">
      <c r="A253" s="169" t="str">
        <f t="shared" si="9"/>
        <v>LW200000</v>
      </c>
      <c r="B253" s="169" t="str">
        <f t="shared" si="10"/>
        <v>SC200000</v>
      </c>
      <c r="C253" s="169" t="s">
        <v>55</v>
      </c>
      <c r="D253" s="169" t="s">
        <v>9776</v>
      </c>
      <c r="E253" s="169">
        <v>200000</v>
      </c>
      <c r="F253" s="169">
        <v>225000</v>
      </c>
      <c r="G253" s="169">
        <v>642.50747853727353</v>
      </c>
      <c r="H253" s="169">
        <v>11.922666135853225</v>
      </c>
      <c r="I253" s="169">
        <v>657.57917628191603</v>
      </c>
      <c r="J253" s="169">
        <v>11.924997763539031</v>
      </c>
      <c r="K253" s="169">
        <v>644.50747853727353</v>
      </c>
      <c r="L253" s="169">
        <v>11.415360489822907</v>
      </c>
      <c r="M253" s="169">
        <v>669.24554959870204</v>
      </c>
      <c r="N253" s="169">
        <v>11.419187528578428</v>
      </c>
      <c r="O253" s="169">
        <v>646.50747853727353</v>
      </c>
      <c r="P253" s="169">
        <v>10.676779160921271</v>
      </c>
      <c r="Q253" s="169">
        <v>685.25304867359205</v>
      </c>
      <c r="R253" s="169">
        <v>10.682773193283301</v>
      </c>
      <c r="S253" s="169">
        <v>648.50747853727353</v>
      </c>
      <c r="T253" s="169">
        <v>10.268620497556597</v>
      </c>
      <c r="U253" s="169">
        <v>705.04701981279936</v>
      </c>
      <c r="V253" s="169">
        <v>10.277367299809024</v>
      </c>
      <c r="W253" s="169">
        <v>650.50747853727353</v>
      </c>
      <c r="X253" s="169" t="e">
        <v>#N/A</v>
      </c>
      <c r="Y253" s="169">
        <v>728.40520959187302</v>
      </c>
      <c r="Z253" s="169" t="e">
        <v>#N/A</v>
      </c>
    </row>
    <row r="254" spans="1:26" x14ac:dyDescent="0.3">
      <c r="A254" s="169" t="str">
        <f t="shared" si="9"/>
        <v>LW225000</v>
      </c>
      <c r="B254" s="169" t="str">
        <f t="shared" si="10"/>
        <v>SC225000</v>
      </c>
      <c r="C254" s="169" t="s">
        <v>55</v>
      </c>
      <c r="D254" s="169" t="s">
        <v>9776</v>
      </c>
      <c r="E254" s="169">
        <v>225000</v>
      </c>
      <c r="F254" s="169">
        <v>250000</v>
      </c>
      <c r="G254" s="169">
        <v>709.32746724407843</v>
      </c>
      <c r="H254" s="169">
        <v>11.922666135853225</v>
      </c>
      <c r="I254" s="169">
        <v>726.05100546189055</v>
      </c>
      <c r="J254" s="169">
        <v>11.924997763539031</v>
      </c>
      <c r="K254" s="169">
        <v>711.32746724407843</v>
      </c>
      <c r="L254" s="169">
        <v>11.415360489822907</v>
      </c>
      <c r="M254" s="169">
        <v>738.77680200650161</v>
      </c>
      <c r="N254" s="169">
        <v>11.419187528578428</v>
      </c>
      <c r="O254" s="169">
        <v>713.32746724407843</v>
      </c>
      <c r="P254" s="169">
        <v>10.676779160921271</v>
      </c>
      <c r="Q254" s="169">
        <v>756.31950662305098</v>
      </c>
      <c r="R254" s="169">
        <v>10.682773193283301</v>
      </c>
      <c r="S254" s="169">
        <v>715.32746724407843</v>
      </c>
      <c r="T254" s="169">
        <v>10.268620497556597</v>
      </c>
      <c r="U254" s="169">
        <v>778.06367622059747</v>
      </c>
      <c r="V254" s="169">
        <v>10.277367299809024</v>
      </c>
      <c r="W254" s="169">
        <v>717.32746724407843</v>
      </c>
      <c r="X254" s="169" t="e">
        <v>#N/A</v>
      </c>
      <c r="Y254" s="169">
        <v>803.76269865890185</v>
      </c>
      <c r="Z254" s="169" t="e">
        <v>#N/A</v>
      </c>
    </row>
    <row r="255" spans="1:26" x14ac:dyDescent="0.3">
      <c r="A255" s="169" t="str">
        <f t="shared" si="9"/>
        <v>LW250000</v>
      </c>
      <c r="B255" s="169" t="str">
        <f t="shared" si="10"/>
        <v>SC250000</v>
      </c>
      <c r="C255" s="169" t="s">
        <v>55</v>
      </c>
      <c r="D255" s="169" t="s">
        <v>9776</v>
      </c>
      <c r="E255" s="169">
        <v>250000</v>
      </c>
      <c r="F255" s="169">
        <v>293000</v>
      </c>
      <c r="G255" s="169">
        <v>796.46701910059414</v>
      </c>
      <c r="H255" s="169">
        <v>11.922666135853225</v>
      </c>
      <c r="I255" s="169">
        <v>815.16544265160064</v>
      </c>
      <c r="J255" s="169">
        <v>11.924997763539031</v>
      </c>
      <c r="K255" s="169">
        <v>798.46701910059414</v>
      </c>
      <c r="L255" s="169">
        <v>11.415360489822907</v>
      </c>
      <c r="M255" s="169">
        <v>829.15785024507568</v>
      </c>
      <c r="N255" s="169">
        <v>11.419187528578428</v>
      </c>
      <c r="O255" s="169">
        <v>800.46701910059414</v>
      </c>
      <c r="P255" s="169">
        <v>10.676779160921271</v>
      </c>
      <c r="Q255" s="169">
        <v>848.53599536384502</v>
      </c>
      <c r="R255" s="169">
        <v>10.682773193283301</v>
      </c>
      <c r="S255" s="169">
        <v>802.46701910059414</v>
      </c>
      <c r="T255" s="169">
        <v>10.268620497556597</v>
      </c>
      <c r="U255" s="169">
        <v>872.61175714280967</v>
      </c>
      <c r="V255" s="169">
        <v>10.277367299809024</v>
      </c>
      <c r="W255" s="169">
        <v>804.46701910059414</v>
      </c>
      <c r="X255" s="169" t="e">
        <v>#N/A</v>
      </c>
      <c r="Y255" s="169">
        <v>901.1094009741995</v>
      </c>
      <c r="Z255" s="169" t="e">
        <v>#N/A</v>
      </c>
    </row>
    <row r="256" spans="1:26" x14ac:dyDescent="0.3">
      <c r="A256" s="169" t="str">
        <f t="shared" si="9"/>
        <v>LW293000</v>
      </c>
      <c r="B256" s="169" t="str">
        <f t="shared" si="10"/>
        <v>SC293000</v>
      </c>
      <c r="C256" s="169" t="s">
        <v>55</v>
      </c>
      <c r="D256" s="169" t="s">
        <v>9776</v>
      </c>
      <c r="E256" s="169">
        <v>293000</v>
      </c>
      <c r="F256" s="169">
        <v>343000</v>
      </c>
      <c r="G256" s="169">
        <v>1208.9574452333923</v>
      </c>
      <c r="H256" s="169">
        <v>11.501813944119162</v>
      </c>
      <c r="I256" s="169">
        <v>1240.1526800936099</v>
      </c>
      <c r="J256" s="169">
        <v>11.504145571804967</v>
      </c>
      <c r="K256" s="169">
        <v>1210.9574452333923</v>
      </c>
      <c r="L256" s="169">
        <v>11.042172876778583</v>
      </c>
      <c r="M256" s="169">
        <v>1262.1600336759802</v>
      </c>
      <c r="N256" s="169">
        <v>11.045999915534104</v>
      </c>
      <c r="O256" s="169">
        <v>1212.9574452333923</v>
      </c>
      <c r="P256" s="169">
        <v>10.35393751594861</v>
      </c>
      <c r="Q256" s="169">
        <v>1293.1526017893366</v>
      </c>
      <c r="R256" s="169">
        <v>10.359931548310641</v>
      </c>
      <c r="S256" s="169">
        <v>1214.9574452333923</v>
      </c>
      <c r="T256" s="169">
        <v>9.974894083440736</v>
      </c>
      <c r="U256" s="169">
        <v>1331.9823682952911</v>
      </c>
      <c r="V256" s="169">
        <v>9.9836408856931627</v>
      </c>
      <c r="W256" s="169">
        <v>1216.9574452333923</v>
      </c>
      <c r="X256" s="169" t="e">
        <v>#N/A</v>
      </c>
      <c r="Y256" s="169">
        <v>1378.1893154910131</v>
      </c>
      <c r="Z256" s="169" t="e">
        <v>#N/A</v>
      </c>
    </row>
    <row r="257" spans="1:26" x14ac:dyDescent="0.3">
      <c r="A257" s="169" t="str">
        <f t="shared" si="9"/>
        <v>LW343000</v>
      </c>
      <c r="B257" s="169" t="str">
        <f t="shared" si="10"/>
        <v>SC343000</v>
      </c>
      <c r="C257" s="169" t="s">
        <v>55</v>
      </c>
      <c r="D257" s="169" t="s">
        <v>9776</v>
      </c>
      <c r="E257" s="169">
        <v>343000</v>
      </c>
      <c r="F257" s="169">
        <v>393000</v>
      </c>
      <c r="G257" s="169">
        <v>1370.9309226470023</v>
      </c>
      <c r="H257" s="169">
        <v>11.501813944119162</v>
      </c>
      <c r="I257" s="169">
        <v>1406.369570644679</v>
      </c>
      <c r="J257" s="169">
        <v>11.504145571804967</v>
      </c>
      <c r="K257" s="169">
        <v>1372.9309226470023</v>
      </c>
      <c r="L257" s="169">
        <v>11.042172876778583</v>
      </c>
      <c r="M257" s="169">
        <v>1431.0984766506056</v>
      </c>
      <c r="N257" s="169">
        <v>11.045999915534104</v>
      </c>
      <c r="O257" s="169">
        <v>1374.9309226470023</v>
      </c>
      <c r="P257" s="169">
        <v>10.35393751594861</v>
      </c>
      <c r="Q257" s="169">
        <v>1466.0348344155607</v>
      </c>
      <c r="R257" s="169">
        <v>10.359931548310641</v>
      </c>
      <c r="S257" s="169">
        <v>1376.9309226470023</v>
      </c>
      <c r="T257" s="169">
        <v>9.974894083440736</v>
      </c>
      <c r="U257" s="169">
        <v>1509.8744659134352</v>
      </c>
      <c r="V257" s="169">
        <v>9.9836408856931627</v>
      </c>
      <c r="W257" s="169">
        <v>1378.9309226470023</v>
      </c>
      <c r="X257" s="169" t="e">
        <v>#N/A</v>
      </c>
      <c r="Y257" s="169">
        <v>1562.094778334259</v>
      </c>
      <c r="Z257" s="169" t="e">
        <v>#N/A</v>
      </c>
    </row>
    <row r="258" spans="1:26" x14ac:dyDescent="0.3">
      <c r="A258" s="169" t="str">
        <f t="shared" si="9"/>
        <v>LW393000</v>
      </c>
      <c r="B258" s="169" t="str">
        <f t="shared" si="10"/>
        <v>SC393000</v>
      </c>
      <c r="C258" s="169" t="s">
        <v>55</v>
      </c>
      <c r="D258" s="169" t="s">
        <v>9776</v>
      </c>
      <c r="E258" s="169">
        <v>393000</v>
      </c>
      <c r="F258" s="169">
        <v>443000</v>
      </c>
      <c r="G258" s="169">
        <v>1535.1479000606118</v>
      </c>
      <c r="H258" s="169">
        <v>11.501813944119162</v>
      </c>
      <c r="I258" s="169">
        <v>1574.9043709640712</v>
      </c>
      <c r="J258" s="169">
        <v>11.504145571804967</v>
      </c>
      <c r="K258" s="169">
        <v>1537.1479000606118</v>
      </c>
      <c r="L258" s="169">
        <v>11.042172876778583</v>
      </c>
      <c r="M258" s="169">
        <v>1602.4025527894983</v>
      </c>
      <c r="N258" s="169">
        <v>11.045999915534104</v>
      </c>
      <c r="O258" s="169">
        <v>1539.1479000606118</v>
      </c>
      <c r="P258" s="169">
        <v>10.35393751594861</v>
      </c>
      <c r="Q258" s="169">
        <v>1641.351855969298</v>
      </c>
      <c r="R258" s="169">
        <v>10.359931548310641</v>
      </c>
      <c r="S258" s="169">
        <v>1541.1479000606118</v>
      </c>
      <c r="T258" s="169">
        <v>9.974894083440736</v>
      </c>
      <c r="U258" s="169">
        <v>1690.2892022350402</v>
      </c>
      <c r="V258" s="169">
        <v>9.9836408856931627</v>
      </c>
      <c r="W258" s="169">
        <v>1543.1479000606118</v>
      </c>
      <c r="X258" s="169" t="e">
        <v>#N/A</v>
      </c>
      <c r="Y258" s="169">
        <v>1748.6283263927114</v>
      </c>
      <c r="Z258" s="169" t="e">
        <v>#N/A</v>
      </c>
    </row>
    <row r="259" spans="1:26" x14ac:dyDescent="0.3">
      <c r="A259" s="169" t="str">
        <f t="shared" si="9"/>
        <v>LW443000</v>
      </c>
      <c r="B259" s="169" t="str">
        <f t="shared" si="10"/>
        <v>SC443000</v>
      </c>
      <c r="C259" s="169" t="s">
        <v>55</v>
      </c>
      <c r="D259" s="169" t="s">
        <v>9776</v>
      </c>
      <c r="E259" s="169">
        <v>443000</v>
      </c>
      <c r="F259" s="169">
        <v>493000</v>
      </c>
      <c r="G259" s="169">
        <v>1699.1213774742216</v>
      </c>
      <c r="H259" s="169">
        <v>11.501813944119162</v>
      </c>
      <c r="I259" s="169">
        <v>1743.1875951619625</v>
      </c>
      <c r="J259" s="169">
        <v>11.504145571804967</v>
      </c>
      <c r="K259" s="169">
        <v>1701.1213774742216</v>
      </c>
      <c r="L259" s="169">
        <v>11.042172876778583</v>
      </c>
      <c r="M259" s="169">
        <v>1773.4498731113647</v>
      </c>
      <c r="N259" s="169">
        <v>11.045999915534104</v>
      </c>
      <c r="O259" s="169">
        <v>1703.1213774742216</v>
      </c>
      <c r="P259" s="169">
        <v>10.35393751594861</v>
      </c>
      <c r="Q259" s="169">
        <v>1816.404615831995</v>
      </c>
      <c r="R259" s="169">
        <v>10.359931548310641</v>
      </c>
      <c r="S259" s="169">
        <v>1705.1213774742216</v>
      </c>
      <c r="T259" s="169">
        <v>9.974894083440736</v>
      </c>
      <c r="U259" s="169">
        <v>1870.4301420225277</v>
      </c>
      <c r="V259" s="169">
        <v>9.9836408856931627</v>
      </c>
      <c r="W259" s="169">
        <v>1707.1213774742216</v>
      </c>
      <c r="X259" s="169" t="e">
        <v>#N/A</v>
      </c>
      <c r="Y259" s="169">
        <v>1934.8766331986997</v>
      </c>
      <c r="Z259" s="169" t="e">
        <v>#N/A</v>
      </c>
    </row>
    <row r="260" spans="1:26" x14ac:dyDescent="0.3">
      <c r="A260" s="169" t="str">
        <f t="shared" si="9"/>
        <v>LW493000</v>
      </c>
      <c r="B260" s="169" t="str">
        <f t="shared" si="10"/>
        <v>SC493000</v>
      </c>
      <c r="C260" s="169" t="s">
        <v>55</v>
      </c>
      <c r="D260" s="169" t="s">
        <v>9776</v>
      </c>
      <c r="E260" s="169">
        <v>493000</v>
      </c>
      <c r="F260" s="169">
        <v>543000</v>
      </c>
      <c r="G260" s="169">
        <v>1861.0948548878312</v>
      </c>
      <c r="H260" s="169">
        <v>11.501813944119162</v>
      </c>
      <c r="I260" s="169">
        <v>1909.4044857130318</v>
      </c>
      <c r="J260" s="169">
        <v>11.504145571804967</v>
      </c>
      <c r="K260" s="169">
        <v>1863.0948548878312</v>
      </c>
      <c r="L260" s="169">
        <v>11.042172876778583</v>
      </c>
      <c r="M260" s="169">
        <v>1942.38831608599</v>
      </c>
      <c r="N260" s="169">
        <v>11.045999915534104</v>
      </c>
      <c r="O260" s="169">
        <v>1865.0948548878312</v>
      </c>
      <c r="P260" s="169">
        <v>10.35393751594861</v>
      </c>
      <c r="Q260" s="169">
        <v>1989.2868484582186</v>
      </c>
      <c r="R260" s="169">
        <v>10.359931548310641</v>
      </c>
      <c r="S260" s="169">
        <v>1867.0948548878312</v>
      </c>
      <c r="T260" s="169">
        <v>9.974894083440736</v>
      </c>
      <c r="U260" s="169">
        <v>2048.3222396406718</v>
      </c>
      <c r="V260" s="169">
        <v>9.9836408856931627</v>
      </c>
      <c r="W260" s="169">
        <v>1869.0948548878312</v>
      </c>
      <c r="X260" s="169" t="e">
        <v>#N/A</v>
      </c>
      <c r="Y260" s="169">
        <v>2118.7820960419458</v>
      </c>
      <c r="Z260" s="169" t="e">
        <v>#N/A</v>
      </c>
    </row>
    <row r="261" spans="1:26" x14ac:dyDescent="0.3">
      <c r="A261" s="169" t="str">
        <f t="shared" si="9"/>
        <v>LW543000</v>
      </c>
      <c r="B261" s="169" t="str">
        <f t="shared" si="10"/>
        <v>SC543000</v>
      </c>
      <c r="C261" s="169" t="s">
        <v>55</v>
      </c>
      <c r="D261" s="169" t="s">
        <v>9776</v>
      </c>
      <c r="E261" s="169">
        <v>543000</v>
      </c>
      <c r="F261" s="169">
        <v>593000</v>
      </c>
      <c r="G261" s="169">
        <v>2025.0683323014412</v>
      </c>
      <c r="H261" s="169">
        <v>11.501813944119162</v>
      </c>
      <c r="I261" s="169">
        <v>2077.6877099109233</v>
      </c>
      <c r="J261" s="169">
        <v>11.504145571804967</v>
      </c>
      <c r="K261" s="169">
        <v>2027.0683323014412</v>
      </c>
      <c r="L261" s="169">
        <v>11.042172876778583</v>
      </c>
      <c r="M261" s="169">
        <v>2113.4356364078567</v>
      </c>
      <c r="N261" s="169">
        <v>11.045999915534104</v>
      </c>
      <c r="O261" s="169">
        <v>2029.0683323014412</v>
      </c>
      <c r="P261" s="169">
        <v>10.35393751594861</v>
      </c>
      <c r="Q261" s="169">
        <v>2164.3396083209159</v>
      </c>
      <c r="R261" s="169">
        <v>10.359931548310641</v>
      </c>
      <c r="S261" s="169">
        <v>2031.0683323014412</v>
      </c>
      <c r="T261" s="169">
        <v>9.974894083440736</v>
      </c>
      <c r="U261" s="169">
        <v>2228.4631794281595</v>
      </c>
      <c r="V261" s="169">
        <v>9.9836408856931627</v>
      </c>
      <c r="W261" s="169">
        <v>2033.0683323014412</v>
      </c>
      <c r="X261" s="169" t="e">
        <v>#N/A</v>
      </c>
      <c r="Y261" s="169">
        <v>2305.0304028479341</v>
      </c>
      <c r="Z261" s="169" t="e">
        <v>#N/A</v>
      </c>
    </row>
    <row r="262" spans="1:26" x14ac:dyDescent="0.3">
      <c r="A262" s="169" t="str">
        <f t="shared" ref="A262:A325" si="11">D262&amp;E262</f>
        <v>LW593000</v>
      </c>
      <c r="B262" s="169" t="str">
        <f t="shared" ref="B262:B325" si="12">C262&amp;E262</f>
        <v>SC593000</v>
      </c>
      <c r="C262" s="169" t="s">
        <v>55</v>
      </c>
      <c r="D262" s="169" t="s">
        <v>9776</v>
      </c>
      <c r="E262" s="169">
        <v>593000</v>
      </c>
      <c r="F262" s="169">
        <v>643000</v>
      </c>
      <c r="G262" s="169">
        <v>2192.285309715051</v>
      </c>
      <c r="H262" s="169">
        <v>11.501813944119162</v>
      </c>
      <c r="I262" s="169">
        <v>2249.3220107005491</v>
      </c>
      <c r="J262" s="169">
        <v>11.504145571804967</v>
      </c>
      <c r="K262" s="169">
        <v>2194.285309715051</v>
      </c>
      <c r="L262" s="169">
        <v>11.042172876778583</v>
      </c>
      <c r="M262" s="169">
        <v>2287.9030285676108</v>
      </c>
      <c r="N262" s="169">
        <v>11.045999915534104</v>
      </c>
      <c r="O262" s="169">
        <v>2196.285309715051</v>
      </c>
      <c r="P262" s="169">
        <v>10.35393751594861</v>
      </c>
      <c r="Q262" s="169">
        <v>2342.912420729363</v>
      </c>
      <c r="R262" s="169">
        <v>10.359931548310641</v>
      </c>
      <c r="S262" s="169">
        <v>2198.285309715051</v>
      </c>
      <c r="T262" s="169">
        <v>9.974894083440736</v>
      </c>
      <c r="U262" s="169">
        <v>2412.2511790037797</v>
      </c>
      <c r="V262" s="169">
        <v>9.9836408856931627</v>
      </c>
      <c r="W262" s="169">
        <v>2200.285309715051</v>
      </c>
      <c r="X262" s="169" t="e">
        <v>#N/A</v>
      </c>
      <c r="Y262" s="169">
        <v>2495.0782168505011</v>
      </c>
      <c r="Z262" s="169" t="e">
        <v>#N/A</v>
      </c>
    </row>
    <row r="263" spans="1:26" x14ac:dyDescent="0.3">
      <c r="A263" s="169" t="str">
        <f t="shared" si="11"/>
        <v>LW643000</v>
      </c>
      <c r="B263" s="169" t="str">
        <f t="shared" si="12"/>
        <v>SC643000</v>
      </c>
      <c r="C263" s="169" t="s">
        <v>55</v>
      </c>
      <c r="D263" s="169" t="s">
        <v>9776</v>
      </c>
      <c r="E263" s="169">
        <v>643000</v>
      </c>
      <c r="F263" s="169">
        <v>693000</v>
      </c>
      <c r="G263" s="169">
        <v>2351.2587871286605</v>
      </c>
      <c r="H263" s="169">
        <v>11.501813944119162</v>
      </c>
      <c r="I263" s="169">
        <v>2412.4394007813853</v>
      </c>
      <c r="J263" s="169">
        <v>11.504145571804967</v>
      </c>
      <c r="K263" s="169">
        <v>2353.2587871286605</v>
      </c>
      <c r="L263" s="169">
        <v>11.042172876778583</v>
      </c>
      <c r="M263" s="169">
        <v>2453.6781555213747</v>
      </c>
      <c r="N263" s="169">
        <v>11.045999915534104</v>
      </c>
      <c r="O263" s="169">
        <v>2355.2587871286605</v>
      </c>
      <c r="P263" s="169">
        <v>10.35393751594861</v>
      </c>
      <c r="Q263" s="169">
        <v>2512.5388625008773</v>
      </c>
      <c r="R263" s="169">
        <v>10.359931548310641</v>
      </c>
      <c r="S263" s="169">
        <v>2357.2587871286605</v>
      </c>
      <c r="T263" s="169">
        <v>9.974894083440736</v>
      </c>
      <c r="U263" s="169">
        <v>2586.7700133679086</v>
      </c>
      <c r="V263" s="169">
        <v>9.9836408856931627</v>
      </c>
      <c r="W263" s="169">
        <v>2359.2587871286605</v>
      </c>
      <c r="X263" s="169" t="e">
        <v>#N/A</v>
      </c>
      <c r="Y263" s="169">
        <v>2675.4694137496322</v>
      </c>
      <c r="Z263" s="169" t="e">
        <v>#N/A</v>
      </c>
    </row>
    <row r="264" spans="1:26" x14ac:dyDescent="0.3">
      <c r="A264" s="169" t="str">
        <f t="shared" si="11"/>
        <v>LW693000</v>
      </c>
      <c r="B264" s="169" t="str">
        <f t="shared" si="12"/>
        <v>SC693000</v>
      </c>
      <c r="C264" s="169" t="s">
        <v>55</v>
      </c>
      <c r="D264" s="169" t="s">
        <v>9776</v>
      </c>
      <c r="E264" s="169">
        <v>693000</v>
      </c>
      <c r="F264" s="169">
        <v>732000</v>
      </c>
      <c r="G264" s="169">
        <v>2492.4806027310278</v>
      </c>
      <c r="H264" s="169">
        <v>11.501813944119162</v>
      </c>
      <c r="I264" s="169">
        <v>2557.4477399453112</v>
      </c>
      <c r="J264" s="169">
        <v>11.504145571804967</v>
      </c>
      <c r="K264" s="169">
        <v>2494.4806027310278</v>
      </c>
      <c r="L264" s="169">
        <v>11.042172876778583</v>
      </c>
      <c r="M264" s="169">
        <v>2601.1150167362989</v>
      </c>
      <c r="N264" s="169">
        <v>11.045999915534104</v>
      </c>
      <c r="O264" s="169">
        <v>2496.4806027310278</v>
      </c>
      <c r="P264" s="169">
        <v>10.35393751594861</v>
      </c>
      <c r="Q264" s="169">
        <v>2663.4948843428406</v>
      </c>
      <c r="R264" s="169">
        <v>10.359931548310641</v>
      </c>
      <c r="S264" s="169">
        <v>2498.4806027310278</v>
      </c>
      <c r="T264" s="169">
        <v>9.974894083440736</v>
      </c>
      <c r="U264" s="169">
        <v>2742.1964865229143</v>
      </c>
      <c r="V264" s="169">
        <v>9.9836408856931627</v>
      </c>
      <c r="W264" s="169">
        <v>2500.4806027310278</v>
      </c>
      <c r="X264" s="169" t="e">
        <v>#N/A</v>
      </c>
      <c r="Y264" s="169">
        <v>2836.2617912772535</v>
      </c>
      <c r="Z264" s="169" t="e">
        <v>#N/A</v>
      </c>
    </row>
    <row r="265" spans="1:26" x14ac:dyDescent="0.3">
      <c r="A265" s="169" t="str">
        <f t="shared" si="11"/>
        <v>NE10</v>
      </c>
      <c r="B265" s="169" t="str">
        <f t="shared" si="12"/>
        <v>NE0</v>
      </c>
      <c r="C265" s="169" t="s">
        <v>39</v>
      </c>
      <c r="D265" s="169" t="s">
        <v>66</v>
      </c>
      <c r="E265" s="169">
        <v>0</v>
      </c>
      <c r="F265" s="169">
        <v>25000</v>
      </c>
      <c r="G265" s="169">
        <v>131.85934816774412</v>
      </c>
      <c r="H265" s="169">
        <v>13.245177520615963</v>
      </c>
      <c r="I265" s="169">
        <v>134.45438676508047</v>
      </c>
      <c r="J265" s="169">
        <v>13.247608648772001</v>
      </c>
      <c r="K265" s="169">
        <v>133.85934816774412</v>
      </c>
      <c r="L265" s="169">
        <v>12.674243173779219</v>
      </c>
      <c r="M265" s="169">
        <v>138.11873886915834</v>
      </c>
      <c r="N265" s="169">
        <v>12.678233528555602</v>
      </c>
      <c r="O265" s="169">
        <v>135.85934816774412</v>
      </c>
      <c r="P265" s="169">
        <v>11.82818205852722</v>
      </c>
      <c r="Q265" s="169">
        <v>142.53054418580982</v>
      </c>
      <c r="R265" s="169">
        <v>11.834431881743962</v>
      </c>
      <c r="S265" s="169">
        <v>137.85934816774412</v>
      </c>
      <c r="T265" s="169">
        <v>11.319088135795035</v>
      </c>
      <c r="U265" s="169">
        <v>147.59430267463341</v>
      </c>
      <c r="V265" s="169">
        <v>11.328208201301477</v>
      </c>
      <c r="W265" s="169">
        <v>139.85934816774412</v>
      </c>
      <c r="X265" s="169" t="e">
        <v>#N/A</v>
      </c>
      <c r="Y265" s="169">
        <v>153.27174683420947</v>
      </c>
      <c r="Z265" s="169" t="e">
        <v>#N/A</v>
      </c>
    </row>
    <row r="266" spans="1:26" x14ac:dyDescent="0.3">
      <c r="A266" s="169" t="str">
        <f t="shared" si="11"/>
        <v>NE125000</v>
      </c>
      <c r="B266" s="169" t="str">
        <f t="shared" si="12"/>
        <v>NE25000</v>
      </c>
      <c r="C266" s="169" t="s">
        <v>39</v>
      </c>
      <c r="D266" s="169" t="s">
        <v>66</v>
      </c>
      <c r="E266" s="169">
        <v>25000</v>
      </c>
      <c r="F266" s="169">
        <v>50000</v>
      </c>
      <c r="G266" s="169">
        <v>188.44865758963968</v>
      </c>
      <c r="H266" s="169">
        <v>13.245177520615963</v>
      </c>
      <c r="I266" s="169">
        <v>192.41123064986516</v>
      </c>
      <c r="J266" s="169">
        <v>13.247608648772001</v>
      </c>
      <c r="K266" s="169">
        <v>190.44865758963968</v>
      </c>
      <c r="L266" s="169">
        <v>12.674243173779219</v>
      </c>
      <c r="M266" s="169">
        <v>196.95266368177388</v>
      </c>
      <c r="N266" s="169">
        <v>12.678233528555602</v>
      </c>
      <c r="O266" s="169">
        <v>192.44865758963968</v>
      </c>
      <c r="P266" s="169">
        <v>11.82818205852722</v>
      </c>
      <c r="Q266" s="169">
        <v>202.63544311483562</v>
      </c>
      <c r="R266" s="169">
        <v>11.834431881743962</v>
      </c>
      <c r="S266" s="169">
        <v>194.44865758963968</v>
      </c>
      <c r="T266" s="169">
        <v>11.319088135795035</v>
      </c>
      <c r="U266" s="169">
        <v>209.31374225971578</v>
      </c>
      <c r="V266" s="169">
        <v>11.328208201301477</v>
      </c>
      <c r="W266" s="169">
        <v>196.44865758963968</v>
      </c>
      <c r="X266" s="169" t="e">
        <v>#N/A</v>
      </c>
      <c r="Y266" s="169">
        <v>216.92912739201284</v>
      </c>
      <c r="Z266" s="169" t="e">
        <v>#N/A</v>
      </c>
    </row>
    <row r="267" spans="1:26" x14ac:dyDescent="0.3">
      <c r="A267" s="169" t="str">
        <f t="shared" si="11"/>
        <v>NE150000</v>
      </c>
      <c r="B267" s="169" t="str">
        <f t="shared" si="12"/>
        <v>NE50000</v>
      </c>
      <c r="C267" s="169" t="s">
        <v>39</v>
      </c>
      <c r="D267" s="169" t="s">
        <v>66</v>
      </c>
      <c r="E267" s="169">
        <v>50000</v>
      </c>
      <c r="F267" s="169">
        <v>73200</v>
      </c>
      <c r="G267" s="169">
        <v>280.10068998147347</v>
      </c>
      <c r="H267" s="169">
        <v>13.245177520615963</v>
      </c>
      <c r="I267" s="169">
        <v>286.57379257298368</v>
      </c>
      <c r="J267" s="169">
        <v>13.247608648772001</v>
      </c>
      <c r="K267" s="169">
        <v>282.10068998147347</v>
      </c>
      <c r="L267" s="169">
        <v>12.674243173779219</v>
      </c>
      <c r="M267" s="169">
        <v>292.72537703463689</v>
      </c>
      <c r="N267" s="169">
        <v>12.678233528555602</v>
      </c>
      <c r="O267" s="169">
        <v>284.10068998147347</v>
      </c>
      <c r="P267" s="169">
        <v>11.82818205852722</v>
      </c>
      <c r="Q267" s="169">
        <v>300.74141982546831</v>
      </c>
      <c r="R267" s="169">
        <v>11.834431881743962</v>
      </c>
      <c r="S267" s="169">
        <v>286.10068998147347</v>
      </c>
      <c r="T267" s="169">
        <v>11.319088135795035</v>
      </c>
      <c r="U267" s="169">
        <v>310.38370423469519</v>
      </c>
      <c r="V267" s="169">
        <v>11.328208201301477</v>
      </c>
      <c r="W267" s="169">
        <v>288.10068998147347</v>
      </c>
      <c r="X267" s="169" t="e">
        <v>#N/A</v>
      </c>
      <c r="Y267" s="169">
        <v>321.55677524177747</v>
      </c>
      <c r="Z267" s="169" t="e">
        <v>#N/A</v>
      </c>
    </row>
    <row r="268" spans="1:26" x14ac:dyDescent="0.3">
      <c r="A268" s="169" t="str">
        <f t="shared" si="11"/>
        <v>NE173200</v>
      </c>
      <c r="B268" s="169" t="str">
        <f t="shared" si="12"/>
        <v>NE73200</v>
      </c>
      <c r="C268" s="169" t="s">
        <v>39</v>
      </c>
      <c r="D268" s="169" t="s">
        <v>66</v>
      </c>
      <c r="E268" s="169">
        <v>73200</v>
      </c>
      <c r="F268" s="169">
        <v>100000</v>
      </c>
      <c r="G268" s="169">
        <v>298.84634013133052</v>
      </c>
      <c r="H268" s="169">
        <v>11.954947524040046</v>
      </c>
      <c r="I268" s="169">
        <v>305.34726637100033</v>
      </c>
      <c r="J268" s="169">
        <v>11.957219451443711</v>
      </c>
      <c r="K268" s="169">
        <v>300.84634013133052</v>
      </c>
      <c r="L268" s="169">
        <v>11.453058600171424</v>
      </c>
      <c r="M268" s="169">
        <v>311.51669578779416</v>
      </c>
      <c r="N268" s="169">
        <v>11.456787649314427</v>
      </c>
      <c r="O268" s="169">
        <v>302.84634013133052</v>
      </c>
      <c r="P268" s="169">
        <v>10.716753872018085</v>
      </c>
      <c r="Q268" s="169">
        <v>319.558597624664</v>
      </c>
      <c r="R268" s="169">
        <v>10.722594429867289</v>
      </c>
      <c r="S268" s="169">
        <v>304.84634013133052</v>
      </c>
      <c r="T268" s="169">
        <v>10.306598239231962</v>
      </c>
      <c r="U268" s="169">
        <v>329.23373123248336</v>
      </c>
      <c r="V268" s="169">
        <v>10.315121083531977</v>
      </c>
      <c r="W268" s="169">
        <v>306.84634013133052</v>
      </c>
      <c r="X268" s="169" t="e">
        <v>#N/A</v>
      </c>
      <c r="Y268" s="169">
        <v>340.44623129180701</v>
      </c>
      <c r="Z268" s="169" t="e">
        <v>#N/A</v>
      </c>
    </row>
    <row r="269" spans="1:26" x14ac:dyDescent="0.3">
      <c r="A269" s="169" t="str">
        <f t="shared" si="11"/>
        <v>NE1100000</v>
      </c>
      <c r="B269" s="169" t="str">
        <f t="shared" si="12"/>
        <v>NE100000</v>
      </c>
      <c r="C269" s="169" t="s">
        <v>39</v>
      </c>
      <c r="D269" s="169" t="s">
        <v>66</v>
      </c>
      <c r="E269" s="169">
        <v>100000</v>
      </c>
      <c r="F269" s="169">
        <v>125000</v>
      </c>
      <c r="G269" s="169">
        <v>364.49992371005419</v>
      </c>
      <c r="H269" s="169">
        <v>11.954947524040046</v>
      </c>
      <c r="I269" s="169">
        <v>372.60845914719249</v>
      </c>
      <c r="J269" s="169">
        <v>11.957219451443711</v>
      </c>
      <c r="K269" s="169">
        <v>366.49992371005419</v>
      </c>
      <c r="L269" s="169">
        <v>11.453058600171424</v>
      </c>
      <c r="M269" s="169">
        <v>379.80894365237236</v>
      </c>
      <c r="N269" s="169">
        <v>11.456787649314427</v>
      </c>
      <c r="O269" s="169">
        <v>368.49992371005419</v>
      </c>
      <c r="P269" s="169">
        <v>10.716753872018085</v>
      </c>
      <c r="Q269" s="169">
        <v>389.34494288476151</v>
      </c>
      <c r="R269" s="169">
        <v>10.722594429867289</v>
      </c>
      <c r="S269" s="169">
        <v>370.49992371005419</v>
      </c>
      <c r="T269" s="169">
        <v>10.306598239231962</v>
      </c>
      <c r="U269" s="169">
        <v>400.91805455368205</v>
      </c>
      <c r="V269" s="169">
        <v>10.315121083531977</v>
      </c>
      <c r="W269" s="169">
        <v>372.49992371005419</v>
      </c>
      <c r="X269" s="169" t="e">
        <v>#N/A</v>
      </c>
      <c r="Y269" s="169">
        <v>414.40870687639767</v>
      </c>
      <c r="Z269" s="169" t="e">
        <v>#N/A</v>
      </c>
    </row>
    <row r="270" spans="1:26" x14ac:dyDescent="0.3">
      <c r="A270" s="169" t="str">
        <f t="shared" si="11"/>
        <v>NE1125000</v>
      </c>
      <c r="B270" s="169" t="str">
        <f t="shared" si="12"/>
        <v>NE125000</v>
      </c>
      <c r="C270" s="169" t="s">
        <v>39</v>
      </c>
      <c r="D270" s="169" t="s">
        <v>66</v>
      </c>
      <c r="E270" s="169">
        <v>125000</v>
      </c>
      <c r="F270" s="169">
        <v>150000</v>
      </c>
      <c r="G270" s="169">
        <v>427.04951241685905</v>
      </c>
      <c r="H270" s="169">
        <v>11.954947524040046</v>
      </c>
      <c r="I270" s="169">
        <v>436.66825272447198</v>
      </c>
      <c r="J270" s="169">
        <v>11.957219451443711</v>
      </c>
      <c r="K270" s="169">
        <v>429.04951241685905</v>
      </c>
      <c r="L270" s="169">
        <v>11.453058600171424</v>
      </c>
      <c r="M270" s="169">
        <v>444.83732114834305</v>
      </c>
      <c r="N270" s="169">
        <v>11.456787649314427</v>
      </c>
      <c r="O270" s="169">
        <v>431.04951241685905</v>
      </c>
      <c r="P270" s="169">
        <v>10.716753872018085</v>
      </c>
      <c r="Q270" s="169">
        <v>455.77689107890308</v>
      </c>
      <c r="R270" s="169">
        <v>10.722594429867289</v>
      </c>
      <c r="S270" s="169">
        <v>433.04951241685905</v>
      </c>
      <c r="T270" s="169">
        <v>10.306598239231962</v>
      </c>
      <c r="U270" s="169">
        <v>469.13298316149775</v>
      </c>
      <c r="V270" s="169">
        <v>10.315121083531977</v>
      </c>
      <c r="W270" s="169">
        <v>435.04951241685905</v>
      </c>
      <c r="X270" s="169" t="e">
        <v>#N/A</v>
      </c>
      <c r="Y270" s="169">
        <v>484.76375551417777</v>
      </c>
      <c r="Z270" s="169" t="e">
        <v>#N/A</v>
      </c>
    </row>
    <row r="271" spans="1:26" x14ac:dyDescent="0.3">
      <c r="A271" s="169" t="str">
        <f t="shared" si="11"/>
        <v>NE1150000</v>
      </c>
      <c r="B271" s="169" t="str">
        <f t="shared" si="12"/>
        <v>NE150000</v>
      </c>
      <c r="C271" s="169" t="s">
        <v>39</v>
      </c>
      <c r="D271" s="169" t="s">
        <v>66</v>
      </c>
      <c r="E271" s="169">
        <v>150000</v>
      </c>
      <c r="F271" s="169">
        <v>175000</v>
      </c>
      <c r="G271" s="169">
        <v>488.38390112366397</v>
      </c>
      <c r="H271" s="169">
        <v>11.954947524040046</v>
      </c>
      <c r="I271" s="169">
        <v>499.47254197794223</v>
      </c>
      <c r="J271" s="169">
        <v>11.957219451443711</v>
      </c>
      <c r="K271" s="169">
        <v>490.38390112366397</v>
      </c>
      <c r="L271" s="169">
        <v>11.453058600171424</v>
      </c>
      <c r="M271" s="169">
        <v>508.58434476813022</v>
      </c>
      <c r="N271" s="169">
        <v>11.456787649314427</v>
      </c>
      <c r="O271" s="169">
        <v>492.38390112366397</v>
      </c>
      <c r="P271" s="169">
        <v>10.716753872018085</v>
      </c>
      <c r="Q271" s="169">
        <v>520.89002692416352</v>
      </c>
      <c r="R271" s="169">
        <v>10.722594429867289</v>
      </c>
      <c r="S271" s="169">
        <v>494.38390112366397</v>
      </c>
      <c r="T271" s="169">
        <v>10.306598239231962</v>
      </c>
      <c r="U271" s="169">
        <v>535.9815152672204</v>
      </c>
      <c r="V271" s="169">
        <v>10.315121083531977</v>
      </c>
      <c r="W271" s="169">
        <v>496.38390112366397</v>
      </c>
      <c r="X271" s="169" t="e">
        <v>#N/A</v>
      </c>
      <c r="Y271" s="169">
        <v>553.69529216019532</v>
      </c>
      <c r="Z271" s="169" t="e">
        <v>#N/A</v>
      </c>
    </row>
    <row r="272" spans="1:26" x14ac:dyDescent="0.3">
      <c r="A272" s="169" t="str">
        <f t="shared" si="11"/>
        <v>NE1175000</v>
      </c>
      <c r="B272" s="169" t="str">
        <f t="shared" si="12"/>
        <v>NE175000</v>
      </c>
      <c r="C272" s="169" t="s">
        <v>39</v>
      </c>
      <c r="D272" s="169" t="s">
        <v>66</v>
      </c>
      <c r="E272" s="169">
        <v>175000</v>
      </c>
      <c r="F272" s="169">
        <v>200000</v>
      </c>
      <c r="G272" s="169">
        <v>550.71828983046873</v>
      </c>
      <c r="H272" s="169">
        <v>11.954947524040046</v>
      </c>
      <c r="I272" s="169">
        <v>563.3099980548235</v>
      </c>
      <c r="J272" s="169">
        <v>11.957219451443711</v>
      </c>
      <c r="K272" s="169">
        <v>552.71828983046873</v>
      </c>
      <c r="L272" s="169">
        <v>11.453058600171424</v>
      </c>
      <c r="M272" s="169">
        <v>573.38580706153766</v>
      </c>
      <c r="N272" s="169">
        <v>11.456787649314427</v>
      </c>
      <c r="O272" s="169">
        <v>554.71828983046873</v>
      </c>
      <c r="P272" s="169">
        <v>10.716753872018085</v>
      </c>
      <c r="Q272" s="169">
        <v>587.08842638766043</v>
      </c>
      <c r="R272" s="169">
        <v>10.722594429867289</v>
      </c>
      <c r="S272" s="169">
        <v>556.71828983046873</v>
      </c>
      <c r="T272" s="169">
        <v>10.306598239231962</v>
      </c>
      <c r="U272" s="169">
        <v>603.95446845761467</v>
      </c>
      <c r="V272" s="169">
        <v>10.315121083531977</v>
      </c>
      <c r="W272" s="169">
        <v>558.71828983046873</v>
      </c>
      <c r="X272" s="169" t="e">
        <v>#N/A</v>
      </c>
      <c r="Y272" s="169">
        <v>623.79825078758415</v>
      </c>
      <c r="Z272" s="169" t="e">
        <v>#N/A</v>
      </c>
    </row>
    <row r="273" spans="1:26" x14ac:dyDescent="0.3">
      <c r="A273" s="169" t="str">
        <f t="shared" si="11"/>
        <v>NE1200000</v>
      </c>
      <c r="B273" s="169" t="str">
        <f t="shared" si="12"/>
        <v>NE200000</v>
      </c>
      <c r="C273" s="169" t="s">
        <v>39</v>
      </c>
      <c r="D273" s="169" t="s">
        <v>66</v>
      </c>
      <c r="E273" s="169">
        <v>200000</v>
      </c>
      <c r="F273" s="169">
        <v>225000</v>
      </c>
      <c r="G273" s="169">
        <v>612.26787853727353</v>
      </c>
      <c r="H273" s="169">
        <v>11.954947524040046</v>
      </c>
      <c r="I273" s="169">
        <v>626.33662480869179</v>
      </c>
      <c r="J273" s="169">
        <v>11.957219451443711</v>
      </c>
      <c r="K273" s="169">
        <v>614.26787853727353</v>
      </c>
      <c r="L273" s="169">
        <v>11.453058600171424</v>
      </c>
      <c r="M273" s="169">
        <v>637.35974588388785</v>
      </c>
      <c r="N273" s="169">
        <v>11.456787649314427</v>
      </c>
      <c r="O273" s="169">
        <v>616.26787853727353</v>
      </c>
      <c r="P273" s="169">
        <v>10.716753872018085</v>
      </c>
      <c r="Q273" s="169">
        <v>652.43511096356542</v>
      </c>
      <c r="R273" s="169">
        <v>10.722594429867289</v>
      </c>
      <c r="S273" s="169">
        <v>618.26787853727353</v>
      </c>
      <c r="T273" s="169">
        <v>10.306598239231962</v>
      </c>
      <c r="U273" s="169">
        <v>671.04497598075864</v>
      </c>
      <c r="V273" s="169">
        <v>10.315121083531977</v>
      </c>
      <c r="W273" s="169">
        <v>620.26787853727353</v>
      </c>
      <c r="X273" s="169" t="e">
        <v>#N/A</v>
      </c>
      <c r="Y273" s="169">
        <v>692.98187744399286</v>
      </c>
      <c r="Z273" s="169" t="e">
        <v>#N/A</v>
      </c>
    </row>
    <row r="274" spans="1:26" x14ac:dyDescent="0.3">
      <c r="A274" s="169" t="str">
        <f t="shared" si="11"/>
        <v>NE1225000</v>
      </c>
      <c r="B274" s="169" t="str">
        <f t="shared" si="12"/>
        <v>NE225000</v>
      </c>
      <c r="C274" s="169" t="s">
        <v>39</v>
      </c>
      <c r="D274" s="169" t="s">
        <v>66</v>
      </c>
      <c r="E274" s="169">
        <v>225000</v>
      </c>
      <c r="F274" s="169">
        <v>250000</v>
      </c>
      <c r="G274" s="169">
        <v>675.60226724407835</v>
      </c>
      <c r="H274" s="169">
        <v>11.954947524040046</v>
      </c>
      <c r="I274" s="169">
        <v>691.20724770898426</v>
      </c>
      <c r="J274" s="169">
        <v>11.957219451443711</v>
      </c>
      <c r="K274" s="169">
        <v>677.60226724407835</v>
      </c>
      <c r="L274" s="169">
        <v>11.453058600171424</v>
      </c>
      <c r="M274" s="169">
        <v>703.21564685091596</v>
      </c>
      <c r="N274" s="169">
        <v>11.456787649314427</v>
      </c>
      <c r="O274" s="169">
        <v>679.60226724407835</v>
      </c>
      <c r="P274" s="169">
        <v>10.716753872018085</v>
      </c>
      <c r="Q274" s="169">
        <v>719.71877404529903</v>
      </c>
      <c r="R274" s="169">
        <v>10.722594429867289</v>
      </c>
      <c r="S274" s="169">
        <v>681.60226724407835</v>
      </c>
      <c r="T274" s="169">
        <v>10.306598239231962</v>
      </c>
      <c r="U274" s="169">
        <v>740.14235025582479</v>
      </c>
      <c r="V274" s="169">
        <v>10.315121083531977</v>
      </c>
      <c r="W274" s="169">
        <v>683.60226724407835</v>
      </c>
      <c r="X274" s="169" t="e">
        <v>#N/A</v>
      </c>
      <c r="Y274" s="169">
        <v>764.2562580527532</v>
      </c>
      <c r="Z274" s="169" t="e">
        <v>#N/A</v>
      </c>
    </row>
    <row r="275" spans="1:26" x14ac:dyDescent="0.3">
      <c r="A275" s="169" t="str">
        <f t="shared" si="11"/>
        <v>NE1250000</v>
      </c>
      <c r="B275" s="169" t="str">
        <f t="shared" si="12"/>
        <v>NE250000</v>
      </c>
      <c r="C275" s="169" t="s">
        <v>39</v>
      </c>
      <c r="D275" s="169" t="s">
        <v>66</v>
      </c>
      <c r="E275" s="169">
        <v>250000</v>
      </c>
      <c r="F275" s="169">
        <v>293000</v>
      </c>
      <c r="G275" s="169">
        <v>758.55461910059421</v>
      </c>
      <c r="H275" s="169">
        <v>11.954947524040046</v>
      </c>
      <c r="I275" s="169">
        <v>775.9956087757073</v>
      </c>
      <c r="J275" s="169">
        <v>11.957219451443711</v>
      </c>
      <c r="K275" s="169">
        <v>760.55461910059421</v>
      </c>
      <c r="L275" s="169">
        <v>11.453058600171424</v>
      </c>
      <c r="M275" s="169">
        <v>789.18154947530638</v>
      </c>
      <c r="N275" s="169">
        <v>11.456787649314427</v>
      </c>
      <c r="O275" s="169">
        <v>762.55461910059421</v>
      </c>
      <c r="P275" s="169">
        <v>10.716753872018085</v>
      </c>
      <c r="Q275" s="169">
        <v>807.39104696381298</v>
      </c>
      <c r="R275" s="169">
        <v>10.722594429867289</v>
      </c>
      <c r="S275" s="169">
        <v>764.55461910059421</v>
      </c>
      <c r="T275" s="169">
        <v>10.306598239231962</v>
      </c>
      <c r="U275" s="169">
        <v>829.98225521229938</v>
      </c>
      <c r="V275" s="169">
        <v>10.315121083531977</v>
      </c>
      <c r="W275" s="169">
        <v>766.55461910059421</v>
      </c>
      <c r="X275" s="169" t="e">
        <v>#N/A</v>
      </c>
      <c r="Y275" s="169">
        <v>856.69798224765236</v>
      </c>
      <c r="Z275" s="169" t="e">
        <v>#N/A</v>
      </c>
    </row>
    <row r="276" spans="1:26" x14ac:dyDescent="0.3">
      <c r="A276" s="169" t="str">
        <f t="shared" si="11"/>
        <v>NE1293000</v>
      </c>
      <c r="B276" s="169" t="str">
        <f t="shared" si="12"/>
        <v>NE293000</v>
      </c>
      <c r="C276" s="169" t="s">
        <v>39</v>
      </c>
      <c r="D276" s="169" t="s">
        <v>66</v>
      </c>
      <c r="E276" s="169">
        <v>293000</v>
      </c>
      <c r="F276" s="169">
        <v>343000</v>
      </c>
      <c r="G276" s="169">
        <v>1183.2369452333924</v>
      </c>
      <c r="H276" s="169">
        <v>11.446909707008302</v>
      </c>
      <c r="I276" s="169">
        <v>1213.5791128120627</v>
      </c>
      <c r="J276" s="169">
        <v>11.449181634411968</v>
      </c>
      <c r="K276" s="169">
        <v>1185.2369452333924</v>
      </c>
      <c r="L276" s="169">
        <v>10.993218744459783</v>
      </c>
      <c r="M276" s="169">
        <v>1235.0393437711241</v>
      </c>
      <c r="N276" s="169">
        <v>10.996947793602786</v>
      </c>
      <c r="O276" s="169">
        <v>1187.2369452333924</v>
      </c>
      <c r="P276" s="169">
        <v>10.307640108542149</v>
      </c>
      <c r="Q276" s="169">
        <v>1265.2390788964831</v>
      </c>
      <c r="R276" s="169">
        <v>10.313480666391353</v>
      </c>
      <c r="S276" s="169">
        <v>1189.2369452333924</v>
      </c>
      <c r="T276" s="169">
        <v>9.9275049504740007</v>
      </c>
      <c r="U276" s="169">
        <v>1303.0616957869906</v>
      </c>
      <c r="V276" s="169">
        <v>9.9360277947740165</v>
      </c>
      <c r="W276" s="169">
        <v>1191.2369452333924</v>
      </c>
      <c r="X276" s="169" t="e">
        <v>#N/A</v>
      </c>
      <c r="Y276" s="169">
        <v>1348.0597564191485</v>
      </c>
      <c r="Z276" s="169" t="e">
        <v>#N/A</v>
      </c>
    </row>
    <row r="277" spans="1:26" x14ac:dyDescent="0.3">
      <c r="A277" s="169" t="str">
        <f t="shared" si="11"/>
        <v>NE1343000</v>
      </c>
      <c r="B277" s="169" t="str">
        <f t="shared" si="12"/>
        <v>NE343000</v>
      </c>
      <c r="C277" s="169" t="s">
        <v>39</v>
      </c>
      <c r="D277" s="169" t="s">
        <v>66</v>
      </c>
      <c r="E277" s="169">
        <v>343000</v>
      </c>
      <c r="F277" s="169">
        <v>393000</v>
      </c>
      <c r="G277" s="169">
        <v>1341.5657226470021</v>
      </c>
      <c r="H277" s="169">
        <v>11.446909707008302</v>
      </c>
      <c r="I277" s="169">
        <v>1376.0304202418454</v>
      </c>
      <c r="J277" s="169">
        <v>11.449181634411968</v>
      </c>
      <c r="K277" s="169">
        <v>1343.5657226470021</v>
      </c>
      <c r="L277" s="169">
        <v>10.993218744459783</v>
      </c>
      <c r="M277" s="169">
        <v>1400.1346741120049</v>
      </c>
      <c r="N277" s="169">
        <v>10.996947793602786</v>
      </c>
      <c r="O277" s="169">
        <v>1345.5657226470021</v>
      </c>
      <c r="P277" s="169">
        <v>10.307640108542149</v>
      </c>
      <c r="Q277" s="169">
        <v>1434.1658512133199</v>
      </c>
      <c r="R277" s="169">
        <v>10.313480666391353</v>
      </c>
      <c r="S277" s="169">
        <v>1347.5657226470021</v>
      </c>
      <c r="T277" s="169">
        <v>9.9275049504740007</v>
      </c>
      <c r="U277" s="169">
        <v>1476.8556158778313</v>
      </c>
      <c r="V277" s="169">
        <v>9.9360277947740165</v>
      </c>
      <c r="W277" s="169">
        <v>1349.5657226470021</v>
      </c>
      <c r="X277" s="169" t="e">
        <v>#N/A</v>
      </c>
      <c r="Y277" s="169">
        <v>1527.6957375668899</v>
      </c>
      <c r="Z277" s="169" t="e">
        <v>#N/A</v>
      </c>
    </row>
    <row r="278" spans="1:26" x14ac:dyDescent="0.3">
      <c r="A278" s="169" t="str">
        <f t="shared" si="11"/>
        <v>NE1393000</v>
      </c>
      <c r="B278" s="169" t="str">
        <f t="shared" si="12"/>
        <v>NE393000</v>
      </c>
      <c r="C278" s="169" t="s">
        <v>39</v>
      </c>
      <c r="D278" s="169" t="s">
        <v>66</v>
      </c>
      <c r="E278" s="169">
        <v>393000</v>
      </c>
      <c r="F278" s="169">
        <v>443000</v>
      </c>
      <c r="G278" s="169">
        <v>1501.8945000606118</v>
      </c>
      <c r="H278" s="169">
        <v>11.446909707008302</v>
      </c>
      <c r="I278" s="169">
        <v>1540.5480613184502</v>
      </c>
      <c r="J278" s="169">
        <v>11.449181634411968</v>
      </c>
      <c r="K278" s="169">
        <v>1503.8945000606118</v>
      </c>
      <c r="L278" s="169">
        <v>10.993218744459783</v>
      </c>
      <c r="M278" s="169">
        <v>1567.3388818001267</v>
      </c>
      <c r="N278" s="169">
        <v>10.996947793602786</v>
      </c>
      <c r="O278" s="169">
        <v>1505.8945000606118</v>
      </c>
      <c r="P278" s="169">
        <v>10.307640108542149</v>
      </c>
      <c r="Q278" s="169">
        <v>1605.2631507666299</v>
      </c>
      <c r="R278" s="169">
        <v>10.313480666391353</v>
      </c>
      <c r="S278" s="169">
        <v>1507.8945000606118</v>
      </c>
      <c r="T278" s="169">
        <v>9.9275049504740007</v>
      </c>
      <c r="U278" s="169">
        <v>1652.8983781380157</v>
      </c>
      <c r="V278" s="169">
        <v>9.9360277947740165</v>
      </c>
      <c r="W278" s="169">
        <v>1509.8945000606118</v>
      </c>
      <c r="X278" s="169" t="e">
        <v>#N/A</v>
      </c>
      <c r="Y278" s="169">
        <v>1709.6745626773738</v>
      </c>
      <c r="Z278" s="169" t="e">
        <v>#N/A</v>
      </c>
    </row>
    <row r="279" spans="1:26" x14ac:dyDescent="0.3">
      <c r="A279" s="169" t="str">
        <f t="shared" si="11"/>
        <v>NE1443000</v>
      </c>
      <c r="B279" s="169" t="str">
        <f t="shared" si="12"/>
        <v>NE443000</v>
      </c>
      <c r="C279" s="169" t="s">
        <v>39</v>
      </c>
      <c r="D279" s="169" t="s">
        <v>66</v>
      </c>
      <c r="E279" s="169">
        <v>443000</v>
      </c>
      <c r="F279" s="169">
        <v>493000</v>
      </c>
      <c r="G279" s="169">
        <v>1662.2232774742217</v>
      </c>
      <c r="H279" s="169">
        <v>11.446909707008302</v>
      </c>
      <c r="I279" s="169">
        <v>1705.065702395055</v>
      </c>
      <c r="J279" s="169">
        <v>11.449181634411968</v>
      </c>
      <c r="K279" s="169">
        <v>1664.2232774742217</v>
      </c>
      <c r="L279" s="169">
        <v>10.993218744459783</v>
      </c>
      <c r="M279" s="169">
        <v>1734.5430894882486</v>
      </c>
      <c r="N279" s="169">
        <v>10.996947793602786</v>
      </c>
      <c r="O279" s="169">
        <v>1666.2232774742217</v>
      </c>
      <c r="P279" s="169">
        <v>10.307640108542149</v>
      </c>
      <c r="Q279" s="169">
        <v>1776.3604503199401</v>
      </c>
      <c r="R279" s="169">
        <v>10.313480666391353</v>
      </c>
      <c r="S279" s="169">
        <v>1668.2232774742217</v>
      </c>
      <c r="T279" s="169">
        <v>9.9275049504740007</v>
      </c>
      <c r="U279" s="169">
        <v>1828.9411403982001</v>
      </c>
      <c r="V279" s="169">
        <v>9.9360277947740165</v>
      </c>
      <c r="W279" s="169">
        <v>1670.2232774742217</v>
      </c>
      <c r="X279" s="169" t="e">
        <v>#N/A</v>
      </c>
      <c r="Y279" s="169">
        <v>1891.653387787858</v>
      </c>
      <c r="Z279" s="169" t="e">
        <v>#N/A</v>
      </c>
    </row>
    <row r="280" spans="1:26" x14ac:dyDescent="0.3">
      <c r="A280" s="169" t="str">
        <f t="shared" si="11"/>
        <v>NE1493000</v>
      </c>
      <c r="B280" s="169" t="str">
        <f t="shared" si="12"/>
        <v>NE493000</v>
      </c>
      <c r="C280" s="169" t="s">
        <v>39</v>
      </c>
      <c r="D280" s="169" t="s">
        <v>66</v>
      </c>
      <c r="E280" s="169">
        <v>493000</v>
      </c>
      <c r="F280" s="169">
        <v>543000</v>
      </c>
      <c r="G280" s="169">
        <v>1820.552054887831</v>
      </c>
      <c r="H280" s="169">
        <v>11.446909707008302</v>
      </c>
      <c r="I280" s="169">
        <v>1867.5170098248375</v>
      </c>
      <c r="J280" s="169">
        <v>11.449181634411968</v>
      </c>
      <c r="K280" s="169">
        <v>1822.552054887831</v>
      </c>
      <c r="L280" s="169">
        <v>10.993218744459783</v>
      </c>
      <c r="M280" s="169">
        <v>1899.6384198291291</v>
      </c>
      <c r="N280" s="169">
        <v>10.996947793602786</v>
      </c>
      <c r="O280" s="169">
        <v>1824.552054887831</v>
      </c>
      <c r="P280" s="169">
        <v>10.307640108542149</v>
      </c>
      <c r="Q280" s="169">
        <v>1945.287222636777</v>
      </c>
      <c r="R280" s="169">
        <v>10.313480666391353</v>
      </c>
      <c r="S280" s="169">
        <v>1826.552054887831</v>
      </c>
      <c r="T280" s="169">
        <v>9.9275049504740007</v>
      </c>
      <c r="U280" s="169">
        <v>2002.7350604890407</v>
      </c>
      <c r="V280" s="169">
        <v>9.9360277947740165</v>
      </c>
      <c r="W280" s="169">
        <v>1828.552054887831</v>
      </c>
      <c r="X280" s="169" t="e">
        <v>#N/A</v>
      </c>
      <c r="Y280" s="169">
        <v>2071.2893689355988</v>
      </c>
      <c r="Z280" s="169" t="e">
        <v>#N/A</v>
      </c>
    </row>
    <row r="281" spans="1:26" x14ac:dyDescent="0.3">
      <c r="A281" s="169" t="str">
        <f t="shared" si="11"/>
        <v>NE1543000</v>
      </c>
      <c r="B281" s="169" t="str">
        <f t="shared" si="12"/>
        <v>NE543000</v>
      </c>
      <c r="C281" s="169" t="s">
        <v>39</v>
      </c>
      <c r="D281" s="169" t="s">
        <v>66</v>
      </c>
      <c r="E281" s="169">
        <v>543000</v>
      </c>
      <c r="F281" s="169">
        <v>593000</v>
      </c>
      <c r="G281" s="169">
        <v>1981.096032301441</v>
      </c>
      <c r="H281" s="169">
        <v>11.446909707008302</v>
      </c>
      <c r="I281" s="169">
        <v>2032.2569884018408</v>
      </c>
      <c r="J281" s="169">
        <v>11.449181634411968</v>
      </c>
      <c r="K281" s="169">
        <v>1983.096032301441</v>
      </c>
      <c r="L281" s="169">
        <v>10.993218744459783</v>
      </c>
      <c r="M281" s="169">
        <v>2067.0695427198143</v>
      </c>
      <c r="N281" s="169">
        <v>10.996947793602786</v>
      </c>
      <c r="O281" s="169">
        <v>1985.096032301441</v>
      </c>
      <c r="P281" s="169">
        <v>10.307640108542149</v>
      </c>
      <c r="Q281" s="169">
        <v>2116.6180709207315</v>
      </c>
      <c r="R281" s="169">
        <v>10.313480666391353</v>
      </c>
      <c r="S281" s="169">
        <v>1987.096032301441</v>
      </c>
      <c r="T281" s="169">
        <v>9.9275049504740007</v>
      </c>
      <c r="U281" s="169">
        <v>2179.0197981666465</v>
      </c>
      <c r="V281" s="169">
        <v>9.9360277947740165</v>
      </c>
      <c r="W281" s="169">
        <v>1989.096032301441</v>
      </c>
      <c r="X281" s="169" t="e">
        <v>#N/A</v>
      </c>
      <c r="Y281" s="169">
        <v>2253.5202840564739</v>
      </c>
      <c r="Z281" s="169" t="e">
        <v>#N/A</v>
      </c>
    </row>
    <row r="282" spans="1:26" x14ac:dyDescent="0.3">
      <c r="A282" s="169" t="str">
        <f t="shared" si="11"/>
        <v>NE1593000</v>
      </c>
      <c r="B282" s="169" t="str">
        <f t="shared" si="12"/>
        <v>NE593000</v>
      </c>
      <c r="C282" s="169" t="s">
        <v>39</v>
      </c>
      <c r="D282" s="169" t="s">
        <v>66</v>
      </c>
      <c r="E282" s="169">
        <v>593000</v>
      </c>
      <c r="F282" s="169">
        <v>643000</v>
      </c>
      <c r="G282" s="169">
        <v>2144.4248097150507</v>
      </c>
      <c r="H282" s="169">
        <v>11.446909707008302</v>
      </c>
      <c r="I282" s="169">
        <v>2199.8741299486792</v>
      </c>
      <c r="J282" s="169">
        <v>11.449181634411968</v>
      </c>
      <c r="K282" s="169">
        <v>2146.4248097150507</v>
      </c>
      <c r="L282" s="169">
        <v>10.993218744459783</v>
      </c>
      <c r="M282" s="169">
        <v>2237.4370664287976</v>
      </c>
      <c r="N282" s="169">
        <v>10.996947793602786</v>
      </c>
      <c r="O282" s="169">
        <v>2148.4248097150507</v>
      </c>
      <c r="P282" s="169">
        <v>10.307640108542149</v>
      </c>
      <c r="Q282" s="169">
        <v>2290.9711613287518</v>
      </c>
      <c r="R282" s="169">
        <v>10.313480666391353</v>
      </c>
      <c r="S282" s="169">
        <v>2150.4248097150507</v>
      </c>
      <c r="T282" s="169">
        <v>9.9275049504740007</v>
      </c>
      <c r="U282" s="169">
        <v>2358.4358236808466</v>
      </c>
      <c r="V282" s="169">
        <v>9.9360277947740165</v>
      </c>
      <c r="W282" s="169">
        <v>2152.4248097150507</v>
      </c>
      <c r="X282" s="169" t="e">
        <v>#N/A</v>
      </c>
      <c r="Y282" s="169">
        <v>2439.0133751110725</v>
      </c>
      <c r="Z282" s="169" t="e">
        <v>#N/A</v>
      </c>
    </row>
    <row r="283" spans="1:26" x14ac:dyDescent="0.3">
      <c r="A283" s="169" t="str">
        <f t="shared" si="11"/>
        <v>NE1643000</v>
      </c>
      <c r="B283" s="169" t="str">
        <f t="shared" si="12"/>
        <v>NE643000</v>
      </c>
      <c r="C283" s="169" t="s">
        <v>39</v>
      </c>
      <c r="D283" s="169" t="s">
        <v>66</v>
      </c>
      <c r="E283" s="169">
        <v>643000</v>
      </c>
      <c r="F283" s="169">
        <v>693000</v>
      </c>
      <c r="G283" s="169">
        <v>2299.7535871286605</v>
      </c>
      <c r="H283" s="169">
        <v>11.446909707008302</v>
      </c>
      <c r="I283" s="169">
        <v>2359.2259369082281</v>
      </c>
      <c r="J283" s="169">
        <v>11.449181634411968</v>
      </c>
      <c r="K283" s="169">
        <v>2301.7535871286605</v>
      </c>
      <c r="L283" s="169">
        <v>10.993218744459783</v>
      </c>
      <c r="M283" s="169">
        <v>2399.3690807488169</v>
      </c>
      <c r="N283" s="169">
        <v>10.996947793602786</v>
      </c>
      <c r="O283" s="169">
        <v>2303.7535871286605</v>
      </c>
      <c r="P283" s="169">
        <v>10.307640108542149</v>
      </c>
      <c r="Q283" s="169">
        <v>2456.6421427908786</v>
      </c>
      <c r="R283" s="169">
        <v>10.313480666391353</v>
      </c>
      <c r="S283" s="169">
        <v>2305.7535871286605</v>
      </c>
      <c r="T283" s="169">
        <v>9.9275049504740007</v>
      </c>
      <c r="U283" s="169">
        <v>2528.8564805176716</v>
      </c>
      <c r="V283" s="169">
        <v>9.9360277947740165</v>
      </c>
      <c r="W283" s="169">
        <v>2307.7535871286605</v>
      </c>
      <c r="X283" s="169" t="e">
        <v>#N/A</v>
      </c>
      <c r="Y283" s="169">
        <v>2615.135090314699</v>
      </c>
      <c r="Z283" s="169" t="e">
        <v>#N/A</v>
      </c>
    </row>
    <row r="284" spans="1:26" x14ac:dyDescent="0.3">
      <c r="A284" s="169" t="str">
        <f t="shared" si="11"/>
        <v>NE1693000</v>
      </c>
      <c r="B284" s="169" t="str">
        <f t="shared" si="12"/>
        <v>NE693000</v>
      </c>
      <c r="C284" s="169" t="s">
        <v>39</v>
      </c>
      <c r="D284" s="169" t="s">
        <v>66</v>
      </c>
      <c r="E284" s="169">
        <v>693000</v>
      </c>
      <c r="F284" s="169">
        <v>732000</v>
      </c>
      <c r="G284" s="169">
        <v>2437.8902027310282</v>
      </c>
      <c r="H284" s="169">
        <v>11.446909707008302</v>
      </c>
      <c r="I284" s="169">
        <v>2501.0467497885666</v>
      </c>
      <c r="J284" s="169">
        <v>11.449181634411968</v>
      </c>
      <c r="K284" s="169">
        <v>2439.8902027310282</v>
      </c>
      <c r="L284" s="169">
        <v>10.993218744459783</v>
      </c>
      <c r="M284" s="169">
        <v>2543.5527877678874</v>
      </c>
      <c r="N284" s="169">
        <v>10.996947793602786</v>
      </c>
      <c r="O284" s="169">
        <v>2441.8902027310282</v>
      </c>
      <c r="P284" s="169">
        <v>10.307640108542149</v>
      </c>
      <c r="Q284" s="169">
        <v>2604.249909317859</v>
      </c>
      <c r="R284" s="169">
        <v>10.313480666391353</v>
      </c>
      <c r="S284" s="169">
        <v>2443.8902027310282</v>
      </c>
      <c r="T284" s="169">
        <v>9.9275049504740007</v>
      </c>
      <c r="U284" s="169">
        <v>2680.8138897422482</v>
      </c>
      <c r="V284" s="169">
        <v>9.9360277947740165</v>
      </c>
      <c r="W284" s="169">
        <v>2445.8902027310282</v>
      </c>
      <c r="X284" s="169" t="e">
        <v>#N/A</v>
      </c>
      <c r="Y284" s="169">
        <v>2772.3133967453928</v>
      </c>
      <c r="Z284" s="169" t="e">
        <v>#N/A</v>
      </c>
    </row>
    <row r="285" spans="1:26" x14ac:dyDescent="0.3">
      <c r="A285" s="169" t="str">
        <f t="shared" si="11"/>
        <v>NE20</v>
      </c>
      <c r="B285" s="169" t="str">
        <f t="shared" si="12"/>
        <v>NE0</v>
      </c>
      <c r="C285" s="169" t="s">
        <v>39</v>
      </c>
      <c r="D285" s="169" t="s">
        <v>69</v>
      </c>
      <c r="E285" s="169">
        <v>0</v>
      </c>
      <c r="F285" s="169">
        <v>25000</v>
      </c>
      <c r="G285" s="169">
        <v>132.49944816774413</v>
      </c>
      <c r="H285" s="169">
        <v>13.245177520615963</v>
      </c>
      <c r="I285" s="169">
        <v>135.11571684874596</v>
      </c>
      <c r="J285" s="169">
        <v>13.247608648772001</v>
      </c>
      <c r="K285" s="169">
        <v>134.49944816774413</v>
      </c>
      <c r="L285" s="169">
        <v>12.674243173779219</v>
      </c>
      <c r="M285" s="169">
        <v>138.79368506414284</v>
      </c>
      <c r="N285" s="169">
        <v>12.678233528555602</v>
      </c>
      <c r="O285" s="169">
        <v>136.49944816774413</v>
      </c>
      <c r="P285" s="169">
        <v>11.82818205852722</v>
      </c>
      <c r="Q285" s="169">
        <v>143.22522142784305</v>
      </c>
      <c r="R285" s="169">
        <v>11.834431881743962</v>
      </c>
      <c r="S285" s="169">
        <v>138.49944816774413</v>
      </c>
      <c r="T285" s="169">
        <v>11.319088135795035</v>
      </c>
      <c r="U285" s="169">
        <v>148.31404461093186</v>
      </c>
      <c r="V285" s="169">
        <v>11.328208201301477</v>
      </c>
      <c r="W285" s="169">
        <v>140.49944816774413</v>
      </c>
      <c r="X285" s="169" t="e">
        <v>#N/A</v>
      </c>
      <c r="Y285" s="169">
        <v>154.02157404448533</v>
      </c>
      <c r="Z285" s="169" t="e">
        <v>#N/A</v>
      </c>
    </row>
    <row r="286" spans="1:26" x14ac:dyDescent="0.3">
      <c r="A286" s="169" t="str">
        <f t="shared" si="11"/>
        <v>NE225000</v>
      </c>
      <c r="B286" s="169" t="str">
        <f t="shared" si="12"/>
        <v>NE25000</v>
      </c>
      <c r="C286" s="169" t="s">
        <v>39</v>
      </c>
      <c r="D286" s="169" t="s">
        <v>69</v>
      </c>
      <c r="E286" s="169">
        <v>25000</v>
      </c>
      <c r="F286" s="169">
        <v>50000</v>
      </c>
      <c r="G286" s="169">
        <v>189.48835758963969</v>
      </c>
      <c r="H286" s="169">
        <v>13.245177520615963</v>
      </c>
      <c r="I286" s="169">
        <v>193.48541419616575</v>
      </c>
      <c r="J286" s="169">
        <v>13.247608648772001</v>
      </c>
      <c r="K286" s="169">
        <v>191.48835758963969</v>
      </c>
      <c r="L286" s="169">
        <v>12.674243173779219</v>
      </c>
      <c r="M286" s="169">
        <v>198.0489635707371</v>
      </c>
      <c r="N286" s="169">
        <v>12.678233528555602</v>
      </c>
      <c r="O286" s="169">
        <v>193.48835758963969</v>
      </c>
      <c r="P286" s="169">
        <v>11.82818205852722</v>
      </c>
      <c r="Q286" s="169">
        <v>203.7637916987162</v>
      </c>
      <c r="R286" s="169">
        <v>11.834431881743962</v>
      </c>
      <c r="S286" s="169">
        <v>195.48835758963969</v>
      </c>
      <c r="T286" s="169">
        <v>11.319088135795035</v>
      </c>
      <c r="U286" s="169">
        <v>210.48280286144902</v>
      </c>
      <c r="V286" s="169">
        <v>11.328208201301477</v>
      </c>
      <c r="W286" s="169">
        <v>197.48835758963969</v>
      </c>
      <c r="X286" s="169" t="e">
        <v>#N/A</v>
      </c>
      <c r="Y286" s="169">
        <v>218.14705482604472</v>
      </c>
      <c r="Z286" s="169" t="e">
        <v>#N/A</v>
      </c>
    </row>
    <row r="287" spans="1:26" x14ac:dyDescent="0.3">
      <c r="A287" s="169" t="str">
        <f t="shared" si="11"/>
        <v>NE250000</v>
      </c>
      <c r="B287" s="169" t="str">
        <f t="shared" si="12"/>
        <v>NE50000</v>
      </c>
      <c r="C287" s="169" t="s">
        <v>39</v>
      </c>
      <c r="D287" s="169" t="s">
        <v>69</v>
      </c>
      <c r="E287" s="169">
        <v>50000</v>
      </c>
      <c r="F287" s="169">
        <v>73200</v>
      </c>
      <c r="G287" s="169">
        <v>281.92108998147347</v>
      </c>
      <c r="H287" s="169">
        <v>13.245177520615963</v>
      </c>
      <c r="I287" s="169">
        <v>288.45456945832132</v>
      </c>
      <c r="J287" s="169">
        <v>13.247608648772001</v>
      </c>
      <c r="K287" s="169">
        <v>283.92108998147347</v>
      </c>
      <c r="L287" s="169">
        <v>12.674243173779219</v>
      </c>
      <c r="M287" s="169">
        <v>294.64487719609559</v>
      </c>
      <c r="N287" s="169">
        <v>12.678233528555602</v>
      </c>
      <c r="O287" s="169">
        <v>285.92108998147347</v>
      </c>
      <c r="P287" s="169">
        <v>11.82818205852722</v>
      </c>
      <c r="Q287" s="169">
        <v>302.71703371610619</v>
      </c>
      <c r="R287" s="169">
        <v>11.834431881743962</v>
      </c>
      <c r="S287" s="169">
        <v>287.92108998147347</v>
      </c>
      <c r="T287" s="169">
        <v>11.319088135795035</v>
      </c>
      <c r="U287" s="169">
        <v>312.43060037723166</v>
      </c>
      <c r="V287" s="169">
        <v>11.328208201301477</v>
      </c>
      <c r="W287" s="169">
        <v>289.92108998147347</v>
      </c>
      <c r="X287" s="169" t="e">
        <v>#N/A</v>
      </c>
      <c r="Y287" s="169">
        <v>323.68923181666605</v>
      </c>
      <c r="Z287" s="169" t="e">
        <v>#N/A</v>
      </c>
    </row>
    <row r="288" spans="1:26" x14ac:dyDescent="0.3">
      <c r="A288" s="169" t="str">
        <f t="shared" si="11"/>
        <v>NE273200</v>
      </c>
      <c r="B288" s="169" t="str">
        <f t="shared" si="12"/>
        <v>NE73200</v>
      </c>
      <c r="C288" s="169" t="s">
        <v>39</v>
      </c>
      <c r="D288" s="169" t="s">
        <v>69</v>
      </c>
      <c r="E288" s="169">
        <v>73200</v>
      </c>
      <c r="F288" s="169">
        <v>100000</v>
      </c>
      <c r="G288" s="169">
        <v>301.15884013133052</v>
      </c>
      <c r="H288" s="169">
        <v>11.954947524040046</v>
      </c>
      <c r="I288" s="169">
        <v>307.7364646501386</v>
      </c>
      <c r="J288" s="169">
        <v>11.957219451443711</v>
      </c>
      <c r="K288" s="169">
        <v>303.15884013133052</v>
      </c>
      <c r="L288" s="169">
        <v>11.453058600171424</v>
      </c>
      <c r="M288" s="169">
        <v>313.95508522054155</v>
      </c>
      <c r="N288" s="169">
        <v>11.456787649314427</v>
      </c>
      <c r="O288" s="169">
        <v>305.15884013133052</v>
      </c>
      <c r="P288" s="169">
        <v>10.716753872018085</v>
      </c>
      <c r="Q288" s="169">
        <v>322.0682697418361</v>
      </c>
      <c r="R288" s="169">
        <v>10.722594429867289</v>
      </c>
      <c r="S288" s="169">
        <v>307.15884013133052</v>
      </c>
      <c r="T288" s="169">
        <v>10.306598239231962</v>
      </c>
      <c r="U288" s="169">
        <v>331.83395499078682</v>
      </c>
      <c r="V288" s="169">
        <v>10.315121083531977</v>
      </c>
      <c r="W288" s="169">
        <v>309.15884013133052</v>
      </c>
      <c r="X288" s="169" t="e">
        <v>#N/A</v>
      </c>
      <c r="Y288" s="169">
        <v>343.15514462372852</v>
      </c>
      <c r="Z288" s="169" t="e">
        <v>#N/A</v>
      </c>
    </row>
    <row r="289" spans="1:26" x14ac:dyDescent="0.3">
      <c r="A289" s="169" t="str">
        <f t="shared" si="11"/>
        <v>NE2100000</v>
      </c>
      <c r="B289" s="169" t="str">
        <f t="shared" si="12"/>
        <v>NE100000</v>
      </c>
      <c r="C289" s="169" t="s">
        <v>39</v>
      </c>
      <c r="D289" s="169" t="s">
        <v>69</v>
      </c>
      <c r="E289" s="169">
        <v>100000</v>
      </c>
      <c r="F289" s="169">
        <v>125000</v>
      </c>
      <c r="G289" s="169">
        <v>367.55982371005416</v>
      </c>
      <c r="H289" s="169">
        <v>11.954947524040046</v>
      </c>
      <c r="I289" s="169">
        <v>375.7698463101483</v>
      </c>
      <c r="J289" s="169">
        <v>11.957219451443711</v>
      </c>
      <c r="K289" s="169">
        <v>369.55982371005416</v>
      </c>
      <c r="L289" s="169">
        <v>11.453058600171424</v>
      </c>
      <c r="M289" s="169">
        <v>383.03542054978368</v>
      </c>
      <c r="N289" s="169">
        <v>11.456787649314427</v>
      </c>
      <c r="O289" s="169">
        <v>371.55982371005416</v>
      </c>
      <c r="P289" s="169">
        <v>10.716753872018085</v>
      </c>
      <c r="Q289" s="169">
        <v>392.66574103020366</v>
      </c>
      <c r="R289" s="169">
        <v>10.722594429867289</v>
      </c>
      <c r="S289" s="169">
        <v>373.55982371005416</v>
      </c>
      <c r="T289" s="169">
        <v>10.306598239231962</v>
      </c>
      <c r="U289" s="169">
        <v>404.35867063066917</v>
      </c>
      <c r="V289" s="169">
        <v>10.315121083531977</v>
      </c>
      <c r="W289" s="169">
        <v>375.55982371005416</v>
      </c>
      <c r="X289" s="169" t="e">
        <v>#N/A</v>
      </c>
      <c r="Y289" s="169">
        <v>417.99314099719618</v>
      </c>
      <c r="Z289" s="169" t="e">
        <v>#N/A</v>
      </c>
    </row>
    <row r="290" spans="1:26" x14ac:dyDescent="0.3">
      <c r="A290" s="169" t="str">
        <f t="shared" si="11"/>
        <v>NE2125000</v>
      </c>
      <c r="B290" s="169" t="str">
        <f t="shared" si="12"/>
        <v>NE125000</v>
      </c>
      <c r="C290" s="169" t="s">
        <v>39</v>
      </c>
      <c r="D290" s="169" t="s">
        <v>69</v>
      </c>
      <c r="E290" s="169">
        <v>125000</v>
      </c>
      <c r="F290" s="169">
        <v>150000</v>
      </c>
      <c r="G290" s="169">
        <v>430.8235124168591</v>
      </c>
      <c r="H290" s="169">
        <v>11.954947524040046</v>
      </c>
      <c r="I290" s="169">
        <v>440.56742431602578</v>
      </c>
      <c r="J290" s="169">
        <v>11.957219451443711</v>
      </c>
      <c r="K290" s="169">
        <v>432.8235124168591</v>
      </c>
      <c r="L290" s="169">
        <v>11.453058600171424</v>
      </c>
      <c r="M290" s="169">
        <v>448.81677270258683</v>
      </c>
      <c r="N290" s="169">
        <v>11.456787649314427</v>
      </c>
      <c r="O290" s="169">
        <v>434.8235124168591</v>
      </c>
      <c r="P290" s="169">
        <v>10.716753872018085</v>
      </c>
      <c r="Q290" s="169">
        <v>459.87267597412796</v>
      </c>
      <c r="R290" s="169">
        <v>10.722594429867289</v>
      </c>
      <c r="S290" s="169">
        <v>436.8235124168591</v>
      </c>
      <c r="T290" s="169">
        <v>10.306598239231962</v>
      </c>
      <c r="U290" s="169">
        <v>473.37654833504911</v>
      </c>
      <c r="V290" s="169">
        <v>10.315121083531977</v>
      </c>
      <c r="W290" s="169">
        <v>438.8235124168591</v>
      </c>
      <c r="X290" s="169" t="e">
        <v>#N/A</v>
      </c>
      <c r="Y290" s="169">
        <v>489.18470207187369</v>
      </c>
      <c r="Z290" s="169" t="e">
        <v>#N/A</v>
      </c>
    </row>
    <row r="291" spans="1:26" x14ac:dyDescent="0.3">
      <c r="A291" s="169" t="str">
        <f t="shared" si="11"/>
        <v>NE2150000</v>
      </c>
      <c r="B291" s="169" t="str">
        <f t="shared" si="12"/>
        <v>NE150000</v>
      </c>
      <c r="C291" s="169" t="s">
        <v>39</v>
      </c>
      <c r="D291" s="169" t="s">
        <v>69</v>
      </c>
      <c r="E291" s="169">
        <v>150000</v>
      </c>
      <c r="F291" s="169">
        <v>175000</v>
      </c>
      <c r="G291" s="169">
        <v>492.86830112366397</v>
      </c>
      <c r="H291" s="169">
        <v>11.954947524040046</v>
      </c>
      <c r="I291" s="169">
        <v>504.10567528084727</v>
      </c>
      <c r="J291" s="169">
        <v>11.957219451443711</v>
      </c>
      <c r="K291" s="169">
        <v>494.86830112366397</v>
      </c>
      <c r="L291" s="169">
        <v>11.453058600171424</v>
      </c>
      <c r="M291" s="169">
        <v>513.31286955611392</v>
      </c>
      <c r="N291" s="169">
        <v>11.456787649314427</v>
      </c>
      <c r="O291" s="169">
        <v>496.86830112366397</v>
      </c>
      <c r="P291" s="169">
        <v>10.716753872018085</v>
      </c>
      <c r="Q291" s="169">
        <v>525.75678309378361</v>
      </c>
      <c r="R291" s="169">
        <v>10.722594429867289</v>
      </c>
      <c r="S291" s="169">
        <v>498.86830112366397</v>
      </c>
      <c r="T291" s="169">
        <v>10.306598239231962</v>
      </c>
      <c r="U291" s="169">
        <v>541.02386917932256</v>
      </c>
      <c r="V291" s="169">
        <v>10.315121083531977</v>
      </c>
      <c r="W291" s="169">
        <v>500.86830112366397</v>
      </c>
      <c r="X291" s="169" t="e">
        <v>#N/A</v>
      </c>
      <c r="Y291" s="169">
        <v>558.94841689345742</v>
      </c>
      <c r="Z291" s="169" t="e">
        <v>#N/A</v>
      </c>
    </row>
    <row r="292" spans="1:26" x14ac:dyDescent="0.3">
      <c r="A292" s="169" t="str">
        <f t="shared" si="11"/>
        <v>NE2175000</v>
      </c>
      <c r="B292" s="169" t="str">
        <f t="shared" si="12"/>
        <v>NE175000</v>
      </c>
      <c r="C292" s="169" t="s">
        <v>39</v>
      </c>
      <c r="D292" s="169" t="s">
        <v>69</v>
      </c>
      <c r="E292" s="169">
        <v>175000</v>
      </c>
      <c r="F292" s="169">
        <v>200000</v>
      </c>
      <c r="G292" s="169">
        <v>555.91308983046872</v>
      </c>
      <c r="H292" s="169">
        <v>11.954947524040046</v>
      </c>
      <c r="I292" s="169">
        <v>568.67709306907977</v>
      </c>
      <c r="J292" s="169">
        <v>11.957219451443711</v>
      </c>
      <c r="K292" s="169">
        <v>557.91308983046872</v>
      </c>
      <c r="L292" s="169">
        <v>11.453058600171424</v>
      </c>
      <c r="M292" s="169">
        <v>578.86340508326134</v>
      </c>
      <c r="N292" s="169">
        <v>11.456787649314427</v>
      </c>
      <c r="O292" s="169">
        <v>559.91308983046872</v>
      </c>
      <c r="P292" s="169">
        <v>10.716753872018085</v>
      </c>
      <c r="Q292" s="169">
        <v>592.72615383167579</v>
      </c>
      <c r="R292" s="169">
        <v>10.722594429867289</v>
      </c>
      <c r="S292" s="169">
        <v>561.91308983046872</v>
      </c>
      <c r="T292" s="169">
        <v>10.306598239231962</v>
      </c>
      <c r="U292" s="169">
        <v>609.79561110826762</v>
      </c>
      <c r="V292" s="169">
        <v>10.315121083531977</v>
      </c>
      <c r="W292" s="169">
        <v>563.91308983046872</v>
      </c>
      <c r="X292" s="169" t="e">
        <v>#N/A</v>
      </c>
      <c r="Y292" s="169">
        <v>629.8835536964126</v>
      </c>
      <c r="Z292" s="169" t="e">
        <v>#N/A</v>
      </c>
    </row>
    <row r="293" spans="1:26" x14ac:dyDescent="0.3">
      <c r="A293" s="169" t="str">
        <f t="shared" si="11"/>
        <v>NE2200000</v>
      </c>
      <c r="B293" s="169" t="str">
        <f t="shared" si="12"/>
        <v>NE200000</v>
      </c>
      <c r="C293" s="169" t="s">
        <v>39</v>
      </c>
      <c r="D293" s="169" t="s">
        <v>69</v>
      </c>
      <c r="E293" s="169">
        <v>200000</v>
      </c>
      <c r="F293" s="169">
        <v>225000</v>
      </c>
      <c r="G293" s="169">
        <v>618.17677853727355</v>
      </c>
      <c r="H293" s="169">
        <v>11.954947524040046</v>
      </c>
      <c r="I293" s="169">
        <v>632.44150425154601</v>
      </c>
      <c r="J293" s="169">
        <v>11.957219451443711</v>
      </c>
      <c r="K293" s="169">
        <v>620.17677853727355</v>
      </c>
      <c r="L293" s="169">
        <v>11.453058600171424</v>
      </c>
      <c r="M293" s="169">
        <v>643.59031856244405</v>
      </c>
      <c r="N293" s="169">
        <v>11.456787649314427</v>
      </c>
      <c r="O293" s="169">
        <v>622.17677853727355</v>
      </c>
      <c r="P293" s="169">
        <v>10.716753872018085</v>
      </c>
      <c r="Q293" s="169">
        <v>658.84782515736356</v>
      </c>
      <c r="R293" s="169">
        <v>10.722594429867289</v>
      </c>
      <c r="S293" s="169">
        <v>624.17677853727355</v>
      </c>
      <c r="T293" s="169">
        <v>10.306598239231962</v>
      </c>
      <c r="U293" s="169">
        <v>677.68906772797573</v>
      </c>
      <c r="V293" s="169">
        <v>10.315121083531977</v>
      </c>
      <c r="W293" s="169">
        <v>626.17677853727355</v>
      </c>
      <c r="X293" s="169" t="e">
        <v>#N/A</v>
      </c>
      <c r="Y293" s="169">
        <v>699.90369278971866</v>
      </c>
      <c r="Z293" s="169" t="e">
        <v>#N/A</v>
      </c>
    </row>
    <row r="294" spans="1:26" x14ac:dyDescent="0.3">
      <c r="A294" s="169" t="str">
        <f t="shared" si="11"/>
        <v>NE2225000</v>
      </c>
      <c r="B294" s="169" t="str">
        <f t="shared" si="12"/>
        <v>NE225000</v>
      </c>
      <c r="C294" s="169" t="s">
        <v>39</v>
      </c>
      <c r="D294" s="169" t="s">
        <v>69</v>
      </c>
      <c r="E294" s="169">
        <v>225000</v>
      </c>
      <c r="F294" s="169">
        <v>250000</v>
      </c>
      <c r="G294" s="169">
        <v>682.22156724407841</v>
      </c>
      <c r="H294" s="169">
        <v>11.954947524040046</v>
      </c>
      <c r="I294" s="169">
        <v>698.04608886318988</v>
      </c>
      <c r="J294" s="169">
        <v>11.957219451443711</v>
      </c>
      <c r="K294" s="169">
        <v>684.22156724407841</v>
      </c>
      <c r="L294" s="169">
        <v>11.453058600171424</v>
      </c>
      <c r="M294" s="169">
        <v>710.19529276321202</v>
      </c>
      <c r="N294" s="169">
        <v>11.456787649314427</v>
      </c>
      <c r="O294" s="169">
        <v>686.22156724407841</v>
      </c>
      <c r="P294" s="169">
        <v>10.716753872018085</v>
      </c>
      <c r="Q294" s="169">
        <v>726.90245951349232</v>
      </c>
      <c r="R294" s="169">
        <v>10.722594429867289</v>
      </c>
      <c r="S294" s="169">
        <v>688.22156724407841</v>
      </c>
      <c r="T294" s="169">
        <v>10.306598239231962</v>
      </c>
      <c r="U294" s="169">
        <v>747.5852307415928</v>
      </c>
      <c r="V294" s="169">
        <v>10.315121083531977</v>
      </c>
      <c r="W294" s="169">
        <v>690.22156724407841</v>
      </c>
      <c r="X294" s="169" t="e">
        <v>#N/A</v>
      </c>
      <c r="Y294" s="169">
        <v>772.01025157404536</v>
      </c>
      <c r="Z294" s="169" t="e">
        <v>#N/A</v>
      </c>
    </row>
    <row r="295" spans="1:26" x14ac:dyDescent="0.3">
      <c r="A295" s="169" t="str">
        <f t="shared" si="11"/>
        <v>NE2250000</v>
      </c>
      <c r="B295" s="169" t="str">
        <f t="shared" si="12"/>
        <v>NE250000</v>
      </c>
      <c r="C295" s="169" t="s">
        <v>39</v>
      </c>
      <c r="D295" s="169" t="s">
        <v>69</v>
      </c>
      <c r="E295" s="169">
        <v>250000</v>
      </c>
      <c r="F295" s="169">
        <v>293000</v>
      </c>
      <c r="G295" s="169">
        <v>766.0397191005942</v>
      </c>
      <c r="H295" s="169">
        <v>11.954947524040046</v>
      </c>
      <c r="I295" s="169">
        <v>783.72896576562221</v>
      </c>
      <c r="J295" s="169">
        <v>11.957219451443711</v>
      </c>
      <c r="K295" s="169">
        <v>768.0397191005942</v>
      </c>
      <c r="L295" s="169">
        <v>11.453058600171424</v>
      </c>
      <c r="M295" s="169">
        <v>797.0741283912231</v>
      </c>
      <c r="N295" s="169">
        <v>11.456787649314427</v>
      </c>
      <c r="O295" s="169">
        <v>770.0397191005942</v>
      </c>
      <c r="P295" s="169">
        <v>10.716753872018085</v>
      </c>
      <c r="Q295" s="169">
        <v>815.5143536726755</v>
      </c>
      <c r="R295" s="169">
        <v>10.722594429867289</v>
      </c>
      <c r="S295" s="169">
        <v>772.0397191005942</v>
      </c>
      <c r="T295" s="169">
        <v>10.306598239231962</v>
      </c>
      <c r="U295" s="169">
        <v>838.39865947317605</v>
      </c>
      <c r="V295" s="169">
        <v>10.315121083531977</v>
      </c>
      <c r="W295" s="169">
        <v>774.0397191005942</v>
      </c>
      <c r="X295" s="169" t="e">
        <v>#N/A</v>
      </c>
      <c r="Y295" s="169">
        <v>865.46619292041589</v>
      </c>
      <c r="Z295" s="169" t="e">
        <v>#N/A</v>
      </c>
    </row>
    <row r="296" spans="1:26" x14ac:dyDescent="0.3">
      <c r="A296" s="169" t="str">
        <f t="shared" si="11"/>
        <v>NE2293000</v>
      </c>
      <c r="B296" s="169" t="str">
        <f t="shared" si="12"/>
        <v>NE293000</v>
      </c>
      <c r="C296" s="169" t="s">
        <v>39</v>
      </c>
      <c r="D296" s="169" t="s">
        <v>69</v>
      </c>
      <c r="E296" s="169">
        <v>293000</v>
      </c>
      <c r="F296" s="169">
        <v>343000</v>
      </c>
      <c r="G296" s="169">
        <v>1196.7049452333922</v>
      </c>
      <c r="H296" s="169">
        <v>11.446909707008302</v>
      </c>
      <c r="I296" s="169">
        <v>1227.4938035897644</v>
      </c>
      <c r="J296" s="169">
        <v>11.449181634411968</v>
      </c>
      <c r="K296" s="169">
        <v>1198.7049452333922</v>
      </c>
      <c r="L296" s="169">
        <v>10.993218744459783</v>
      </c>
      <c r="M296" s="169">
        <v>1249.240523827445</v>
      </c>
      <c r="N296" s="169">
        <v>10.996947793602786</v>
      </c>
      <c r="O296" s="169">
        <v>1200.7049452333922</v>
      </c>
      <c r="P296" s="169">
        <v>10.307640108542149</v>
      </c>
      <c r="Q296" s="169">
        <v>1279.8554093068929</v>
      </c>
      <c r="R296" s="169">
        <v>10.313480666391353</v>
      </c>
      <c r="S296" s="169">
        <v>1202.7049452333922</v>
      </c>
      <c r="T296" s="169">
        <v>9.9275049504740007</v>
      </c>
      <c r="U296" s="169">
        <v>1318.2053989553501</v>
      </c>
      <c r="V296" s="169">
        <v>9.9360277947740165</v>
      </c>
      <c r="W296" s="169">
        <v>1204.7049452333922</v>
      </c>
      <c r="X296" s="169" t="e">
        <v>#N/A</v>
      </c>
      <c r="Y296" s="169">
        <v>1363.8364676642595</v>
      </c>
      <c r="Z296" s="169" t="e">
        <v>#N/A</v>
      </c>
    </row>
    <row r="297" spans="1:26" x14ac:dyDescent="0.3">
      <c r="A297" s="169" t="str">
        <f t="shared" si="11"/>
        <v>NE2343000</v>
      </c>
      <c r="B297" s="169" t="str">
        <f t="shared" si="12"/>
        <v>NE343000</v>
      </c>
      <c r="C297" s="169" t="s">
        <v>39</v>
      </c>
      <c r="D297" s="169" t="s">
        <v>69</v>
      </c>
      <c r="E297" s="169">
        <v>343000</v>
      </c>
      <c r="F297" s="169">
        <v>393000</v>
      </c>
      <c r="G297" s="169">
        <v>1357.1020226470023</v>
      </c>
      <c r="H297" s="169">
        <v>11.446909707008302</v>
      </c>
      <c r="I297" s="169">
        <v>1392.0820099604084</v>
      </c>
      <c r="J297" s="169">
        <v>11.449181634411968</v>
      </c>
      <c r="K297" s="169">
        <v>1359.1020226470023</v>
      </c>
      <c r="L297" s="169">
        <v>10.993218744459783</v>
      </c>
      <c r="M297" s="169">
        <v>1416.5167496769752</v>
      </c>
      <c r="N297" s="169">
        <v>10.996947793602786</v>
      </c>
      <c r="O297" s="169">
        <v>1361.1020226470023</v>
      </c>
      <c r="P297" s="169">
        <v>10.307640108542149</v>
      </c>
      <c r="Q297" s="169">
        <v>1451.0268323653288</v>
      </c>
      <c r="R297" s="169">
        <v>10.313480666391353</v>
      </c>
      <c r="S297" s="169">
        <v>1363.1020226470023</v>
      </c>
      <c r="T297" s="169">
        <v>9.9275049504740007</v>
      </c>
      <c r="U297" s="169">
        <v>1494.3249591756178</v>
      </c>
      <c r="V297" s="169">
        <v>9.9360277947740165</v>
      </c>
      <c r="W297" s="169">
        <v>1365.1020226470023</v>
      </c>
      <c r="X297" s="169" t="e">
        <v>#N/A</v>
      </c>
      <c r="Y297" s="169">
        <v>1545.8953008960714</v>
      </c>
      <c r="Z297" s="169" t="e">
        <v>#N/A</v>
      </c>
    </row>
    <row r="298" spans="1:26" x14ac:dyDescent="0.3">
      <c r="A298" s="169" t="str">
        <f t="shared" si="11"/>
        <v>NE2393000</v>
      </c>
      <c r="B298" s="169" t="str">
        <f t="shared" si="12"/>
        <v>NE393000</v>
      </c>
      <c r="C298" s="169" t="s">
        <v>39</v>
      </c>
      <c r="D298" s="169" t="s">
        <v>69</v>
      </c>
      <c r="E298" s="169">
        <v>393000</v>
      </c>
      <c r="F298" s="169">
        <v>443000</v>
      </c>
      <c r="G298" s="169">
        <v>1519.4991000606119</v>
      </c>
      <c r="H298" s="169">
        <v>11.446909707008302</v>
      </c>
      <c r="I298" s="169">
        <v>1558.7365499778746</v>
      </c>
      <c r="J298" s="169">
        <v>11.449181634411968</v>
      </c>
      <c r="K298" s="169">
        <v>1521.4991000606119</v>
      </c>
      <c r="L298" s="169">
        <v>10.993218744459783</v>
      </c>
      <c r="M298" s="169">
        <v>1585.9018528737461</v>
      </c>
      <c r="N298" s="169">
        <v>10.996947793602786</v>
      </c>
      <c r="O298" s="169">
        <v>1523.4991000606119</v>
      </c>
      <c r="P298" s="169">
        <v>10.307640108542149</v>
      </c>
      <c r="Q298" s="169">
        <v>1624.3687826602377</v>
      </c>
      <c r="R298" s="169">
        <v>10.313480666391353</v>
      </c>
      <c r="S298" s="169">
        <v>1525.4991000606119</v>
      </c>
      <c r="T298" s="169">
        <v>9.9275049504740007</v>
      </c>
      <c r="U298" s="169">
        <v>1672.6933615652285</v>
      </c>
      <c r="V298" s="169">
        <v>9.9360277947740165</v>
      </c>
      <c r="W298" s="169">
        <v>1527.4991000606119</v>
      </c>
      <c r="X298" s="169" t="e">
        <v>#N/A</v>
      </c>
      <c r="Y298" s="169">
        <v>1730.2969780906258</v>
      </c>
      <c r="Z298" s="169" t="e">
        <v>#N/A</v>
      </c>
    </row>
    <row r="299" spans="1:26" x14ac:dyDescent="0.3">
      <c r="A299" s="169" t="str">
        <f t="shared" si="11"/>
        <v>NE2443000</v>
      </c>
      <c r="B299" s="169" t="str">
        <f t="shared" si="12"/>
        <v>NE443000</v>
      </c>
      <c r="C299" s="169" t="s">
        <v>39</v>
      </c>
      <c r="D299" s="169" t="s">
        <v>69</v>
      </c>
      <c r="E299" s="169">
        <v>443000</v>
      </c>
      <c r="F299" s="169">
        <v>493000</v>
      </c>
      <c r="G299" s="169">
        <v>1681.8961774742218</v>
      </c>
      <c r="H299" s="169">
        <v>11.446909707008302</v>
      </c>
      <c r="I299" s="169">
        <v>1725.391089995341</v>
      </c>
      <c r="J299" s="169">
        <v>11.449181634411968</v>
      </c>
      <c r="K299" s="169">
        <v>1683.8961774742218</v>
      </c>
      <c r="L299" s="169">
        <v>10.993218744459783</v>
      </c>
      <c r="M299" s="169">
        <v>1755.2869560705174</v>
      </c>
      <c r="N299" s="169">
        <v>10.996947793602786</v>
      </c>
      <c r="O299" s="169">
        <v>1685.8961774742218</v>
      </c>
      <c r="P299" s="169">
        <v>10.307640108542149</v>
      </c>
      <c r="Q299" s="169">
        <v>1797.7107329551466</v>
      </c>
      <c r="R299" s="169">
        <v>10.313480666391353</v>
      </c>
      <c r="S299" s="169">
        <v>1687.8961774742218</v>
      </c>
      <c r="T299" s="169">
        <v>9.9275049504740007</v>
      </c>
      <c r="U299" s="169">
        <v>1851.0617639548398</v>
      </c>
      <c r="V299" s="169">
        <v>9.9360277947740165</v>
      </c>
      <c r="W299" s="169">
        <v>1689.8961774742218</v>
      </c>
      <c r="X299" s="169" t="e">
        <v>#N/A</v>
      </c>
      <c r="Y299" s="169">
        <v>1914.6986552851806</v>
      </c>
      <c r="Z299" s="169" t="e">
        <v>#N/A</v>
      </c>
    </row>
    <row r="300" spans="1:26" x14ac:dyDescent="0.3">
      <c r="A300" s="169" t="str">
        <f t="shared" si="11"/>
        <v>NE2493000</v>
      </c>
      <c r="B300" s="169" t="str">
        <f t="shared" si="12"/>
        <v>NE493000</v>
      </c>
      <c r="C300" s="169" t="s">
        <v>39</v>
      </c>
      <c r="D300" s="169" t="s">
        <v>69</v>
      </c>
      <c r="E300" s="169">
        <v>493000</v>
      </c>
      <c r="F300" s="169">
        <v>543000</v>
      </c>
      <c r="G300" s="169">
        <v>1842.2932548878312</v>
      </c>
      <c r="H300" s="169">
        <v>11.446909707008302</v>
      </c>
      <c r="I300" s="169">
        <v>1889.9792963659845</v>
      </c>
      <c r="J300" s="169">
        <v>11.449181634411968</v>
      </c>
      <c r="K300" s="169">
        <v>1844.2932548878312</v>
      </c>
      <c r="L300" s="169">
        <v>10.993218744459783</v>
      </c>
      <c r="M300" s="169">
        <v>1922.5631819200471</v>
      </c>
      <c r="N300" s="169">
        <v>10.996947793602786</v>
      </c>
      <c r="O300" s="169">
        <v>1846.2932548878312</v>
      </c>
      <c r="P300" s="169">
        <v>10.307640108542149</v>
      </c>
      <c r="Q300" s="169">
        <v>1968.8821560135818</v>
      </c>
      <c r="R300" s="169">
        <v>10.313480666391353</v>
      </c>
      <c r="S300" s="169">
        <v>1848.2932548878312</v>
      </c>
      <c r="T300" s="169">
        <v>9.9275049504740007</v>
      </c>
      <c r="U300" s="169">
        <v>2027.181324175107</v>
      </c>
      <c r="V300" s="169">
        <v>9.9360277947740165</v>
      </c>
      <c r="W300" s="169">
        <v>1850.2932548878312</v>
      </c>
      <c r="X300" s="169" t="e">
        <v>#N/A</v>
      </c>
      <c r="Y300" s="169">
        <v>2096.757488516992</v>
      </c>
      <c r="Z300" s="169" t="e">
        <v>#N/A</v>
      </c>
    </row>
    <row r="301" spans="1:26" x14ac:dyDescent="0.3">
      <c r="A301" s="169" t="str">
        <f t="shared" si="11"/>
        <v>NE2543000</v>
      </c>
      <c r="B301" s="169" t="str">
        <f t="shared" si="12"/>
        <v>NE543000</v>
      </c>
      <c r="C301" s="169" t="s">
        <v>39</v>
      </c>
      <c r="D301" s="169" t="s">
        <v>69</v>
      </c>
      <c r="E301" s="169">
        <v>543000</v>
      </c>
      <c r="F301" s="169">
        <v>593000</v>
      </c>
      <c r="G301" s="169">
        <v>2004.9092323014409</v>
      </c>
      <c r="H301" s="169">
        <v>11.446909707008302</v>
      </c>
      <c r="I301" s="169">
        <v>2056.8599966010952</v>
      </c>
      <c r="J301" s="169">
        <v>11.449181634411968</v>
      </c>
      <c r="K301" s="169">
        <v>2006.9092323014409</v>
      </c>
      <c r="L301" s="169">
        <v>10.993218744459783</v>
      </c>
      <c r="M301" s="169">
        <v>2092.1791017424734</v>
      </c>
      <c r="N301" s="169">
        <v>10.996947793602786</v>
      </c>
      <c r="O301" s="169">
        <v>2008.9092323014409</v>
      </c>
      <c r="P301" s="169">
        <v>10.307640108542149</v>
      </c>
      <c r="Q301" s="169">
        <v>2142.4616705145227</v>
      </c>
      <c r="R301" s="169">
        <v>10.313480666391353</v>
      </c>
      <c r="S301" s="169">
        <v>2010.9092323014409</v>
      </c>
      <c r="T301" s="169">
        <v>9.9275049504740007</v>
      </c>
      <c r="U301" s="169">
        <v>2205.7958623401523</v>
      </c>
      <c r="V301" s="169">
        <v>9.9360277947740165</v>
      </c>
      <c r="W301" s="169">
        <v>2012.9092323014409</v>
      </c>
      <c r="X301" s="169" t="e">
        <v>#N/A</v>
      </c>
      <c r="Y301" s="169">
        <v>2281.4155899832685</v>
      </c>
      <c r="Z301" s="169" t="e">
        <v>#N/A</v>
      </c>
    </row>
    <row r="302" spans="1:26" x14ac:dyDescent="0.3">
      <c r="A302" s="169" t="str">
        <f t="shared" si="11"/>
        <v>NE2593000</v>
      </c>
      <c r="B302" s="169" t="str">
        <f t="shared" si="12"/>
        <v>NE593000</v>
      </c>
      <c r="C302" s="169" t="s">
        <v>39</v>
      </c>
      <c r="D302" s="169" t="s">
        <v>69</v>
      </c>
      <c r="E302" s="169">
        <v>593000</v>
      </c>
      <c r="F302" s="169">
        <v>643000</v>
      </c>
      <c r="G302" s="169">
        <v>2170.3063097150507</v>
      </c>
      <c r="H302" s="169">
        <v>11.446909707008302</v>
      </c>
      <c r="I302" s="169">
        <v>2226.6140370887952</v>
      </c>
      <c r="J302" s="169">
        <v>11.449181634411968</v>
      </c>
      <c r="K302" s="169">
        <v>2172.3063097150507</v>
      </c>
      <c r="L302" s="169">
        <v>10.993218744459783</v>
      </c>
      <c r="M302" s="169">
        <v>2264.7275209601062</v>
      </c>
      <c r="N302" s="169">
        <v>10.996947793602786</v>
      </c>
      <c r="O302" s="169">
        <v>2174.3063097150507</v>
      </c>
      <c r="P302" s="169">
        <v>10.307640108542149</v>
      </c>
      <c r="Q302" s="169">
        <v>2319.0594116641414</v>
      </c>
      <c r="R302" s="169">
        <v>10.313480666391353</v>
      </c>
      <c r="S302" s="169">
        <v>2176.3063097150507</v>
      </c>
      <c r="T302" s="169">
        <v>9.9275049504740007</v>
      </c>
      <c r="U302" s="169">
        <v>2387.537527983779</v>
      </c>
      <c r="V302" s="169">
        <v>9.9360277947740165</v>
      </c>
      <c r="W302" s="169">
        <v>2178.3063097150507</v>
      </c>
      <c r="X302" s="169" t="e">
        <v>#N/A</v>
      </c>
      <c r="Y302" s="169">
        <v>2469.3315331219374</v>
      </c>
      <c r="Z302" s="169" t="e">
        <v>#N/A</v>
      </c>
    </row>
    <row r="303" spans="1:26" x14ac:dyDescent="0.3">
      <c r="A303" s="169" t="str">
        <f t="shared" si="11"/>
        <v>NE2643000</v>
      </c>
      <c r="B303" s="169" t="str">
        <f t="shared" si="12"/>
        <v>NE643000</v>
      </c>
      <c r="C303" s="169" t="s">
        <v>39</v>
      </c>
      <c r="D303" s="169" t="s">
        <v>69</v>
      </c>
      <c r="E303" s="169">
        <v>643000</v>
      </c>
      <c r="F303" s="169">
        <v>693000</v>
      </c>
      <c r="G303" s="169">
        <v>2327.7033871286603</v>
      </c>
      <c r="H303" s="169">
        <v>11.446909707008302</v>
      </c>
      <c r="I303" s="169">
        <v>2388.1027429892051</v>
      </c>
      <c r="J303" s="169">
        <v>11.449181634411968</v>
      </c>
      <c r="K303" s="169">
        <v>2329.7033871286603</v>
      </c>
      <c r="L303" s="169">
        <v>10.993218744459783</v>
      </c>
      <c r="M303" s="169">
        <v>2428.8404307887745</v>
      </c>
      <c r="N303" s="169">
        <v>10.996947793602786</v>
      </c>
      <c r="O303" s="169">
        <v>2331.7033871286603</v>
      </c>
      <c r="P303" s="169">
        <v>10.307640108542149</v>
      </c>
      <c r="Q303" s="169">
        <v>2486.975043867867</v>
      </c>
      <c r="R303" s="169">
        <v>10.313480666391353</v>
      </c>
      <c r="S303" s="169">
        <v>2333.7033871286603</v>
      </c>
      <c r="T303" s="169">
        <v>9.9275049504740007</v>
      </c>
      <c r="U303" s="169">
        <v>2560.283824950031</v>
      </c>
      <c r="V303" s="169">
        <v>9.9360277947740165</v>
      </c>
      <c r="W303" s="169">
        <v>2335.7033871286603</v>
      </c>
      <c r="X303" s="169" t="e">
        <v>#N/A</v>
      </c>
      <c r="Y303" s="169">
        <v>2647.8761004096345</v>
      </c>
      <c r="Z303" s="169" t="e">
        <v>#N/A</v>
      </c>
    </row>
    <row r="304" spans="1:26" x14ac:dyDescent="0.3">
      <c r="A304" s="169" t="str">
        <f t="shared" si="11"/>
        <v>NE2693000</v>
      </c>
      <c r="B304" s="169" t="str">
        <f t="shared" si="12"/>
        <v>NE693000</v>
      </c>
      <c r="C304" s="169" t="s">
        <v>39</v>
      </c>
      <c r="D304" s="169" t="s">
        <v>69</v>
      </c>
      <c r="E304" s="169">
        <v>693000</v>
      </c>
      <c r="F304" s="169">
        <v>732000</v>
      </c>
      <c r="G304" s="169">
        <v>2467.6123027310282</v>
      </c>
      <c r="H304" s="169">
        <v>11.446909707008302</v>
      </c>
      <c r="I304" s="169">
        <v>2531.7546374306753</v>
      </c>
      <c r="J304" s="169">
        <v>11.449181634411968</v>
      </c>
      <c r="K304" s="169">
        <v>2469.6123027310282</v>
      </c>
      <c r="L304" s="169">
        <v>10.993218744459783</v>
      </c>
      <c r="M304" s="169">
        <v>2574.8929194691023</v>
      </c>
      <c r="N304" s="169">
        <v>10.996947793602786</v>
      </c>
      <c r="O304" s="169">
        <v>2471.6123027310282</v>
      </c>
      <c r="P304" s="169">
        <v>10.307640108542149</v>
      </c>
      <c r="Q304" s="169">
        <v>2636.5062231054485</v>
      </c>
      <c r="R304" s="169">
        <v>10.313480666391353</v>
      </c>
      <c r="S304" s="169">
        <v>2473.6123027310282</v>
      </c>
      <c r="T304" s="169">
        <v>9.9275049504740007</v>
      </c>
      <c r="U304" s="169">
        <v>2714.2340456629713</v>
      </c>
      <c r="V304" s="169">
        <v>9.9360277947740165</v>
      </c>
      <c r="W304" s="169">
        <v>2475.6123027310282</v>
      </c>
      <c r="X304" s="169" t="e">
        <v>#N/A</v>
      </c>
      <c r="Y304" s="169">
        <v>2807.1305180179138</v>
      </c>
      <c r="Z304" s="169" t="e">
        <v>#N/A</v>
      </c>
    </row>
    <row r="305" spans="1:26" x14ac:dyDescent="0.3">
      <c r="A305" s="169" t="str">
        <f t="shared" si="11"/>
        <v>NE30</v>
      </c>
      <c r="B305" s="169" t="str">
        <f t="shared" si="12"/>
        <v>NE0</v>
      </c>
      <c r="C305" s="169" t="s">
        <v>39</v>
      </c>
      <c r="D305" s="169" t="s">
        <v>73</v>
      </c>
      <c r="E305" s="169">
        <v>0</v>
      </c>
      <c r="F305" s="169">
        <v>25000</v>
      </c>
      <c r="G305" s="169">
        <v>132.49944816774413</v>
      </c>
      <c r="H305" s="169">
        <v>13.245177520615963</v>
      </c>
      <c r="I305" s="169">
        <v>135.11571684874596</v>
      </c>
      <c r="J305" s="169">
        <v>13.247608648772001</v>
      </c>
      <c r="K305" s="169">
        <v>134.49944816774413</v>
      </c>
      <c r="L305" s="169">
        <v>12.674243173779219</v>
      </c>
      <c r="M305" s="169">
        <v>138.79368506414284</v>
      </c>
      <c r="N305" s="169">
        <v>12.678233528555602</v>
      </c>
      <c r="O305" s="169">
        <v>136.49944816774413</v>
      </c>
      <c r="P305" s="169">
        <v>11.82818205852722</v>
      </c>
      <c r="Q305" s="169">
        <v>143.22522142784305</v>
      </c>
      <c r="R305" s="169">
        <v>11.834431881743962</v>
      </c>
      <c r="S305" s="169">
        <v>138.49944816774413</v>
      </c>
      <c r="T305" s="169">
        <v>11.319088135795035</v>
      </c>
      <c r="U305" s="169">
        <v>148.31404461093186</v>
      </c>
      <c r="V305" s="169">
        <v>11.328208201301477</v>
      </c>
      <c r="W305" s="169">
        <v>140.49944816774413</v>
      </c>
      <c r="X305" s="169" t="e">
        <v>#N/A</v>
      </c>
      <c r="Y305" s="169">
        <v>154.02157404448533</v>
      </c>
      <c r="Z305" s="169" t="e">
        <v>#N/A</v>
      </c>
    </row>
    <row r="306" spans="1:26" x14ac:dyDescent="0.3">
      <c r="A306" s="169" t="str">
        <f t="shared" si="11"/>
        <v>NE325000</v>
      </c>
      <c r="B306" s="169" t="str">
        <f t="shared" si="12"/>
        <v>NE25000</v>
      </c>
      <c r="C306" s="169" t="s">
        <v>39</v>
      </c>
      <c r="D306" s="169" t="s">
        <v>73</v>
      </c>
      <c r="E306" s="169">
        <v>25000</v>
      </c>
      <c r="F306" s="169">
        <v>50000</v>
      </c>
      <c r="G306" s="169">
        <v>189.48835758963969</v>
      </c>
      <c r="H306" s="169">
        <v>13.245177520615963</v>
      </c>
      <c r="I306" s="169">
        <v>193.48541419616575</v>
      </c>
      <c r="J306" s="169">
        <v>13.247608648772001</v>
      </c>
      <c r="K306" s="169">
        <v>191.48835758963969</v>
      </c>
      <c r="L306" s="169">
        <v>12.674243173779219</v>
      </c>
      <c r="M306" s="169">
        <v>198.0489635707371</v>
      </c>
      <c r="N306" s="169">
        <v>12.678233528555602</v>
      </c>
      <c r="O306" s="169">
        <v>193.48835758963969</v>
      </c>
      <c r="P306" s="169">
        <v>11.82818205852722</v>
      </c>
      <c r="Q306" s="169">
        <v>203.7637916987162</v>
      </c>
      <c r="R306" s="169">
        <v>11.834431881743962</v>
      </c>
      <c r="S306" s="169">
        <v>195.48835758963969</v>
      </c>
      <c r="T306" s="169">
        <v>11.319088135795035</v>
      </c>
      <c r="U306" s="169">
        <v>210.48280286144902</v>
      </c>
      <c r="V306" s="169">
        <v>11.328208201301477</v>
      </c>
      <c r="W306" s="169">
        <v>197.48835758963969</v>
      </c>
      <c r="X306" s="169" t="e">
        <v>#N/A</v>
      </c>
      <c r="Y306" s="169">
        <v>218.14705482604472</v>
      </c>
      <c r="Z306" s="169" t="e">
        <v>#N/A</v>
      </c>
    </row>
    <row r="307" spans="1:26" x14ac:dyDescent="0.3">
      <c r="A307" s="169" t="str">
        <f t="shared" si="11"/>
        <v>NE350000</v>
      </c>
      <c r="B307" s="169" t="str">
        <f t="shared" si="12"/>
        <v>NE50000</v>
      </c>
      <c r="C307" s="169" t="s">
        <v>39</v>
      </c>
      <c r="D307" s="169" t="s">
        <v>73</v>
      </c>
      <c r="E307" s="169">
        <v>50000</v>
      </c>
      <c r="F307" s="169">
        <v>73200</v>
      </c>
      <c r="G307" s="169">
        <v>281.92108998147347</v>
      </c>
      <c r="H307" s="169">
        <v>13.245177520615963</v>
      </c>
      <c r="I307" s="169">
        <v>288.45456945832132</v>
      </c>
      <c r="J307" s="169">
        <v>13.247608648772001</v>
      </c>
      <c r="K307" s="169">
        <v>283.92108998147347</v>
      </c>
      <c r="L307" s="169">
        <v>12.674243173779219</v>
      </c>
      <c r="M307" s="169">
        <v>294.64487719609559</v>
      </c>
      <c r="N307" s="169">
        <v>12.678233528555602</v>
      </c>
      <c r="O307" s="169">
        <v>285.92108998147347</v>
      </c>
      <c r="P307" s="169">
        <v>11.82818205852722</v>
      </c>
      <c r="Q307" s="169">
        <v>302.71703371610619</v>
      </c>
      <c r="R307" s="169">
        <v>11.834431881743962</v>
      </c>
      <c r="S307" s="169">
        <v>287.92108998147347</v>
      </c>
      <c r="T307" s="169">
        <v>11.319088135795035</v>
      </c>
      <c r="U307" s="169">
        <v>312.43060037723166</v>
      </c>
      <c r="V307" s="169">
        <v>11.328208201301477</v>
      </c>
      <c r="W307" s="169">
        <v>289.92108998147347</v>
      </c>
      <c r="X307" s="169" t="e">
        <v>#N/A</v>
      </c>
      <c r="Y307" s="169">
        <v>323.68923181666605</v>
      </c>
      <c r="Z307" s="169" t="e">
        <v>#N/A</v>
      </c>
    </row>
    <row r="308" spans="1:26" x14ac:dyDescent="0.3">
      <c r="A308" s="169" t="str">
        <f t="shared" si="11"/>
        <v>NE373200</v>
      </c>
      <c r="B308" s="169" t="str">
        <f t="shared" si="12"/>
        <v>NE73200</v>
      </c>
      <c r="C308" s="169" t="s">
        <v>39</v>
      </c>
      <c r="D308" s="169" t="s">
        <v>73</v>
      </c>
      <c r="E308" s="169">
        <v>73200</v>
      </c>
      <c r="F308" s="169">
        <v>100000</v>
      </c>
      <c r="G308" s="169">
        <v>301.15884013133052</v>
      </c>
      <c r="H308" s="169">
        <v>11.954947524040046</v>
      </c>
      <c r="I308" s="169">
        <v>307.7364646501386</v>
      </c>
      <c r="J308" s="169">
        <v>11.957219451443711</v>
      </c>
      <c r="K308" s="169">
        <v>303.15884013133052</v>
      </c>
      <c r="L308" s="169">
        <v>11.453058600171424</v>
      </c>
      <c r="M308" s="169">
        <v>313.95508522054155</v>
      </c>
      <c r="N308" s="169">
        <v>11.456787649314427</v>
      </c>
      <c r="O308" s="169">
        <v>305.15884013133052</v>
      </c>
      <c r="P308" s="169">
        <v>10.716753872018085</v>
      </c>
      <c r="Q308" s="169">
        <v>322.0682697418361</v>
      </c>
      <c r="R308" s="169">
        <v>10.722594429867289</v>
      </c>
      <c r="S308" s="169">
        <v>307.15884013133052</v>
      </c>
      <c r="T308" s="169">
        <v>10.306598239231962</v>
      </c>
      <c r="U308" s="169">
        <v>331.83395499078682</v>
      </c>
      <c r="V308" s="169">
        <v>10.315121083531977</v>
      </c>
      <c r="W308" s="169">
        <v>309.15884013133052</v>
      </c>
      <c r="X308" s="169" t="e">
        <v>#N/A</v>
      </c>
      <c r="Y308" s="169">
        <v>343.15514462372852</v>
      </c>
      <c r="Z308" s="169" t="e">
        <v>#N/A</v>
      </c>
    </row>
    <row r="309" spans="1:26" x14ac:dyDescent="0.3">
      <c r="A309" s="169" t="str">
        <f t="shared" si="11"/>
        <v>NE3100000</v>
      </c>
      <c r="B309" s="169" t="str">
        <f t="shared" si="12"/>
        <v>NE100000</v>
      </c>
      <c r="C309" s="169" t="s">
        <v>39</v>
      </c>
      <c r="D309" s="169" t="s">
        <v>73</v>
      </c>
      <c r="E309" s="169">
        <v>100000</v>
      </c>
      <c r="F309" s="169">
        <v>125000</v>
      </c>
      <c r="G309" s="169">
        <v>367.55982371005416</v>
      </c>
      <c r="H309" s="169">
        <v>11.954947524040046</v>
      </c>
      <c r="I309" s="169">
        <v>375.7698463101483</v>
      </c>
      <c r="J309" s="169">
        <v>11.957219451443711</v>
      </c>
      <c r="K309" s="169">
        <v>369.55982371005416</v>
      </c>
      <c r="L309" s="169">
        <v>11.453058600171424</v>
      </c>
      <c r="M309" s="169">
        <v>383.03542054978368</v>
      </c>
      <c r="N309" s="169">
        <v>11.456787649314427</v>
      </c>
      <c r="O309" s="169">
        <v>371.55982371005416</v>
      </c>
      <c r="P309" s="169">
        <v>10.716753872018085</v>
      </c>
      <c r="Q309" s="169">
        <v>392.66574103020366</v>
      </c>
      <c r="R309" s="169">
        <v>10.722594429867289</v>
      </c>
      <c r="S309" s="169">
        <v>373.55982371005416</v>
      </c>
      <c r="T309" s="169">
        <v>10.306598239231962</v>
      </c>
      <c r="U309" s="169">
        <v>404.35867063066917</v>
      </c>
      <c r="V309" s="169">
        <v>10.315121083531977</v>
      </c>
      <c r="W309" s="169">
        <v>375.55982371005416</v>
      </c>
      <c r="X309" s="169" t="e">
        <v>#N/A</v>
      </c>
      <c r="Y309" s="169">
        <v>417.99314099719618</v>
      </c>
      <c r="Z309" s="169" t="e">
        <v>#N/A</v>
      </c>
    </row>
    <row r="310" spans="1:26" x14ac:dyDescent="0.3">
      <c r="A310" s="169" t="str">
        <f t="shared" si="11"/>
        <v>NE3125000</v>
      </c>
      <c r="B310" s="169" t="str">
        <f t="shared" si="12"/>
        <v>NE125000</v>
      </c>
      <c r="C310" s="169" t="s">
        <v>39</v>
      </c>
      <c r="D310" s="169" t="s">
        <v>73</v>
      </c>
      <c r="E310" s="169">
        <v>125000</v>
      </c>
      <c r="F310" s="169">
        <v>150000</v>
      </c>
      <c r="G310" s="169">
        <v>430.8235124168591</v>
      </c>
      <c r="H310" s="169">
        <v>11.954947524040046</v>
      </c>
      <c r="I310" s="169">
        <v>440.56742431602578</v>
      </c>
      <c r="J310" s="169">
        <v>11.957219451443711</v>
      </c>
      <c r="K310" s="169">
        <v>432.8235124168591</v>
      </c>
      <c r="L310" s="169">
        <v>11.453058600171424</v>
      </c>
      <c r="M310" s="169">
        <v>448.81677270258683</v>
      </c>
      <c r="N310" s="169">
        <v>11.456787649314427</v>
      </c>
      <c r="O310" s="169">
        <v>434.8235124168591</v>
      </c>
      <c r="P310" s="169">
        <v>10.716753872018085</v>
      </c>
      <c r="Q310" s="169">
        <v>459.87267597412796</v>
      </c>
      <c r="R310" s="169">
        <v>10.722594429867289</v>
      </c>
      <c r="S310" s="169">
        <v>436.8235124168591</v>
      </c>
      <c r="T310" s="169">
        <v>10.306598239231962</v>
      </c>
      <c r="U310" s="169">
        <v>473.37654833504911</v>
      </c>
      <c r="V310" s="169">
        <v>10.315121083531977</v>
      </c>
      <c r="W310" s="169">
        <v>438.8235124168591</v>
      </c>
      <c r="X310" s="169" t="e">
        <v>#N/A</v>
      </c>
      <c r="Y310" s="169">
        <v>489.18470207187369</v>
      </c>
      <c r="Z310" s="169" t="e">
        <v>#N/A</v>
      </c>
    </row>
    <row r="311" spans="1:26" x14ac:dyDescent="0.3">
      <c r="A311" s="169" t="str">
        <f t="shared" si="11"/>
        <v>NE3150000</v>
      </c>
      <c r="B311" s="169" t="str">
        <f t="shared" si="12"/>
        <v>NE150000</v>
      </c>
      <c r="C311" s="169" t="s">
        <v>39</v>
      </c>
      <c r="D311" s="169" t="s">
        <v>73</v>
      </c>
      <c r="E311" s="169">
        <v>150000</v>
      </c>
      <c r="F311" s="169">
        <v>175000</v>
      </c>
      <c r="G311" s="169">
        <v>492.86830112366397</v>
      </c>
      <c r="H311" s="169">
        <v>11.954947524040046</v>
      </c>
      <c r="I311" s="169">
        <v>504.10567528084727</v>
      </c>
      <c r="J311" s="169">
        <v>11.957219451443711</v>
      </c>
      <c r="K311" s="169">
        <v>494.86830112366397</v>
      </c>
      <c r="L311" s="169">
        <v>11.453058600171424</v>
      </c>
      <c r="M311" s="169">
        <v>513.31286955611392</v>
      </c>
      <c r="N311" s="169">
        <v>11.456787649314427</v>
      </c>
      <c r="O311" s="169">
        <v>496.86830112366397</v>
      </c>
      <c r="P311" s="169">
        <v>10.716753872018085</v>
      </c>
      <c r="Q311" s="169">
        <v>525.75678309378361</v>
      </c>
      <c r="R311" s="169">
        <v>10.722594429867289</v>
      </c>
      <c r="S311" s="169">
        <v>498.86830112366397</v>
      </c>
      <c r="T311" s="169">
        <v>10.306598239231962</v>
      </c>
      <c r="U311" s="169">
        <v>541.02386917932256</v>
      </c>
      <c r="V311" s="169">
        <v>10.315121083531977</v>
      </c>
      <c r="W311" s="169">
        <v>500.86830112366397</v>
      </c>
      <c r="X311" s="169" t="e">
        <v>#N/A</v>
      </c>
      <c r="Y311" s="169">
        <v>558.94841689345742</v>
      </c>
      <c r="Z311" s="169" t="e">
        <v>#N/A</v>
      </c>
    </row>
    <row r="312" spans="1:26" x14ac:dyDescent="0.3">
      <c r="A312" s="169" t="str">
        <f t="shared" si="11"/>
        <v>NE3175000</v>
      </c>
      <c r="B312" s="169" t="str">
        <f t="shared" si="12"/>
        <v>NE175000</v>
      </c>
      <c r="C312" s="169" t="s">
        <v>39</v>
      </c>
      <c r="D312" s="169" t="s">
        <v>73</v>
      </c>
      <c r="E312" s="169">
        <v>175000</v>
      </c>
      <c r="F312" s="169">
        <v>200000</v>
      </c>
      <c r="G312" s="169">
        <v>555.91308983046872</v>
      </c>
      <c r="H312" s="169">
        <v>11.954947524040046</v>
      </c>
      <c r="I312" s="169">
        <v>568.67709306907977</v>
      </c>
      <c r="J312" s="169">
        <v>11.957219451443711</v>
      </c>
      <c r="K312" s="169">
        <v>557.91308983046872</v>
      </c>
      <c r="L312" s="169">
        <v>11.453058600171424</v>
      </c>
      <c r="M312" s="169">
        <v>578.86340508326134</v>
      </c>
      <c r="N312" s="169">
        <v>11.456787649314427</v>
      </c>
      <c r="O312" s="169">
        <v>559.91308983046872</v>
      </c>
      <c r="P312" s="169">
        <v>10.716753872018085</v>
      </c>
      <c r="Q312" s="169">
        <v>592.72615383167579</v>
      </c>
      <c r="R312" s="169">
        <v>10.722594429867289</v>
      </c>
      <c r="S312" s="169">
        <v>561.91308983046872</v>
      </c>
      <c r="T312" s="169">
        <v>10.306598239231962</v>
      </c>
      <c r="U312" s="169">
        <v>609.79561110826762</v>
      </c>
      <c r="V312" s="169">
        <v>10.315121083531977</v>
      </c>
      <c r="W312" s="169">
        <v>563.91308983046872</v>
      </c>
      <c r="X312" s="169" t="e">
        <v>#N/A</v>
      </c>
      <c r="Y312" s="169">
        <v>629.8835536964126</v>
      </c>
      <c r="Z312" s="169" t="e">
        <v>#N/A</v>
      </c>
    </row>
    <row r="313" spans="1:26" x14ac:dyDescent="0.3">
      <c r="A313" s="169" t="str">
        <f t="shared" si="11"/>
        <v>NE3200000</v>
      </c>
      <c r="B313" s="169" t="str">
        <f t="shared" si="12"/>
        <v>NE200000</v>
      </c>
      <c r="C313" s="169" t="s">
        <v>39</v>
      </c>
      <c r="D313" s="169" t="s">
        <v>73</v>
      </c>
      <c r="E313" s="169">
        <v>200000</v>
      </c>
      <c r="F313" s="169">
        <v>225000</v>
      </c>
      <c r="G313" s="169">
        <v>618.17677853727355</v>
      </c>
      <c r="H313" s="169">
        <v>11.954947524040046</v>
      </c>
      <c r="I313" s="169">
        <v>632.44150425154601</v>
      </c>
      <c r="J313" s="169">
        <v>11.957219451443711</v>
      </c>
      <c r="K313" s="169">
        <v>620.17677853727355</v>
      </c>
      <c r="L313" s="169">
        <v>11.453058600171424</v>
      </c>
      <c r="M313" s="169">
        <v>643.59031856244405</v>
      </c>
      <c r="N313" s="169">
        <v>11.456787649314427</v>
      </c>
      <c r="O313" s="169">
        <v>622.17677853727355</v>
      </c>
      <c r="P313" s="169">
        <v>10.716753872018085</v>
      </c>
      <c r="Q313" s="169">
        <v>658.84782515736356</v>
      </c>
      <c r="R313" s="169">
        <v>10.722594429867289</v>
      </c>
      <c r="S313" s="169">
        <v>624.17677853727355</v>
      </c>
      <c r="T313" s="169">
        <v>10.306598239231962</v>
      </c>
      <c r="U313" s="169">
        <v>677.68906772797573</v>
      </c>
      <c r="V313" s="169">
        <v>10.315121083531977</v>
      </c>
      <c r="W313" s="169">
        <v>626.17677853727355</v>
      </c>
      <c r="X313" s="169" t="e">
        <v>#N/A</v>
      </c>
      <c r="Y313" s="169">
        <v>699.90369278971866</v>
      </c>
      <c r="Z313" s="169" t="e">
        <v>#N/A</v>
      </c>
    </row>
    <row r="314" spans="1:26" x14ac:dyDescent="0.3">
      <c r="A314" s="169" t="str">
        <f t="shared" si="11"/>
        <v>NE3225000</v>
      </c>
      <c r="B314" s="169" t="str">
        <f t="shared" si="12"/>
        <v>NE225000</v>
      </c>
      <c r="C314" s="169" t="s">
        <v>39</v>
      </c>
      <c r="D314" s="169" t="s">
        <v>73</v>
      </c>
      <c r="E314" s="169">
        <v>225000</v>
      </c>
      <c r="F314" s="169">
        <v>250000</v>
      </c>
      <c r="G314" s="169">
        <v>682.22156724407841</v>
      </c>
      <c r="H314" s="169">
        <v>11.954947524040046</v>
      </c>
      <c r="I314" s="169">
        <v>698.04608886318988</v>
      </c>
      <c r="J314" s="169">
        <v>11.957219451443711</v>
      </c>
      <c r="K314" s="169">
        <v>684.22156724407841</v>
      </c>
      <c r="L314" s="169">
        <v>11.453058600171424</v>
      </c>
      <c r="M314" s="169">
        <v>710.19529276321202</v>
      </c>
      <c r="N314" s="169">
        <v>11.456787649314427</v>
      </c>
      <c r="O314" s="169">
        <v>686.22156724407841</v>
      </c>
      <c r="P314" s="169">
        <v>10.716753872018085</v>
      </c>
      <c r="Q314" s="169">
        <v>726.90245951349232</v>
      </c>
      <c r="R314" s="169">
        <v>10.722594429867289</v>
      </c>
      <c r="S314" s="169">
        <v>688.22156724407841</v>
      </c>
      <c r="T314" s="169">
        <v>10.306598239231962</v>
      </c>
      <c r="U314" s="169">
        <v>747.5852307415928</v>
      </c>
      <c r="V314" s="169">
        <v>10.315121083531977</v>
      </c>
      <c r="W314" s="169">
        <v>690.22156724407841</v>
      </c>
      <c r="X314" s="169" t="e">
        <v>#N/A</v>
      </c>
      <c r="Y314" s="169">
        <v>772.01025157404536</v>
      </c>
      <c r="Z314" s="169" t="e">
        <v>#N/A</v>
      </c>
    </row>
    <row r="315" spans="1:26" x14ac:dyDescent="0.3">
      <c r="A315" s="169" t="str">
        <f t="shared" si="11"/>
        <v>NE3250000</v>
      </c>
      <c r="B315" s="169" t="str">
        <f t="shared" si="12"/>
        <v>NE250000</v>
      </c>
      <c r="C315" s="169" t="s">
        <v>39</v>
      </c>
      <c r="D315" s="169" t="s">
        <v>73</v>
      </c>
      <c r="E315" s="169">
        <v>250000</v>
      </c>
      <c r="F315" s="169">
        <v>293000</v>
      </c>
      <c r="G315" s="169">
        <v>766.0397191005942</v>
      </c>
      <c r="H315" s="169">
        <v>11.954947524040046</v>
      </c>
      <c r="I315" s="169">
        <v>783.72896576562221</v>
      </c>
      <c r="J315" s="169">
        <v>11.957219451443711</v>
      </c>
      <c r="K315" s="169">
        <v>768.0397191005942</v>
      </c>
      <c r="L315" s="169">
        <v>11.453058600171424</v>
      </c>
      <c r="M315" s="169">
        <v>797.0741283912231</v>
      </c>
      <c r="N315" s="169">
        <v>11.456787649314427</v>
      </c>
      <c r="O315" s="169">
        <v>770.0397191005942</v>
      </c>
      <c r="P315" s="169">
        <v>10.716753872018085</v>
      </c>
      <c r="Q315" s="169">
        <v>815.5143536726755</v>
      </c>
      <c r="R315" s="169">
        <v>10.722594429867289</v>
      </c>
      <c r="S315" s="169">
        <v>772.0397191005942</v>
      </c>
      <c r="T315" s="169">
        <v>10.306598239231962</v>
      </c>
      <c r="U315" s="169">
        <v>838.39865947317605</v>
      </c>
      <c r="V315" s="169">
        <v>10.315121083531977</v>
      </c>
      <c r="W315" s="169">
        <v>774.0397191005942</v>
      </c>
      <c r="X315" s="169" t="e">
        <v>#N/A</v>
      </c>
      <c r="Y315" s="169">
        <v>865.46619292041589</v>
      </c>
      <c r="Z315" s="169" t="e">
        <v>#N/A</v>
      </c>
    </row>
    <row r="316" spans="1:26" x14ac:dyDescent="0.3">
      <c r="A316" s="169" t="str">
        <f t="shared" si="11"/>
        <v>NE3293000</v>
      </c>
      <c r="B316" s="169" t="str">
        <f t="shared" si="12"/>
        <v>NE293000</v>
      </c>
      <c r="C316" s="169" t="s">
        <v>39</v>
      </c>
      <c r="D316" s="169" t="s">
        <v>73</v>
      </c>
      <c r="E316" s="169">
        <v>293000</v>
      </c>
      <c r="F316" s="169">
        <v>343000</v>
      </c>
      <c r="G316" s="169">
        <v>1196.7049452333922</v>
      </c>
      <c r="H316" s="169">
        <v>11.446909707008302</v>
      </c>
      <c r="I316" s="169">
        <v>1227.4938035897644</v>
      </c>
      <c r="J316" s="169">
        <v>11.449181634411968</v>
      </c>
      <c r="K316" s="169">
        <v>1198.7049452333922</v>
      </c>
      <c r="L316" s="169">
        <v>10.993218744459783</v>
      </c>
      <c r="M316" s="169">
        <v>1249.240523827445</v>
      </c>
      <c r="N316" s="169">
        <v>10.996947793602786</v>
      </c>
      <c r="O316" s="169">
        <v>1200.7049452333922</v>
      </c>
      <c r="P316" s="169">
        <v>10.307640108542149</v>
      </c>
      <c r="Q316" s="169">
        <v>1279.8554093068929</v>
      </c>
      <c r="R316" s="169">
        <v>10.313480666391353</v>
      </c>
      <c r="S316" s="169">
        <v>1202.7049452333922</v>
      </c>
      <c r="T316" s="169">
        <v>9.9275049504740007</v>
      </c>
      <c r="U316" s="169">
        <v>1318.2053989553501</v>
      </c>
      <c r="V316" s="169">
        <v>9.9360277947740165</v>
      </c>
      <c r="W316" s="169">
        <v>1204.7049452333922</v>
      </c>
      <c r="X316" s="169" t="e">
        <v>#N/A</v>
      </c>
      <c r="Y316" s="169">
        <v>1363.8364676642595</v>
      </c>
      <c r="Z316" s="169" t="e">
        <v>#N/A</v>
      </c>
    </row>
    <row r="317" spans="1:26" x14ac:dyDescent="0.3">
      <c r="A317" s="169" t="str">
        <f t="shared" si="11"/>
        <v>NE3343000</v>
      </c>
      <c r="B317" s="169" t="str">
        <f t="shared" si="12"/>
        <v>NE343000</v>
      </c>
      <c r="C317" s="169" t="s">
        <v>39</v>
      </c>
      <c r="D317" s="169" t="s">
        <v>73</v>
      </c>
      <c r="E317" s="169">
        <v>343000</v>
      </c>
      <c r="F317" s="169">
        <v>393000</v>
      </c>
      <c r="G317" s="169">
        <v>1357.1020226470023</v>
      </c>
      <c r="H317" s="169">
        <v>11.446909707008302</v>
      </c>
      <c r="I317" s="169">
        <v>1392.0820099604084</v>
      </c>
      <c r="J317" s="169">
        <v>11.449181634411968</v>
      </c>
      <c r="K317" s="169">
        <v>1359.1020226470023</v>
      </c>
      <c r="L317" s="169">
        <v>10.993218744459783</v>
      </c>
      <c r="M317" s="169">
        <v>1416.5167496769752</v>
      </c>
      <c r="N317" s="169">
        <v>10.996947793602786</v>
      </c>
      <c r="O317" s="169">
        <v>1361.1020226470023</v>
      </c>
      <c r="P317" s="169">
        <v>10.307640108542149</v>
      </c>
      <c r="Q317" s="169">
        <v>1451.0268323653288</v>
      </c>
      <c r="R317" s="169">
        <v>10.313480666391353</v>
      </c>
      <c r="S317" s="169">
        <v>1363.1020226470023</v>
      </c>
      <c r="T317" s="169">
        <v>9.9275049504740007</v>
      </c>
      <c r="U317" s="169">
        <v>1494.3249591756178</v>
      </c>
      <c r="V317" s="169">
        <v>9.9360277947740165</v>
      </c>
      <c r="W317" s="169">
        <v>1365.1020226470023</v>
      </c>
      <c r="X317" s="169" t="e">
        <v>#N/A</v>
      </c>
      <c r="Y317" s="169">
        <v>1545.8953008960714</v>
      </c>
      <c r="Z317" s="169" t="e">
        <v>#N/A</v>
      </c>
    </row>
    <row r="318" spans="1:26" x14ac:dyDescent="0.3">
      <c r="A318" s="169" t="str">
        <f t="shared" si="11"/>
        <v>NE3393000</v>
      </c>
      <c r="B318" s="169" t="str">
        <f t="shared" si="12"/>
        <v>NE393000</v>
      </c>
      <c r="C318" s="169" t="s">
        <v>39</v>
      </c>
      <c r="D318" s="169" t="s">
        <v>73</v>
      </c>
      <c r="E318" s="169">
        <v>393000</v>
      </c>
      <c r="F318" s="169">
        <v>443000</v>
      </c>
      <c r="G318" s="169">
        <v>1519.4991000606119</v>
      </c>
      <c r="H318" s="169">
        <v>11.446909707008302</v>
      </c>
      <c r="I318" s="169">
        <v>1558.7365499778746</v>
      </c>
      <c r="J318" s="169">
        <v>11.449181634411968</v>
      </c>
      <c r="K318" s="169">
        <v>1521.4991000606119</v>
      </c>
      <c r="L318" s="169">
        <v>10.993218744459783</v>
      </c>
      <c r="M318" s="169">
        <v>1585.9018528737461</v>
      </c>
      <c r="N318" s="169">
        <v>10.996947793602786</v>
      </c>
      <c r="O318" s="169">
        <v>1523.4991000606119</v>
      </c>
      <c r="P318" s="169">
        <v>10.307640108542149</v>
      </c>
      <c r="Q318" s="169">
        <v>1624.3687826602377</v>
      </c>
      <c r="R318" s="169">
        <v>10.313480666391353</v>
      </c>
      <c r="S318" s="169">
        <v>1525.4991000606119</v>
      </c>
      <c r="T318" s="169">
        <v>9.9275049504740007</v>
      </c>
      <c r="U318" s="169">
        <v>1672.6933615652285</v>
      </c>
      <c r="V318" s="169">
        <v>9.9360277947740165</v>
      </c>
      <c r="W318" s="169">
        <v>1527.4991000606119</v>
      </c>
      <c r="X318" s="169" t="e">
        <v>#N/A</v>
      </c>
      <c r="Y318" s="169">
        <v>1730.2969780906258</v>
      </c>
      <c r="Z318" s="169" t="e">
        <v>#N/A</v>
      </c>
    </row>
    <row r="319" spans="1:26" x14ac:dyDescent="0.3">
      <c r="A319" s="169" t="str">
        <f t="shared" si="11"/>
        <v>NE3443000</v>
      </c>
      <c r="B319" s="169" t="str">
        <f t="shared" si="12"/>
        <v>NE443000</v>
      </c>
      <c r="C319" s="169" t="s">
        <v>39</v>
      </c>
      <c r="D319" s="169" t="s">
        <v>73</v>
      </c>
      <c r="E319" s="169">
        <v>443000</v>
      </c>
      <c r="F319" s="169">
        <v>493000</v>
      </c>
      <c r="G319" s="169">
        <v>1681.8961774742218</v>
      </c>
      <c r="H319" s="169">
        <v>11.446909707008302</v>
      </c>
      <c r="I319" s="169">
        <v>1725.391089995341</v>
      </c>
      <c r="J319" s="169">
        <v>11.449181634411968</v>
      </c>
      <c r="K319" s="169">
        <v>1683.8961774742218</v>
      </c>
      <c r="L319" s="169">
        <v>10.993218744459783</v>
      </c>
      <c r="M319" s="169">
        <v>1755.2869560705174</v>
      </c>
      <c r="N319" s="169">
        <v>10.996947793602786</v>
      </c>
      <c r="O319" s="169">
        <v>1685.8961774742218</v>
      </c>
      <c r="P319" s="169">
        <v>10.307640108542149</v>
      </c>
      <c r="Q319" s="169">
        <v>1797.7107329551466</v>
      </c>
      <c r="R319" s="169">
        <v>10.313480666391353</v>
      </c>
      <c r="S319" s="169">
        <v>1687.8961774742218</v>
      </c>
      <c r="T319" s="169">
        <v>9.9275049504740007</v>
      </c>
      <c r="U319" s="169">
        <v>1851.0617639548398</v>
      </c>
      <c r="V319" s="169">
        <v>9.9360277947740165</v>
      </c>
      <c r="W319" s="169">
        <v>1689.8961774742218</v>
      </c>
      <c r="X319" s="169" t="e">
        <v>#N/A</v>
      </c>
      <c r="Y319" s="169">
        <v>1914.6986552851806</v>
      </c>
      <c r="Z319" s="169" t="e">
        <v>#N/A</v>
      </c>
    </row>
    <row r="320" spans="1:26" x14ac:dyDescent="0.3">
      <c r="A320" s="169" t="str">
        <f t="shared" si="11"/>
        <v>NE3493000</v>
      </c>
      <c r="B320" s="169" t="str">
        <f t="shared" si="12"/>
        <v>NE493000</v>
      </c>
      <c r="C320" s="169" t="s">
        <v>39</v>
      </c>
      <c r="D320" s="169" t="s">
        <v>73</v>
      </c>
      <c r="E320" s="169">
        <v>493000</v>
      </c>
      <c r="F320" s="169">
        <v>543000</v>
      </c>
      <c r="G320" s="169">
        <v>1842.2932548878312</v>
      </c>
      <c r="H320" s="169">
        <v>11.446909707008302</v>
      </c>
      <c r="I320" s="169">
        <v>1889.9792963659845</v>
      </c>
      <c r="J320" s="169">
        <v>11.449181634411968</v>
      </c>
      <c r="K320" s="169">
        <v>1844.2932548878312</v>
      </c>
      <c r="L320" s="169">
        <v>10.993218744459783</v>
      </c>
      <c r="M320" s="169">
        <v>1922.5631819200471</v>
      </c>
      <c r="N320" s="169">
        <v>10.996947793602786</v>
      </c>
      <c r="O320" s="169">
        <v>1846.2932548878312</v>
      </c>
      <c r="P320" s="169">
        <v>10.307640108542149</v>
      </c>
      <c r="Q320" s="169">
        <v>1968.8821560135818</v>
      </c>
      <c r="R320" s="169">
        <v>10.313480666391353</v>
      </c>
      <c r="S320" s="169">
        <v>1848.2932548878312</v>
      </c>
      <c r="T320" s="169">
        <v>9.9275049504740007</v>
      </c>
      <c r="U320" s="169">
        <v>2027.181324175107</v>
      </c>
      <c r="V320" s="169">
        <v>9.9360277947740165</v>
      </c>
      <c r="W320" s="169">
        <v>1850.2932548878312</v>
      </c>
      <c r="X320" s="169" t="e">
        <v>#N/A</v>
      </c>
      <c r="Y320" s="169">
        <v>2096.757488516992</v>
      </c>
      <c r="Z320" s="169" t="e">
        <v>#N/A</v>
      </c>
    </row>
    <row r="321" spans="1:26" x14ac:dyDescent="0.3">
      <c r="A321" s="169" t="str">
        <f t="shared" si="11"/>
        <v>NE3543000</v>
      </c>
      <c r="B321" s="169" t="str">
        <f t="shared" si="12"/>
        <v>NE543000</v>
      </c>
      <c r="C321" s="169" t="s">
        <v>39</v>
      </c>
      <c r="D321" s="169" t="s">
        <v>73</v>
      </c>
      <c r="E321" s="169">
        <v>543000</v>
      </c>
      <c r="F321" s="169">
        <v>593000</v>
      </c>
      <c r="G321" s="169">
        <v>2004.9092323014409</v>
      </c>
      <c r="H321" s="169">
        <v>11.446909707008302</v>
      </c>
      <c r="I321" s="169">
        <v>2056.8599966010952</v>
      </c>
      <c r="J321" s="169">
        <v>11.449181634411968</v>
      </c>
      <c r="K321" s="169">
        <v>2006.9092323014409</v>
      </c>
      <c r="L321" s="169">
        <v>10.993218744459783</v>
      </c>
      <c r="M321" s="169">
        <v>2092.1791017424734</v>
      </c>
      <c r="N321" s="169">
        <v>10.996947793602786</v>
      </c>
      <c r="O321" s="169">
        <v>2008.9092323014409</v>
      </c>
      <c r="P321" s="169">
        <v>10.307640108542149</v>
      </c>
      <c r="Q321" s="169">
        <v>2142.4616705145227</v>
      </c>
      <c r="R321" s="169">
        <v>10.313480666391353</v>
      </c>
      <c r="S321" s="169">
        <v>2010.9092323014409</v>
      </c>
      <c r="T321" s="169">
        <v>9.9275049504740007</v>
      </c>
      <c r="U321" s="169">
        <v>2205.7958623401523</v>
      </c>
      <c r="V321" s="169">
        <v>9.9360277947740165</v>
      </c>
      <c r="W321" s="169">
        <v>2012.9092323014409</v>
      </c>
      <c r="X321" s="169" t="e">
        <v>#N/A</v>
      </c>
      <c r="Y321" s="169">
        <v>2281.4155899832685</v>
      </c>
      <c r="Z321" s="169" t="e">
        <v>#N/A</v>
      </c>
    </row>
    <row r="322" spans="1:26" x14ac:dyDescent="0.3">
      <c r="A322" s="169" t="str">
        <f t="shared" si="11"/>
        <v>NE3593000</v>
      </c>
      <c r="B322" s="169" t="str">
        <f t="shared" si="12"/>
        <v>NE593000</v>
      </c>
      <c r="C322" s="169" t="s">
        <v>39</v>
      </c>
      <c r="D322" s="169" t="s">
        <v>73</v>
      </c>
      <c r="E322" s="169">
        <v>593000</v>
      </c>
      <c r="F322" s="169">
        <v>643000</v>
      </c>
      <c r="G322" s="169">
        <v>2170.3063097150507</v>
      </c>
      <c r="H322" s="169">
        <v>11.446909707008302</v>
      </c>
      <c r="I322" s="169">
        <v>2226.6140370887952</v>
      </c>
      <c r="J322" s="169">
        <v>11.449181634411968</v>
      </c>
      <c r="K322" s="169">
        <v>2172.3063097150507</v>
      </c>
      <c r="L322" s="169">
        <v>10.993218744459783</v>
      </c>
      <c r="M322" s="169">
        <v>2264.7275209601062</v>
      </c>
      <c r="N322" s="169">
        <v>10.996947793602786</v>
      </c>
      <c r="O322" s="169">
        <v>2174.3063097150507</v>
      </c>
      <c r="P322" s="169">
        <v>10.307640108542149</v>
      </c>
      <c r="Q322" s="169">
        <v>2319.0594116641414</v>
      </c>
      <c r="R322" s="169">
        <v>10.313480666391353</v>
      </c>
      <c r="S322" s="169">
        <v>2176.3063097150507</v>
      </c>
      <c r="T322" s="169">
        <v>9.9275049504740007</v>
      </c>
      <c r="U322" s="169">
        <v>2387.537527983779</v>
      </c>
      <c r="V322" s="169">
        <v>9.9360277947740165</v>
      </c>
      <c r="W322" s="169">
        <v>2178.3063097150507</v>
      </c>
      <c r="X322" s="169" t="e">
        <v>#N/A</v>
      </c>
      <c r="Y322" s="169">
        <v>2469.3315331219374</v>
      </c>
      <c r="Z322" s="169" t="e">
        <v>#N/A</v>
      </c>
    </row>
    <row r="323" spans="1:26" x14ac:dyDescent="0.3">
      <c r="A323" s="169" t="str">
        <f t="shared" si="11"/>
        <v>NE3643000</v>
      </c>
      <c r="B323" s="169" t="str">
        <f t="shared" si="12"/>
        <v>NE643000</v>
      </c>
      <c r="C323" s="169" t="s">
        <v>39</v>
      </c>
      <c r="D323" s="169" t="s">
        <v>73</v>
      </c>
      <c r="E323" s="169">
        <v>643000</v>
      </c>
      <c r="F323" s="169">
        <v>693000</v>
      </c>
      <c r="G323" s="169">
        <v>2327.7033871286603</v>
      </c>
      <c r="H323" s="169">
        <v>11.446909707008302</v>
      </c>
      <c r="I323" s="169">
        <v>2388.1027429892051</v>
      </c>
      <c r="J323" s="169">
        <v>11.449181634411968</v>
      </c>
      <c r="K323" s="169">
        <v>2329.7033871286603</v>
      </c>
      <c r="L323" s="169">
        <v>10.993218744459783</v>
      </c>
      <c r="M323" s="169">
        <v>2428.8404307887745</v>
      </c>
      <c r="N323" s="169">
        <v>10.996947793602786</v>
      </c>
      <c r="O323" s="169">
        <v>2331.7033871286603</v>
      </c>
      <c r="P323" s="169">
        <v>10.307640108542149</v>
      </c>
      <c r="Q323" s="169">
        <v>2486.975043867867</v>
      </c>
      <c r="R323" s="169">
        <v>10.313480666391353</v>
      </c>
      <c r="S323" s="169">
        <v>2333.7033871286603</v>
      </c>
      <c r="T323" s="169">
        <v>9.9275049504740007</v>
      </c>
      <c r="U323" s="169">
        <v>2560.283824950031</v>
      </c>
      <c r="V323" s="169">
        <v>9.9360277947740165</v>
      </c>
      <c r="W323" s="169">
        <v>2335.7033871286603</v>
      </c>
      <c r="X323" s="169" t="e">
        <v>#N/A</v>
      </c>
      <c r="Y323" s="169">
        <v>2647.8761004096345</v>
      </c>
      <c r="Z323" s="169" t="e">
        <v>#N/A</v>
      </c>
    </row>
    <row r="324" spans="1:26" x14ac:dyDescent="0.3">
      <c r="A324" s="169" t="str">
        <f t="shared" si="11"/>
        <v>NE3693000</v>
      </c>
      <c r="B324" s="169" t="str">
        <f t="shared" si="12"/>
        <v>NE693000</v>
      </c>
      <c r="C324" s="169" t="s">
        <v>39</v>
      </c>
      <c r="D324" s="169" t="s">
        <v>73</v>
      </c>
      <c r="E324" s="169">
        <v>693000</v>
      </c>
      <c r="F324" s="169">
        <v>732000</v>
      </c>
      <c r="G324" s="169">
        <v>2467.6123027310282</v>
      </c>
      <c r="H324" s="169">
        <v>11.446909707008302</v>
      </c>
      <c r="I324" s="169">
        <v>2531.7546374306753</v>
      </c>
      <c r="J324" s="169">
        <v>11.449181634411968</v>
      </c>
      <c r="K324" s="169">
        <v>2469.6123027310282</v>
      </c>
      <c r="L324" s="169">
        <v>10.993218744459783</v>
      </c>
      <c r="M324" s="169">
        <v>2574.8929194691023</v>
      </c>
      <c r="N324" s="169">
        <v>10.996947793602786</v>
      </c>
      <c r="O324" s="169">
        <v>2471.6123027310282</v>
      </c>
      <c r="P324" s="169">
        <v>10.307640108542149</v>
      </c>
      <c r="Q324" s="169">
        <v>2636.5062231054485</v>
      </c>
      <c r="R324" s="169">
        <v>10.313480666391353</v>
      </c>
      <c r="S324" s="169">
        <v>2473.6123027310282</v>
      </c>
      <c r="T324" s="169">
        <v>9.9275049504740007</v>
      </c>
      <c r="U324" s="169">
        <v>2714.2340456629713</v>
      </c>
      <c r="V324" s="169">
        <v>9.9360277947740165</v>
      </c>
      <c r="W324" s="169">
        <v>2475.6123027310282</v>
      </c>
      <c r="X324" s="169" t="e">
        <v>#N/A</v>
      </c>
      <c r="Y324" s="169">
        <v>2807.1305180179138</v>
      </c>
      <c r="Z324" s="169" t="e">
        <v>#N/A</v>
      </c>
    </row>
    <row r="325" spans="1:26" x14ac:dyDescent="0.3">
      <c r="A325" s="169" t="str">
        <f t="shared" si="11"/>
        <v>NO10</v>
      </c>
      <c r="B325" s="169" t="str">
        <f t="shared" si="12"/>
        <v>NO0</v>
      </c>
      <c r="C325" s="169" t="s">
        <v>43</v>
      </c>
      <c r="D325" s="169" t="s">
        <v>76</v>
      </c>
      <c r="E325" s="169">
        <v>0</v>
      </c>
      <c r="F325" s="169">
        <v>25000</v>
      </c>
      <c r="G325" s="169">
        <v>126.99874816774413</v>
      </c>
      <c r="H325" s="169">
        <v>13.283029494770654</v>
      </c>
      <c r="I325" s="169">
        <v>129.43257610320816</v>
      </c>
      <c r="J325" s="169">
        <v>13.285460622926692</v>
      </c>
      <c r="K325" s="169">
        <v>128.99874816774411</v>
      </c>
      <c r="L325" s="169">
        <v>12.709027607017875</v>
      </c>
      <c r="M325" s="169">
        <v>132.99353425215861</v>
      </c>
      <c r="N325" s="169">
        <v>12.713017961794257</v>
      </c>
      <c r="O325" s="169">
        <v>130.99874816774411</v>
      </c>
      <c r="P325" s="169">
        <v>11.861531928123146</v>
      </c>
      <c r="Q325" s="169">
        <v>137.25551184300915</v>
      </c>
      <c r="R325" s="169">
        <v>11.867781751339887</v>
      </c>
      <c r="S325" s="169">
        <v>132.99874816774411</v>
      </c>
      <c r="T325" s="169">
        <v>11.353145779710227</v>
      </c>
      <c r="U325" s="169">
        <v>142.12894155047778</v>
      </c>
      <c r="V325" s="169">
        <v>11.362265845216669</v>
      </c>
      <c r="W325" s="169">
        <v>134.99874816774411</v>
      </c>
      <c r="X325" s="169" t="e">
        <v>#N/A</v>
      </c>
      <c r="Y325" s="169">
        <v>147.57793315155538</v>
      </c>
      <c r="Z325" s="169" t="e">
        <v>#N/A</v>
      </c>
    </row>
    <row r="326" spans="1:26" x14ac:dyDescent="0.3">
      <c r="A326" s="169" t="str">
        <f t="shared" ref="A326:A389" si="13">D326&amp;E326</f>
        <v>NO125000</v>
      </c>
      <c r="B326" s="169" t="str">
        <f t="shared" ref="B326:B389" si="14">C326&amp;E326</f>
        <v>NO25000</v>
      </c>
      <c r="C326" s="169" t="s">
        <v>43</v>
      </c>
      <c r="D326" s="169" t="s">
        <v>76</v>
      </c>
      <c r="E326" s="169">
        <v>25000</v>
      </c>
      <c r="F326" s="169">
        <v>50000</v>
      </c>
      <c r="G326" s="169">
        <v>180.46145758963968</v>
      </c>
      <c r="H326" s="169">
        <v>13.283029494770654</v>
      </c>
      <c r="I326" s="169">
        <v>184.15912059791552</v>
      </c>
      <c r="J326" s="169">
        <v>13.285460622926692</v>
      </c>
      <c r="K326" s="169">
        <v>182.46145758963968</v>
      </c>
      <c r="L326" s="169">
        <v>12.709027607017875</v>
      </c>
      <c r="M326" s="169">
        <v>188.53065110783231</v>
      </c>
      <c r="N326" s="169">
        <v>12.713017961794257</v>
      </c>
      <c r="O326" s="169">
        <v>184.46145758963968</v>
      </c>
      <c r="P326" s="169">
        <v>11.861531928123146</v>
      </c>
      <c r="Q326" s="169">
        <v>193.96722554325649</v>
      </c>
      <c r="R326" s="169">
        <v>11.867781751339887</v>
      </c>
      <c r="S326" s="169">
        <v>186.46145758963968</v>
      </c>
      <c r="T326" s="169">
        <v>11.353145779710227</v>
      </c>
      <c r="U326" s="169">
        <v>200.33276617222532</v>
      </c>
      <c r="V326" s="169">
        <v>11.362265845216669</v>
      </c>
      <c r="W326" s="169">
        <v>188.46145758963968</v>
      </c>
      <c r="X326" s="169" t="e">
        <v>#N/A</v>
      </c>
      <c r="Y326" s="169">
        <v>207.57274574240276</v>
      </c>
      <c r="Z326" s="169" t="e">
        <v>#N/A</v>
      </c>
    </row>
    <row r="327" spans="1:26" x14ac:dyDescent="0.3">
      <c r="A327" s="169" t="str">
        <f t="shared" si="13"/>
        <v>NO150000</v>
      </c>
      <c r="B327" s="169" t="str">
        <f t="shared" si="14"/>
        <v>NO50000</v>
      </c>
      <c r="C327" s="169" t="s">
        <v>43</v>
      </c>
      <c r="D327" s="169" t="s">
        <v>76</v>
      </c>
      <c r="E327" s="169">
        <v>50000</v>
      </c>
      <c r="F327" s="169">
        <v>73200</v>
      </c>
      <c r="G327" s="169">
        <v>266.21188998147346</v>
      </c>
      <c r="H327" s="169">
        <v>13.283029494770654</v>
      </c>
      <c r="I327" s="169">
        <v>272.22434519599062</v>
      </c>
      <c r="J327" s="169">
        <v>13.285460622926692</v>
      </c>
      <c r="K327" s="169">
        <v>268.21188998147346</v>
      </c>
      <c r="L327" s="169">
        <v>12.709027607017875</v>
      </c>
      <c r="M327" s="169">
        <v>278.08048918445661</v>
      </c>
      <c r="N327" s="169">
        <v>12.713017961794257</v>
      </c>
      <c r="O327" s="169">
        <v>270.21188998147346</v>
      </c>
      <c r="P327" s="169">
        <v>11.861531928123146</v>
      </c>
      <c r="Q327" s="169">
        <v>285.66841048450425</v>
      </c>
      <c r="R327" s="169">
        <v>11.867781751339887</v>
      </c>
      <c r="S327" s="169">
        <v>272.21188998147346</v>
      </c>
      <c r="T327" s="169">
        <v>11.353145779710227</v>
      </c>
      <c r="U327" s="169">
        <v>294.76684467390572</v>
      </c>
      <c r="V327" s="169">
        <v>11.362265845216669</v>
      </c>
      <c r="W327" s="169">
        <v>274.21188998147346</v>
      </c>
      <c r="X327" s="169" t="e">
        <v>#N/A</v>
      </c>
      <c r="Y327" s="169">
        <v>305.2871296269056</v>
      </c>
      <c r="Z327" s="169" t="e">
        <v>#N/A</v>
      </c>
    </row>
    <row r="328" spans="1:26" x14ac:dyDescent="0.3">
      <c r="A328" s="169" t="str">
        <f t="shared" si="13"/>
        <v>NO173200</v>
      </c>
      <c r="B328" s="169" t="str">
        <f t="shared" si="14"/>
        <v>NO73200</v>
      </c>
      <c r="C328" s="169" t="s">
        <v>43</v>
      </c>
      <c r="D328" s="169" t="s">
        <v>76</v>
      </c>
      <c r="E328" s="169">
        <v>73200</v>
      </c>
      <c r="F328" s="169">
        <v>100000</v>
      </c>
      <c r="G328" s="169">
        <v>295.0470401313305</v>
      </c>
      <c r="H328" s="169">
        <v>11.969364383513845</v>
      </c>
      <c r="I328" s="169">
        <v>301.42195565881428</v>
      </c>
      <c r="J328" s="169">
        <v>11.971636310917511</v>
      </c>
      <c r="K328" s="169">
        <v>297.0470401313305</v>
      </c>
      <c r="L328" s="169">
        <v>11.464731089418493</v>
      </c>
      <c r="M328" s="169">
        <v>307.51056693510782</v>
      </c>
      <c r="N328" s="169">
        <v>11.468460138561495</v>
      </c>
      <c r="O328" s="169">
        <v>299.0470401313305</v>
      </c>
      <c r="P328" s="169">
        <v>10.727245825715542</v>
      </c>
      <c r="Q328" s="169">
        <v>315.43535555989786</v>
      </c>
      <c r="R328" s="169">
        <v>10.733086383564746</v>
      </c>
      <c r="S328" s="169">
        <v>301.0470401313305</v>
      </c>
      <c r="T328" s="169">
        <v>10.317914290744667</v>
      </c>
      <c r="U328" s="169">
        <v>324.96171820548989</v>
      </c>
      <c r="V328" s="169">
        <v>10.326437135044683</v>
      </c>
      <c r="W328" s="169">
        <v>303.0470401313305</v>
      </c>
      <c r="X328" s="169" t="e">
        <v>#N/A</v>
      </c>
      <c r="Y328" s="169">
        <v>335.99564775798245</v>
      </c>
      <c r="Z328" s="169" t="e">
        <v>#N/A</v>
      </c>
    </row>
    <row r="329" spans="1:26" x14ac:dyDescent="0.3">
      <c r="A329" s="169" t="str">
        <f t="shared" si="13"/>
        <v>NO1100000</v>
      </c>
      <c r="B329" s="169" t="str">
        <f t="shared" si="14"/>
        <v>NO100000</v>
      </c>
      <c r="C329" s="169" t="s">
        <v>43</v>
      </c>
      <c r="D329" s="169" t="s">
        <v>76</v>
      </c>
      <c r="E329" s="169">
        <v>100000</v>
      </c>
      <c r="F329" s="169">
        <v>125000</v>
      </c>
      <c r="G329" s="169">
        <v>358.6638237100542</v>
      </c>
      <c r="H329" s="169">
        <v>11.969364383513845</v>
      </c>
      <c r="I329" s="169">
        <v>366.57879424908265</v>
      </c>
      <c r="J329" s="169">
        <v>11.971636310917511</v>
      </c>
      <c r="K329" s="169">
        <v>360.6638237100542</v>
      </c>
      <c r="L329" s="169">
        <v>11.464731089418493</v>
      </c>
      <c r="M329" s="169">
        <v>373.65513410925581</v>
      </c>
      <c r="N329" s="169">
        <v>11.468460138561495</v>
      </c>
      <c r="O329" s="169">
        <v>362.6638237100542</v>
      </c>
      <c r="P329" s="169">
        <v>10.727245825715542</v>
      </c>
      <c r="Q329" s="169">
        <v>383.01123588237112</v>
      </c>
      <c r="R329" s="169">
        <v>10.733086383564746</v>
      </c>
      <c r="S329" s="169">
        <v>364.6638237100542</v>
      </c>
      <c r="T329" s="169">
        <v>10.317914290744667</v>
      </c>
      <c r="U329" s="169">
        <v>394.35582066142911</v>
      </c>
      <c r="V329" s="169">
        <v>10.326437135044683</v>
      </c>
      <c r="W329" s="169">
        <v>366.6638237100542</v>
      </c>
      <c r="X329" s="169" t="e">
        <v>#N/A</v>
      </c>
      <c r="Y329" s="169">
        <v>407.5721710509157</v>
      </c>
      <c r="Z329" s="169" t="e">
        <v>#N/A</v>
      </c>
    </row>
    <row r="330" spans="1:26" x14ac:dyDescent="0.3">
      <c r="A330" s="169" t="str">
        <f t="shared" si="13"/>
        <v>NO1125000</v>
      </c>
      <c r="B330" s="169" t="str">
        <f t="shared" si="14"/>
        <v>NO125000</v>
      </c>
      <c r="C330" s="169" t="s">
        <v>43</v>
      </c>
      <c r="D330" s="169" t="s">
        <v>76</v>
      </c>
      <c r="E330" s="169">
        <v>125000</v>
      </c>
      <c r="F330" s="169">
        <v>150000</v>
      </c>
      <c r="G330" s="169">
        <v>419.38701241685902</v>
      </c>
      <c r="H330" s="169">
        <v>11.969364383513845</v>
      </c>
      <c r="I330" s="169">
        <v>428.75161194008388</v>
      </c>
      <c r="J330" s="169">
        <v>11.971636310917511</v>
      </c>
      <c r="K330" s="169">
        <v>421.38701241685902</v>
      </c>
      <c r="L330" s="169">
        <v>11.464731089418493</v>
      </c>
      <c r="M330" s="169">
        <v>436.75768481172605</v>
      </c>
      <c r="N330" s="169">
        <v>11.468460138561495</v>
      </c>
      <c r="O330" s="169">
        <v>423.38701241685902</v>
      </c>
      <c r="P330" s="169">
        <v>10.727245825715542</v>
      </c>
      <c r="Q330" s="169">
        <v>447.46105860416532</v>
      </c>
      <c r="R330" s="169">
        <v>10.733086383564746</v>
      </c>
      <c r="S330" s="169">
        <v>425.38701241685902</v>
      </c>
      <c r="T330" s="169">
        <v>10.317914290744667</v>
      </c>
      <c r="U330" s="169">
        <v>460.51710660020024</v>
      </c>
      <c r="V330" s="169">
        <v>10.326437135044683</v>
      </c>
      <c r="W330" s="169">
        <v>427.38701241685902</v>
      </c>
      <c r="X330" s="169" t="e">
        <v>#N/A</v>
      </c>
      <c r="Y330" s="169">
        <v>475.78773458191898</v>
      </c>
      <c r="Z330" s="169" t="e">
        <v>#N/A</v>
      </c>
    </row>
    <row r="331" spans="1:26" x14ac:dyDescent="0.3">
      <c r="A331" s="169" t="str">
        <f t="shared" si="13"/>
        <v>NO1150000</v>
      </c>
      <c r="B331" s="169" t="str">
        <f t="shared" si="14"/>
        <v>NO150000</v>
      </c>
      <c r="C331" s="169" t="s">
        <v>43</v>
      </c>
      <c r="D331" s="169" t="s">
        <v>76</v>
      </c>
      <c r="E331" s="169">
        <v>150000</v>
      </c>
      <c r="F331" s="169">
        <v>175000</v>
      </c>
      <c r="G331" s="169">
        <v>478.8944011236639</v>
      </c>
      <c r="H331" s="169">
        <v>11.969364383513845</v>
      </c>
      <c r="I331" s="169">
        <v>489.66830540718195</v>
      </c>
      <c r="J331" s="169">
        <v>11.971636310917511</v>
      </c>
      <c r="K331" s="169">
        <v>480.8944011236639</v>
      </c>
      <c r="L331" s="169">
        <v>11.464731089418493</v>
      </c>
      <c r="M331" s="169">
        <v>498.5782489748085</v>
      </c>
      <c r="N331" s="169">
        <v>11.468460138561495</v>
      </c>
      <c r="O331" s="169">
        <v>482.8944011236639</v>
      </c>
      <c r="P331" s="169">
        <v>10.727245825715542</v>
      </c>
      <c r="Q331" s="169">
        <v>510.59141781890759</v>
      </c>
      <c r="R331" s="169">
        <v>10.733086383564746</v>
      </c>
      <c r="S331" s="169">
        <v>484.8944011236639</v>
      </c>
      <c r="T331" s="169">
        <v>10.317914290744667</v>
      </c>
      <c r="U331" s="169">
        <v>525.31132138422754</v>
      </c>
      <c r="V331" s="169">
        <v>10.326437135044683</v>
      </c>
      <c r="W331" s="169">
        <v>486.8944011236639</v>
      </c>
      <c r="X331" s="169" t="e">
        <v>#N/A</v>
      </c>
      <c r="Y331" s="169">
        <v>542.57908326797087</v>
      </c>
      <c r="Z331" s="169" t="e">
        <v>#N/A</v>
      </c>
    </row>
    <row r="332" spans="1:26" x14ac:dyDescent="0.3">
      <c r="A332" s="169" t="str">
        <f t="shared" si="13"/>
        <v>NO1175000</v>
      </c>
      <c r="B332" s="169" t="str">
        <f t="shared" si="14"/>
        <v>NO175000</v>
      </c>
      <c r="C332" s="169" t="s">
        <v>43</v>
      </c>
      <c r="D332" s="169" t="s">
        <v>76</v>
      </c>
      <c r="E332" s="169">
        <v>175000</v>
      </c>
      <c r="F332" s="169">
        <v>200000</v>
      </c>
      <c r="G332" s="169">
        <v>539.40178983046872</v>
      </c>
      <c r="H332" s="169">
        <v>11.969364383513845</v>
      </c>
      <c r="I332" s="169">
        <v>551.6181656976911</v>
      </c>
      <c r="J332" s="169">
        <v>11.971636310917511</v>
      </c>
      <c r="K332" s="169">
        <v>541.40178983046872</v>
      </c>
      <c r="L332" s="169">
        <v>11.464731089418493</v>
      </c>
      <c r="M332" s="169">
        <v>561.45325181151145</v>
      </c>
      <c r="N332" s="169">
        <v>11.468460138561495</v>
      </c>
      <c r="O332" s="169">
        <v>543.40178983046872</v>
      </c>
      <c r="P332" s="169">
        <v>10.727245825715542</v>
      </c>
      <c r="Q332" s="169">
        <v>574.80704065188638</v>
      </c>
      <c r="R332" s="169">
        <v>10.733086383564746</v>
      </c>
      <c r="S332" s="169">
        <v>545.40178983046872</v>
      </c>
      <c r="T332" s="169">
        <v>10.317914290744667</v>
      </c>
      <c r="U332" s="169">
        <v>591.22995725292651</v>
      </c>
      <c r="V332" s="169">
        <v>10.326437135044683</v>
      </c>
      <c r="W332" s="169">
        <v>547.40178983046872</v>
      </c>
      <c r="X332" s="169" t="e">
        <v>#N/A</v>
      </c>
      <c r="Y332" s="169">
        <v>610.54185393539422</v>
      </c>
      <c r="Z332" s="169" t="e">
        <v>#N/A</v>
      </c>
    </row>
    <row r="333" spans="1:26" x14ac:dyDescent="0.3">
      <c r="A333" s="169" t="str">
        <f t="shared" si="13"/>
        <v>NO1200000</v>
      </c>
      <c r="B333" s="169" t="str">
        <f t="shared" si="14"/>
        <v>NO200000</v>
      </c>
      <c r="C333" s="169" t="s">
        <v>43</v>
      </c>
      <c r="D333" s="169" t="s">
        <v>76</v>
      </c>
      <c r="E333" s="169">
        <v>200000</v>
      </c>
      <c r="F333" s="169">
        <v>225000</v>
      </c>
      <c r="G333" s="169">
        <v>598.90917853727353</v>
      </c>
      <c r="H333" s="169">
        <v>11.969364383513845</v>
      </c>
      <c r="I333" s="169">
        <v>612.53485916478905</v>
      </c>
      <c r="J333" s="169">
        <v>11.971636310917511</v>
      </c>
      <c r="K333" s="169">
        <v>600.90917853727353</v>
      </c>
      <c r="L333" s="169">
        <v>11.464731089418493</v>
      </c>
      <c r="M333" s="169">
        <v>623.27381597459384</v>
      </c>
      <c r="N333" s="169">
        <v>11.468460138561495</v>
      </c>
      <c r="O333" s="169">
        <v>602.90917853727353</v>
      </c>
      <c r="P333" s="169">
        <v>10.727245825715542</v>
      </c>
      <c r="Q333" s="169">
        <v>637.93739986662854</v>
      </c>
      <c r="R333" s="169">
        <v>10.733086383564746</v>
      </c>
      <c r="S333" s="169">
        <v>604.90917853727353</v>
      </c>
      <c r="T333" s="169">
        <v>10.317914290744667</v>
      </c>
      <c r="U333" s="169">
        <v>656.02417203695381</v>
      </c>
      <c r="V333" s="169">
        <v>10.326437135044683</v>
      </c>
      <c r="W333" s="169">
        <v>606.90917853727353</v>
      </c>
      <c r="X333" s="169" t="e">
        <v>#N/A</v>
      </c>
      <c r="Y333" s="169">
        <v>677.33320262144605</v>
      </c>
      <c r="Z333" s="169" t="e">
        <v>#N/A</v>
      </c>
    </row>
    <row r="334" spans="1:26" x14ac:dyDescent="0.3">
      <c r="A334" s="169" t="str">
        <f t="shared" si="13"/>
        <v>NO1225000</v>
      </c>
      <c r="B334" s="169" t="str">
        <f t="shared" si="14"/>
        <v>NO225000</v>
      </c>
      <c r="C334" s="169" t="s">
        <v>43</v>
      </c>
      <c r="D334" s="169" t="s">
        <v>76</v>
      </c>
      <c r="E334" s="169">
        <v>225000</v>
      </c>
      <c r="F334" s="169">
        <v>250000</v>
      </c>
      <c r="G334" s="169">
        <v>660.41656724407846</v>
      </c>
      <c r="H334" s="169">
        <v>11.969364383513845</v>
      </c>
      <c r="I334" s="169">
        <v>675.5178862787094</v>
      </c>
      <c r="J334" s="169">
        <v>11.971636310917511</v>
      </c>
      <c r="K334" s="169">
        <v>662.41656724407846</v>
      </c>
      <c r="L334" s="169">
        <v>11.464731089418493</v>
      </c>
      <c r="M334" s="169">
        <v>687.20325748491734</v>
      </c>
      <c r="N334" s="169">
        <v>11.468460138561495</v>
      </c>
      <c r="O334" s="169">
        <v>664.41656724407846</v>
      </c>
      <c r="P334" s="169">
        <v>10.727245825715542</v>
      </c>
      <c r="Q334" s="169">
        <v>703.23828631784397</v>
      </c>
      <c r="R334" s="169">
        <v>10.733086383564746</v>
      </c>
      <c r="S334" s="169">
        <v>666.41656724407846</v>
      </c>
      <c r="T334" s="169">
        <v>10.317914290744667</v>
      </c>
      <c r="U334" s="169">
        <v>723.06722899032468</v>
      </c>
      <c r="V334" s="169">
        <v>10.326437135044683</v>
      </c>
      <c r="W334" s="169">
        <v>668.41656724407846</v>
      </c>
      <c r="X334" s="169" t="e">
        <v>#N/A</v>
      </c>
      <c r="Y334" s="169">
        <v>746.46739527024079</v>
      </c>
      <c r="Z334" s="169" t="e">
        <v>#N/A</v>
      </c>
    </row>
    <row r="335" spans="1:26" x14ac:dyDescent="0.3">
      <c r="A335" s="169" t="str">
        <f t="shared" si="13"/>
        <v>NO1250000</v>
      </c>
      <c r="B335" s="169" t="str">
        <f t="shared" si="14"/>
        <v>NO250000</v>
      </c>
      <c r="C335" s="169" t="s">
        <v>43</v>
      </c>
      <c r="D335" s="169" t="s">
        <v>76</v>
      </c>
      <c r="E335" s="169">
        <v>250000</v>
      </c>
      <c r="F335" s="169">
        <v>293000</v>
      </c>
      <c r="G335" s="169">
        <v>741.13551910059425</v>
      </c>
      <c r="H335" s="169">
        <v>11.969364383513845</v>
      </c>
      <c r="I335" s="169">
        <v>757.99877256202592</v>
      </c>
      <c r="J335" s="169">
        <v>11.971636310917511</v>
      </c>
      <c r="K335" s="169">
        <v>743.13551910059425</v>
      </c>
      <c r="L335" s="169">
        <v>11.464731089418493</v>
      </c>
      <c r="M335" s="169">
        <v>770.81417677564377</v>
      </c>
      <c r="N335" s="169">
        <v>11.468460138561495</v>
      </c>
      <c r="O335" s="169">
        <v>745.13551910059425</v>
      </c>
      <c r="P335" s="169">
        <v>10.727245825715542</v>
      </c>
      <c r="Q335" s="169">
        <v>788.48673147138834</v>
      </c>
      <c r="R335" s="169">
        <v>10.733086383564746</v>
      </c>
      <c r="S335" s="169">
        <v>747.13551910059425</v>
      </c>
      <c r="T335" s="169">
        <v>10.317914290744667</v>
      </c>
      <c r="U335" s="169">
        <v>810.39585189629327</v>
      </c>
      <c r="V335" s="169">
        <v>10.326437135044683</v>
      </c>
      <c r="W335" s="169">
        <v>749.13551910059425</v>
      </c>
      <c r="X335" s="169" t="e">
        <v>#N/A</v>
      </c>
      <c r="Y335" s="169">
        <v>836.29286561194499</v>
      </c>
      <c r="Z335" s="169" t="e">
        <v>#N/A</v>
      </c>
    </row>
    <row r="336" spans="1:26" x14ac:dyDescent="0.3">
      <c r="A336" s="169" t="str">
        <f t="shared" si="13"/>
        <v>NO1293000</v>
      </c>
      <c r="B336" s="169" t="str">
        <f t="shared" si="14"/>
        <v>NO293000</v>
      </c>
      <c r="C336" s="169" t="s">
        <v>43</v>
      </c>
      <c r="D336" s="169" t="s">
        <v>76</v>
      </c>
      <c r="E336" s="169">
        <v>293000</v>
      </c>
      <c r="F336" s="169">
        <v>343000</v>
      </c>
      <c r="G336" s="169">
        <v>1168.9460452333924</v>
      </c>
      <c r="H336" s="169">
        <v>11.444608746002706</v>
      </c>
      <c r="I336" s="169">
        <v>1198.8142290553762</v>
      </c>
      <c r="J336" s="169">
        <v>11.446880673406371</v>
      </c>
      <c r="K336" s="169">
        <v>1170.9460452333924</v>
      </c>
      <c r="L336" s="169">
        <v>10.990869916106021</v>
      </c>
      <c r="M336" s="169">
        <v>1219.9704661302812</v>
      </c>
      <c r="N336" s="169">
        <v>10.994598965249024</v>
      </c>
      <c r="O336" s="169">
        <v>1172.9460452333924</v>
      </c>
      <c r="P336" s="169">
        <v>10.305060960276974</v>
      </c>
      <c r="Q336" s="169">
        <v>1249.7296850546259</v>
      </c>
      <c r="R336" s="169">
        <v>10.310901518126178</v>
      </c>
      <c r="S336" s="169">
        <v>1174.9460452333924</v>
      </c>
      <c r="T336" s="169">
        <v>9.9244066954164438</v>
      </c>
      <c r="U336" s="169">
        <v>1286.9927065080547</v>
      </c>
      <c r="V336" s="169">
        <v>9.9329295397164614</v>
      </c>
      <c r="W336" s="169">
        <v>1176.9460452333924</v>
      </c>
      <c r="X336" s="169" t="e">
        <v>#N/A</v>
      </c>
      <c r="Y336" s="169">
        <v>1331.3190820255672</v>
      </c>
      <c r="Z336" s="169" t="e">
        <v>#N/A</v>
      </c>
    </row>
    <row r="337" spans="1:26" x14ac:dyDescent="0.3">
      <c r="A337" s="169" t="str">
        <f t="shared" si="13"/>
        <v>NO1343000</v>
      </c>
      <c r="B337" s="169" t="str">
        <f t="shared" si="14"/>
        <v>NO343000</v>
      </c>
      <c r="C337" s="169" t="s">
        <v>43</v>
      </c>
      <c r="D337" s="169" t="s">
        <v>76</v>
      </c>
      <c r="E337" s="169">
        <v>343000</v>
      </c>
      <c r="F337" s="169">
        <v>393000</v>
      </c>
      <c r="G337" s="169">
        <v>1324.8048226470021</v>
      </c>
      <c r="H337" s="169">
        <v>11.444608746002706</v>
      </c>
      <c r="I337" s="169">
        <v>1358.7136144313333</v>
      </c>
      <c r="J337" s="169">
        <v>11.446880673406371</v>
      </c>
      <c r="K337" s="169">
        <v>1326.8048226470021</v>
      </c>
      <c r="L337" s="169">
        <v>10.990869916106021</v>
      </c>
      <c r="M337" s="169">
        <v>1382.4613329473195</v>
      </c>
      <c r="N337" s="169">
        <v>10.994598965249024</v>
      </c>
      <c r="O337" s="169">
        <v>1328.8048226470021</v>
      </c>
      <c r="P337" s="169">
        <v>10.305060960276974</v>
      </c>
      <c r="Q337" s="169">
        <v>1415.9758562344186</v>
      </c>
      <c r="R337" s="169">
        <v>10.310901518126178</v>
      </c>
      <c r="S337" s="169">
        <v>1330.8048226470021</v>
      </c>
      <c r="T337" s="169">
        <v>9.9244066954164438</v>
      </c>
      <c r="U337" s="169">
        <v>1458.0093065197561</v>
      </c>
      <c r="V337" s="169">
        <v>9.9329295397164614</v>
      </c>
      <c r="W337" s="169">
        <v>1332.8048226470021</v>
      </c>
      <c r="X337" s="169" t="e">
        <v>#N/A</v>
      </c>
      <c r="Y337" s="169">
        <v>1508.0616508793212</v>
      </c>
      <c r="Z337" s="169" t="e">
        <v>#N/A</v>
      </c>
    </row>
    <row r="338" spans="1:26" x14ac:dyDescent="0.3">
      <c r="A338" s="169" t="str">
        <f t="shared" si="13"/>
        <v>NO1393000</v>
      </c>
      <c r="B338" s="169" t="str">
        <f t="shared" si="14"/>
        <v>NO393000</v>
      </c>
      <c r="C338" s="169" t="s">
        <v>43</v>
      </c>
      <c r="D338" s="169" t="s">
        <v>76</v>
      </c>
      <c r="E338" s="169">
        <v>393000</v>
      </c>
      <c r="F338" s="169">
        <v>443000</v>
      </c>
      <c r="G338" s="169">
        <v>1482.4478000606118</v>
      </c>
      <c r="H338" s="169">
        <v>11.444608746002706</v>
      </c>
      <c r="I338" s="169">
        <v>1520.4563760536205</v>
      </c>
      <c r="J338" s="169">
        <v>11.446880673406371</v>
      </c>
      <c r="K338" s="169">
        <v>1484.4478000606118</v>
      </c>
      <c r="L338" s="169">
        <v>10.990869916106021</v>
      </c>
      <c r="M338" s="169">
        <v>1546.8335292458312</v>
      </c>
      <c r="N338" s="169">
        <v>10.994598965249024</v>
      </c>
      <c r="O338" s="169">
        <v>1486.4478000606118</v>
      </c>
      <c r="P338" s="169">
        <v>10.305060960276974</v>
      </c>
      <c r="Q338" s="169">
        <v>1584.1583547618688</v>
      </c>
      <c r="R338" s="169">
        <v>10.310901518126178</v>
      </c>
      <c r="S338" s="169">
        <v>1488.4478000606118</v>
      </c>
      <c r="T338" s="169">
        <v>9.9244066954164438</v>
      </c>
      <c r="U338" s="169">
        <v>1631.032098630729</v>
      </c>
      <c r="V338" s="169">
        <v>9.9329295397164614</v>
      </c>
      <c r="W338" s="169">
        <v>1490.4478000606118</v>
      </c>
      <c r="X338" s="169" t="e">
        <v>#N/A</v>
      </c>
      <c r="Y338" s="169">
        <v>1686.8942708322377</v>
      </c>
      <c r="Z338" s="169" t="e">
        <v>#N/A</v>
      </c>
    </row>
    <row r="339" spans="1:26" x14ac:dyDescent="0.3">
      <c r="A339" s="169" t="str">
        <f t="shared" si="13"/>
        <v>NO1443000</v>
      </c>
      <c r="B339" s="169" t="str">
        <f t="shared" si="14"/>
        <v>NO443000</v>
      </c>
      <c r="C339" s="169" t="s">
        <v>43</v>
      </c>
      <c r="D339" s="169" t="s">
        <v>76</v>
      </c>
      <c r="E339" s="169">
        <v>443000</v>
      </c>
      <c r="F339" s="169">
        <v>493000</v>
      </c>
      <c r="G339" s="169">
        <v>1640.3065774742215</v>
      </c>
      <c r="H339" s="169">
        <v>11.444608746002706</v>
      </c>
      <c r="I339" s="169">
        <v>1682.4220950764</v>
      </c>
      <c r="J339" s="169">
        <v>11.446880673406371</v>
      </c>
      <c r="K339" s="169">
        <v>1642.3065774742215</v>
      </c>
      <c r="L339" s="169">
        <v>10.990869916106021</v>
      </c>
      <c r="M339" s="169">
        <v>1711.4332734101106</v>
      </c>
      <c r="N339" s="169">
        <v>10.994598965249024</v>
      </c>
      <c r="O339" s="169">
        <v>1644.3065774742215</v>
      </c>
      <c r="P339" s="169">
        <v>10.305060960276974</v>
      </c>
      <c r="Q339" s="169">
        <v>1752.5750531781348</v>
      </c>
      <c r="R339" s="169">
        <v>10.310901518126178</v>
      </c>
      <c r="S339" s="169">
        <v>1646.3065774742215</v>
      </c>
      <c r="T339" s="169">
        <v>9.9244066954164438</v>
      </c>
      <c r="U339" s="169">
        <v>1804.2975408117743</v>
      </c>
      <c r="V339" s="169">
        <v>9.9329295397164614</v>
      </c>
      <c r="W339" s="169">
        <v>1648.3065774742215</v>
      </c>
      <c r="X339" s="169" t="e">
        <v>#N/A</v>
      </c>
      <c r="Y339" s="169">
        <v>1865.9796836487342</v>
      </c>
      <c r="Z339" s="169" t="e">
        <v>#N/A</v>
      </c>
    </row>
    <row r="340" spans="1:26" x14ac:dyDescent="0.3">
      <c r="A340" s="169" t="str">
        <f t="shared" si="13"/>
        <v>NO1493000</v>
      </c>
      <c r="B340" s="169" t="str">
        <f t="shared" si="14"/>
        <v>NO493000</v>
      </c>
      <c r="C340" s="169" t="s">
        <v>43</v>
      </c>
      <c r="D340" s="169" t="s">
        <v>76</v>
      </c>
      <c r="E340" s="169">
        <v>493000</v>
      </c>
      <c r="F340" s="169">
        <v>543000</v>
      </c>
      <c r="G340" s="169">
        <v>1796.165354887831</v>
      </c>
      <c r="H340" s="169">
        <v>11.444608746002706</v>
      </c>
      <c r="I340" s="169">
        <v>1842.3214804523564</v>
      </c>
      <c r="J340" s="169">
        <v>11.446880673406371</v>
      </c>
      <c r="K340" s="169">
        <v>1798.165354887831</v>
      </c>
      <c r="L340" s="169">
        <v>10.990869916106021</v>
      </c>
      <c r="M340" s="169">
        <v>1873.9241402271482</v>
      </c>
      <c r="N340" s="169">
        <v>10.994598965249024</v>
      </c>
      <c r="O340" s="169">
        <v>1800.165354887831</v>
      </c>
      <c r="P340" s="169">
        <v>10.305060960276974</v>
      </c>
      <c r="Q340" s="169">
        <v>1918.8212243579271</v>
      </c>
      <c r="R340" s="169">
        <v>10.310901518126178</v>
      </c>
      <c r="S340" s="169">
        <v>1802.165354887831</v>
      </c>
      <c r="T340" s="169">
        <v>9.9244066954164438</v>
      </c>
      <c r="U340" s="169">
        <v>1975.3141408234753</v>
      </c>
      <c r="V340" s="169">
        <v>9.9329295397164614</v>
      </c>
      <c r="W340" s="169">
        <v>1804.165354887831</v>
      </c>
      <c r="X340" s="169" t="e">
        <v>#N/A</v>
      </c>
      <c r="Y340" s="169">
        <v>2042.7222525024874</v>
      </c>
      <c r="Z340" s="169" t="e">
        <v>#N/A</v>
      </c>
    </row>
    <row r="341" spans="1:26" x14ac:dyDescent="0.3">
      <c r="A341" s="169" t="str">
        <f t="shared" si="13"/>
        <v>NO1543000</v>
      </c>
      <c r="B341" s="169" t="str">
        <f t="shared" si="14"/>
        <v>NO543000</v>
      </c>
      <c r="C341" s="169" t="s">
        <v>43</v>
      </c>
      <c r="D341" s="169" t="s">
        <v>76</v>
      </c>
      <c r="E341" s="169">
        <v>543000</v>
      </c>
      <c r="F341" s="169">
        <v>593000</v>
      </c>
      <c r="G341" s="169">
        <v>1954.0241323014409</v>
      </c>
      <c r="H341" s="169">
        <v>11.444608746002706</v>
      </c>
      <c r="I341" s="169">
        <v>2004.2871994751358</v>
      </c>
      <c r="J341" s="169">
        <v>11.446880673406371</v>
      </c>
      <c r="K341" s="169">
        <v>1956.0241323014409</v>
      </c>
      <c r="L341" s="169">
        <v>10.990869916106021</v>
      </c>
      <c r="M341" s="169">
        <v>2038.5238843914276</v>
      </c>
      <c r="N341" s="169">
        <v>10.994598965249024</v>
      </c>
      <c r="O341" s="169">
        <v>1958.0241323014409</v>
      </c>
      <c r="P341" s="169">
        <v>10.305060960276974</v>
      </c>
      <c r="Q341" s="169">
        <v>2087.2379227741931</v>
      </c>
      <c r="R341" s="169">
        <v>10.310901518126178</v>
      </c>
      <c r="S341" s="169">
        <v>1960.0241323014409</v>
      </c>
      <c r="T341" s="169">
        <v>9.9244066954164438</v>
      </c>
      <c r="U341" s="169">
        <v>2148.5795830045208</v>
      </c>
      <c r="V341" s="169">
        <v>9.9329295397164614</v>
      </c>
      <c r="W341" s="169">
        <v>1962.0241323014409</v>
      </c>
      <c r="X341" s="169" t="e">
        <v>#N/A</v>
      </c>
      <c r="Y341" s="169">
        <v>2221.8076653189842</v>
      </c>
      <c r="Z341" s="169" t="e">
        <v>#N/A</v>
      </c>
    </row>
    <row r="342" spans="1:26" x14ac:dyDescent="0.3">
      <c r="A342" s="169" t="str">
        <f t="shared" si="13"/>
        <v>NO1593000</v>
      </c>
      <c r="B342" s="169" t="str">
        <f t="shared" si="14"/>
        <v>NO593000</v>
      </c>
      <c r="C342" s="169" t="s">
        <v>43</v>
      </c>
      <c r="D342" s="169" t="s">
        <v>76</v>
      </c>
      <c r="E342" s="169">
        <v>593000</v>
      </c>
      <c r="F342" s="169">
        <v>643000</v>
      </c>
      <c r="G342" s="169">
        <v>2114.6671097150511</v>
      </c>
      <c r="H342" s="169">
        <v>11.444608746002706</v>
      </c>
      <c r="I342" s="169">
        <v>2169.129461567657</v>
      </c>
      <c r="J342" s="169">
        <v>11.446880673406371</v>
      </c>
      <c r="K342" s="169">
        <v>2116.6671097150511</v>
      </c>
      <c r="L342" s="169">
        <v>10.990869916106021</v>
      </c>
      <c r="M342" s="169">
        <v>2206.0593967108016</v>
      </c>
      <c r="N342" s="169">
        <v>10.994598965249024</v>
      </c>
      <c r="O342" s="169">
        <v>2118.6671097150511</v>
      </c>
      <c r="P342" s="169">
        <v>10.305060960276974</v>
      </c>
      <c r="Q342" s="169">
        <v>2258.6762121563534</v>
      </c>
      <c r="R342" s="169">
        <v>10.310901518126178</v>
      </c>
      <c r="S342" s="169">
        <v>2120.6671097150511</v>
      </c>
      <c r="T342" s="169">
        <v>9.9244066954164438</v>
      </c>
      <c r="U342" s="169">
        <v>2324.9756383695094</v>
      </c>
      <c r="V342" s="169">
        <v>9.9329295397164614</v>
      </c>
      <c r="W342" s="169">
        <v>2122.6671097150511</v>
      </c>
      <c r="X342" s="169" t="e">
        <v>#N/A</v>
      </c>
      <c r="Y342" s="169">
        <v>2404.1545512160155</v>
      </c>
      <c r="Z342" s="169" t="e">
        <v>#N/A</v>
      </c>
    </row>
    <row r="343" spans="1:26" x14ac:dyDescent="0.3">
      <c r="A343" s="169" t="str">
        <f t="shared" si="13"/>
        <v>NO1643000</v>
      </c>
      <c r="B343" s="169" t="str">
        <f t="shared" si="14"/>
        <v>NO643000</v>
      </c>
      <c r="C343" s="169" t="s">
        <v>43</v>
      </c>
      <c r="D343" s="169" t="s">
        <v>76</v>
      </c>
      <c r="E343" s="169">
        <v>643000</v>
      </c>
      <c r="F343" s="169">
        <v>693000</v>
      </c>
      <c r="G343" s="169">
        <v>2267.5258871286601</v>
      </c>
      <c r="H343" s="169">
        <v>11.444608746002706</v>
      </c>
      <c r="I343" s="169">
        <v>2325.9293464733801</v>
      </c>
      <c r="J343" s="169">
        <v>11.446880673406371</v>
      </c>
      <c r="K343" s="169">
        <v>2269.5258871286601</v>
      </c>
      <c r="L343" s="169">
        <v>10.990869916106021</v>
      </c>
      <c r="M343" s="169">
        <v>2365.3869475069778</v>
      </c>
      <c r="N343" s="169">
        <v>10.994598965249024</v>
      </c>
      <c r="O343" s="169">
        <v>2271.5258871286601</v>
      </c>
      <c r="P343" s="169">
        <v>10.305060960276974</v>
      </c>
      <c r="Q343" s="169">
        <v>2421.6665924814361</v>
      </c>
      <c r="R343" s="169">
        <v>10.310901518126178</v>
      </c>
      <c r="S343" s="169">
        <v>2273.5258871286601</v>
      </c>
      <c r="T343" s="169">
        <v>9.9244066954164438</v>
      </c>
      <c r="U343" s="169">
        <v>2492.618975127195</v>
      </c>
      <c r="V343" s="169">
        <v>9.9329295397164614</v>
      </c>
      <c r="W343" s="169">
        <v>2275.5258871286601</v>
      </c>
      <c r="X343" s="169" t="e">
        <v>#N/A</v>
      </c>
      <c r="Y343" s="169">
        <v>2577.3828541256539</v>
      </c>
      <c r="Z343" s="169" t="e">
        <v>#N/A</v>
      </c>
    </row>
    <row r="344" spans="1:26" x14ac:dyDescent="0.3">
      <c r="A344" s="169" t="str">
        <f t="shared" si="13"/>
        <v>NO1693000</v>
      </c>
      <c r="B344" s="169" t="str">
        <f t="shared" si="14"/>
        <v>NO693000</v>
      </c>
      <c r="C344" s="169" t="s">
        <v>43</v>
      </c>
      <c r="D344" s="169" t="s">
        <v>76</v>
      </c>
      <c r="E344" s="169">
        <v>693000</v>
      </c>
      <c r="F344" s="169">
        <v>732000</v>
      </c>
      <c r="G344" s="169">
        <v>2403.5761027310277</v>
      </c>
      <c r="H344" s="169">
        <v>11.444608746002706</v>
      </c>
      <c r="I344" s="169">
        <v>2465.5945600933533</v>
      </c>
      <c r="J344" s="169">
        <v>11.446880673406371</v>
      </c>
      <c r="K344" s="169">
        <v>2405.5761027310277</v>
      </c>
      <c r="L344" s="169">
        <v>10.990869916106021</v>
      </c>
      <c r="M344" s="169">
        <v>2507.3706736774061</v>
      </c>
      <c r="N344" s="169">
        <v>10.994598965249024</v>
      </c>
      <c r="O344" s="169">
        <v>2407.5761027310277</v>
      </c>
      <c r="P344" s="169">
        <v>10.305060960276974</v>
      </c>
      <c r="Q344" s="169">
        <v>2567.0100649953274</v>
      </c>
      <c r="R344" s="169">
        <v>10.310901518126178</v>
      </c>
      <c r="S344" s="169">
        <v>2409.5761027310277</v>
      </c>
      <c r="T344" s="169">
        <v>9.9244066954164438</v>
      </c>
      <c r="U344" s="169">
        <v>2642.2303922007127</v>
      </c>
      <c r="V344" s="169">
        <v>9.9329295397164614</v>
      </c>
      <c r="W344" s="169">
        <v>2411.5761027310277</v>
      </c>
      <c r="X344" s="169" t="e">
        <v>#N/A</v>
      </c>
      <c r="Y344" s="169">
        <v>2732.117105734415</v>
      </c>
      <c r="Z344" s="169" t="e">
        <v>#N/A</v>
      </c>
    </row>
    <row r="345" spans="1:26" x14ac:dyDescent="0.3">
      <c r="A345" s="169" t="str">
        <f t="shared" si="13"/>
        <v>NO20</v>
      </c>
      <c r="B345" s="169" t="str">
        <f t="shared" si="14"/>
        <v>NO0</v>
      </c>
      <c r="C345" s="169" t="s">
        <v>43</v>
      </c>
      <c r="D345" s="169" t="s">
        <v>79</v>
      </c>
      <c r="E345" s="169">
        <v>0</v>
      </c>
      <c r="F345" s="169">
        <v>25000</v>
      </c>
      <c r="G345" s="169">
        <v>126.63304816774412</v>
      </c>
      <c r="H345" s="169">
        <v>13.283029494770654</v>
      </c>
      <c r="I345" s="169">
        <v>129.05474699588669</v>
      </c>
      <c r="J345" s="169">
        <v>13.285460622926692</v>
      </c>
      <c r="K345" s="169">
        <v>128.63304816774411</v>
      </c>
      <c r="L345" s="169">
        <v>12.709027607017875</v>
      </c>
      <c r="M345" s="169">
        <v>132.60792602921561</v>
      </c>
      <c r="N345" s="169">
        <v>12.713017961794257</v>
      </c>
      <c r="O345" s="169">
        <v>130.63304816774411</v>
      </c>
      <c r="P345" s="169">
        <v>11.861531928123146</v>
      </c>
      <c r="Q345" s="169">
        <v>136.85863093782004</v>
      </c>
      <c r="R345" s="169">
        <v>11.867781751339887</v>
      </c>
      <c r="S345" s="169">
        <v>132.63304816774411</v>
      </c>
      <c r="T345" s="169">
        <v>11.353145779710227</v>
      </c>
      <c r="U345" s="169">
        <v>141.71774075981332</v>
      </c>
      <c r="V345" s="169">
        <v>11.362265845216669</v>
      </c>
      <c r="W345" s="169">
        <v>134.63304816774411</v>
      </c>
      <c r="X345" s="169" t="e">
        <v>#N/A</v>
      </c>
      <c r="Y345" s="169">
        <v>147.14954413296783</v>
      </c>
      <c r="Z345" s="169" t="e">
        <v>#N/A</v>
      </c>
    </row>
    <row r="346" spans="1:26" x14ac:dyDescent="0.3">
      <c r="A346" s="169" t="str">
        <f t="shared" si="13"/>
        <v>NO225000</v>
      </c>
      <c r="B346" s="169" t="str">
        <f t="shared" si="14"/>
        <v>NO25000</v>
      </c>
      <c r="C346" s="169" t="s">
        <v>43</v>
      </c>
      <c r="D346" s="169" t="s">
        <v>79</v>
      </c>
      <c r="E346" s="169">
        <v>25000</v>
      </c>
      <c r="F346" s="169">
        <v>50000</v>
      </c>
      <c r="G346" s="169">
        <v>179.86805758963968</v>
      </c>
      <c r="H346" s="169">
        <v>13.283029494770654</v>
      </c>
      <c r="I346" s="169">
        <v>183.54603940490333</v>
      </c>
      <c r="J346" s="169">
        <v>13.285460622926692</v>
      </c>
      <c r="K346" s="169">
        <v>181.86805758963968</v>
      </c>
      <c r="L346" s="169">
        <v>12.709027607017875</v>
      </c>
      <c r="M346" s="169">
        <v>187.90494719890592</v>
      </c>
      <c r="N346" s="169">
        <v>12.713017961794257</v>
      </c>
      <c r="O346" s="169">
        <v>183.86805758963968</v>
      </c>
      <c r="P346" s="169">
        <v>11.861531928123146</v>
      </c>
      <c r="Q346" s="169">
        <v>193.32323011219492</v>
      </c>
      <c r="R346" s="169">
        <v>11.867781751339887</v>
      </c>
      <c r="S346" s="169">
        <v>185.86805758963968</v>
      </c>
      <c r="T346" s="169">
        <v>11.353145779710227</v>
      </c>
      <c r="U346" s="169">
        <v>199.66553470058111</v>
      </c>
      <c r="V346" s="169">
        <v>11.362265845216669</v>
      </c>
      <c r="W346" s="169">
        <v>187.86805758963968</v>
      </c>
      <c r="X346" s="169" t="e">
        <v>#N/A</v>
      </c>
      <c r="Y346" s="169">
        <v>206.87762393865694</v>
      </c>
      <c r="Z346" s="169" t="e">
        <v>#N/A</v>
      </c>
    </row>
    <row r="347" spans="1:26" x14ac:dyDescent="0.3">
      <c r="A347" s="169" t="str">
        <f t="shared" si="13"/>
        <v>NO250000</v>
      </c>
      <c r="B347" s="169" t="str">
        <f t="shared" si="14"/>
        <v>NO50000</v>
      </c>
      <c r="C347" s="169" t="s">
        <v>43</v>
      </c>
      <c r="D347" s="169" t="s">
        <v>79</v>
      </c>
      <c r="E347" s="169">
        <v>50000</v>
      </c>
      <c r="F347" s="169">
        <v>73200</v>
      </c>
      <c r="G347" s="169">
        <v>265.17228998147345</v>
      </c>
      <c r="H347" s="169">
        <v>13.283029494770654</v>
      </c>
      <c r="I347" s="169">
        <v>271.15026496637239</v>
      </c>
      <c r="J347" s="169">
        <v>13.285460622926692</v>
      </c>
      <c r="K347" s="169">
        <v>267.17228998147345</v>
      </c>
      <c r="L347" s="169">
        <v>12.709027607017875</v>
      </c>
      <c r="M347" s="169">
        <v>276.98429473936073</v>
      </c>
      <c r="N347" s="169">
        <v>12.713017961794257</v>
      </c>
      <c r="O347" s="169">
        <v>269.17228998147345</v>
      </c>
      <c r="P347" s="169">
        <v>11.861531928123146</v>
      </c>
      <c r="Q347" s="169">
        <v>284.54017042698547</v>
      </c>
      <c r="R347" s="169">
        <v>11.867781751339887</v>
      </c>
      <c r="S347" s="169">
        <v>271.17228998147345</v>
      </c>
      <c r="T347" s="169">
        <v>11.353145779710227</v>
      </c>
      <c r="U347" s="169">
        <v>293.59789651428093</v>
      </c>
      <c r="V347" s="169">
        <v>11.362265845216669</v>
      </c>
      <c r="W347" s="169">
        <v>273.17228998147345</v>
      </c>
      <c r="X347" s="169" t="e">
        <v>#N/A</v>
      </c>
      <c r="Y347" s="169">
        <v>304.06931933507184</v>
      </c>
      <c r="Z347" s="169" t="e">
        <v>#N/A</v>
      </c>
    </row>
    <row r="348" spans="1:26" x14ac:dyDescent="0.3">
      <c r="A348" s="169" t="str">
        <f t="shared" si="13"/>
        <v>NO273200</v>
      </c>
      <c r="B348" s="169" t="str">
        <f t="shared" si="14"/>
        <v>NO73200</v>
      </c>
      <c r="C348" s="169" t="s">
        <v>43</v>
      </c>
      <c r="D348" s="169" t="s">
        <v>79</v>
      </c>
      <c r="E348" s="169">
        <v>73200</v>
      </c>
      <c r="F348" s="169">
        <v>100000</v>
      </c>
      <c r="G348" s="169">
        <v>293.67854013133052</v>
      </c>
      <c r="H348" s="169">
        <v>11.969364383513845</v>
      </c>
      <c r="I348" s="169">
        <v>300.0080668609761</v>
      </c>
      <c r="J348" s="169">
        <v>11.971636310917511</v>
      </c>
      <c r="K348" s="169">
        <v>295.67854013133052</v>
      </c>
      <c r="L348" s="169">
        <v>11.464731089418493</v>
      </c>
      <c r="M348" s="169">
        <v>306.06756761025821</v>
      </c>
      <c r="N348" s="169">
        <v>11.468460138561495</v>
      </c>
      <c r="O348" s="169">
        <v>297.67854013133052</v>
      </c>
      <c r="P348" s="169">
        <v>10.727245825715542</v>
      </c>
      <c r="Q348" s="169">
        <v>313.9501722983411</v>
      </c>
      <c r="R348" s="169">
        <v>10.733086383564746</v>
      </c>
      <c r="S348" s="169">
        <v>299.67854013133052</v>
      </c>
      <c r="T348" s="169">
        <v>10.317914290744667</v>
      </c>
      <c r="U348" s="169">
        <v>323.42294795111656</v>
      </c>
      <c r="V348" s="169">
        <v>10.326437135044683</v>
      </c>
      <c r="W348" s="169">
        <v>301.67854013133052</v>
      </c>
      <c r="X348" s="169" t="e">
        <v>#N/A</v>
      </c>
      <c r="Y348" s="169">
        <v>334.3925567764756</v>
      </c>
      <c r="Z348" s="169" t="e">
        <v>#N/A</v>
      </c>
    </row>
    <row r="349" spans="1:26" x14ac:dyDescent="0.3">
      <c r="A349" s="169" t="str">
        <f t="shared" si="13"/>
        <v>NO2100000</v>
      </c>
      <c r="B349" s="169" t="str">
        <f t="shared" si="14"/>
        <v>NO100000</v>
      </c>
      <c r="C349" s="169" t="s">
        <v>43</v>
      </c>
      <c r="D349" s="169" t="s">
        <v>79</v>
      </c>
      <c r="E349" s="169">
        <v>100000</v>
      </c>
      <c r="F349" s="169">
        <v>125000</v>
      </c>
      <c r="G349" s="169">
        <v>356.85372371005423</v>
      </c>
      <c r="H349" s="169">
        <v>11.969364383513845</v>
      </c>
      <c r="I349" s="169">
        <v>364.70865898202612</v>
      </c>
      <c r="J349" s="169">
        <v>11.971636310917511</v>
      </c>
      <c r="K349" s="169">
        <v>358.85372371005423</v>
      </c>
      <c r="L349" s="169">
        <v>11.464731089418493</v>
      </c>
      <c r="M349" s="169">
        <v>371.74649466613539</v>
      </c>
      <c r="N349" s="169">
        <v>11.468460138561495</v>
      </c>
      <c r="O349" s="169">
        <v>360.85372371005423</v>
      </c>
      <c r="P349" s="169">
        <v>10.727245825715542</v>
      </c>
      <c r="Q349" s="169">
        <v>381.04680020700107</v>
      </c>
      <c r="R349" s="169">
        <v>10.733086383564746</v>
      </c>
      <c r="S349" s="169">
        <v>362.85372371005423</v>
      </c>
      <c r="T349" s="169">
        <v>10.317914290744667</v>
      </c>
      <c r="U349" s="169">
        <v>392.32050605606469</v>
      </c>
      <c r="V349" s="169">
        <v>10.326437135044683</v>
      </c>
      <c r="W349" s="169">
        <v>364.85372371005423</v>
      </c>
      <c r="X349" s="169" t="e">
        <v>#N/A</v>
      </c>
      <c r="Y349" s="169">
        <v>405.45178012243525</v>
      </c>
      <c r="Z349" s="169" t="e">
        <v>#N/A</v>
      </c>
    </row>
    <row r="350" spans="1:26" x14ac:dyDescent="0.3">
      <c r="A350" s="169" t="str">
        <f t="shared" si="13"/>
        <v>NO2125000</v>
      </c>
      <c r="B350" s="169" t="str">
        <f t="shared" si="14"/>
        <v>NO125000</v>
      </c>
      <c r="C350" s="169" t="s">
        <v>43</v>
      </c>
      <c r="D350" s="169" t="s">
        <v>79</v>
      </c>
      <c r="E350" s="169">
        <v>125000</v>
      </c>
      <c r="F350" s="169">
        <v>150000</v>
      </c>
      <c r="G350" s="169">
        <v>417.15371241685904</v>
      </c>
      <c r="H350" s="169">
        <v>11.969364383513845</v>
      </c>
      <c r="I350" s="169">
        <v>426.44424047335974</v>
      </c>
      <c r="J350" s="169">
        <v>11.971636310917511</v>
      </c>
      <c r="K350" s="169">
        <v>419.15371241685904</v>
      </c>
      <c r="L350" s="169">
        <v>11.464731089418493</v>
      </c>
      <c r="M350" s="169">
        <v>434.40280692192943</v>
      </c>
      <c r="N350" s="169">
        <v>11.468460138561495</v>
      </c>
      <c r="O350" s="169">
        <v>421.15371241685904</v>
      </c>
      <c r="P350" s="169">
        <v>10.727245825715542</v>
      </c>
      <c r="Q350" s="169">
        <v>445.03733936555761</v>
      </c>
      <c r="R350" s="169">
        <v>10.733086383564746</v>
      </c>
      <c r="S350" s="169">
        <v>423.15371241685904</v>
      </c>
      <c r="T350" s="169">
        <v>10.317914290744667</v>
      </c>
      <c r="U350" s="169">
        <v>458.00593699180274</v>
      </c>
      <c r="V350" s="169">
        <v>10.326437135044683</v>
      </c>
      <c r="W350" s="169">
        <v>425.15371241685904</v>
      </c>
      <c r="X350" s="169" t="e">
        <v>#N/A</v>
      </c>
      <c r="Y350" s="169">
        <v>473.17159787092208</v>
      </c>
      <c r="Z350" s="169" t="e">
        <v>#N/A</v>
      </c>
    </row>
    <row r="351" spans="1:26" x14ac:dyDescent="0.3">
      <c r="A351" s="169" t="str">
        <f t="shared" si="13"/>
        <v>NO2150000</v>
      </c>
      <c r="B351" s="169" t="str">
        <f t="shared" si="14"/>
        <v>NO150000</v>
      </c>
      <c r="C351" s="169" t="s">
        <v>43</v>
      </c>
      <c r="D351" s="169" t="s">
        <v>79</v>
      </c>
      <c r="E351" s="169">
        <v>150000</v>
      </c>
      <c r="F351" s="169">
        <v>175000</v>
      </c>
      <c r="G351" s="169">
        <v>476.24020112366389</v>
      </c>
      <c r="H351" s="169">
        <v>11.969364383513845</v>
      </c>
      <c r="I351" s="169">
        <v>486.92607402448402</v>
      </c>
      <c r="J351" s="169">
        <v>11.971636310917511</v>
      </c>
      <c r="K351" s="169">
        <v>478.24020112366389</v>
      </c>
      <c r="L351" s="169">
        <v>11.464731089418493</v>
      </c>
      <c r="M351" s="169">
        <v>495.77955784728499</v>
      </c>
      <c r="N351" s="169">
        <v>11.468460138561495</v>
      </c>
      <c r="O351" s="169">
        <v>480.24020112366389</v>
      </c>
      <c r="P351" s="169">
        <v>10.727245825715542</v>
      </c>
      <c r="Q351" s="169">
        <v>507.71091112338405</v>
      </c>
      <c r="R351" s="169">
        <v>10.733086383564746</v>
      </c>
      <c r="S351" s="169">
        <v>482.24020112366389</v>
      </c>
      <c r="T351" s="169">
        <v>10.317914290744667</v>
      </c>
      <c r="U351" s="169">
        <v>522.32688294129161</v>
      </c>
      <c r="V351" s="169">
        <v>10.326437135044683</v>
      </c>
      <c r="W351" s="169">
        <v>484.24020112366389</v>
      </c>
      <c r="X351" s="169" t="e">
        <v>#N/A</v>
      </c>
      <c r="Y351" s="169">
        <v>539.46989504501471</v>
      </c>
      <c r="Z351" s="169" t="e">
        <v>#N/A</v>
      </c>
    </row>
    <row r="352" spans="1:26" x14ac:dyDescent="0.3">
      <c r="A352" s="169" t="str">
        <f t="shared" si="13"/>
        <v>NO2175000</v>
      </c>
      <c r="B352" s="169" t="str">
        <f t="shared" si="14"/>
        <v>NO175000</v>
      </c>
      <c r="C352" s="169" t="s">
        <v>43</v>
      </c>
      <c r="D352" s="169" t="s">
        <v>79</v>
      </c>
      <c r="E352" s="169">
        <v>175000</v>
      </c>
      <c r="F352" s="169">
        <v>200000</v>
      </c>
      <c r="G352" s="169">
        <v>536.32668983046881</v>
      </c>
      <c r="H352" s="169">
        <v>11.969364383513845</v>
      </c>
      <c r="I352" s="169">
        <v>548.4410743990195</v>
      </c>
      <c r="J352" s="169">
        <v>11.971636310917511</v>
      </c>
      <c r="K352" s="169">
        <v>538.32668983046881</v>
      </c>
      <c r="L352" s="169">
        <v>11.464731089418493</v>
      </c>
      <c r="M352" s="169">
        <v>558.21074744626117</v>
      </c>
      <c r="N352" s="169">
        <v>11.468460138561495</v>
      </c>
      <c r="O352" s="169">
        <v>540.32668983046881</v>
      </c>
      <c r="P352" s="169">
        <v>10.727245825715542</v>
      </c>
      <c r="Q352" s="169">
        <v>571.46974649944718</v>
      </c>
      <c r="R352" s="169">
        <v>10.733086383564746</v>
      </c>
      <c r="S352" s="169">
        <v>542.32668983046881</v>
      </c>
      <c r="T352" s="169">
        <v>10.317914290744667</v>
      </c>
      <c r="U352" s="169">
        <v>587.77224997545238</v>
      </c>
      <c r="V352" s="169">
        <v>10.326437135044683</v>
      </c>
      <c r="W352" s="169">
        <v>544.32668983046881</v>
      </c>
      <c r="X352" s="169" t="e">
        <v>#N/A</v>
      </c>
      <c r="Y352" s="169">
        <v>606.9396142004789</v>
      </c>
      <c r="Z352" s="169" t="e">
        <v>#N/A</v>
      </c>
    </row>
    <row r="353" spans="1:26" x14ac:dyDescent="0.3">
      <c r="A353" s="169" t="str">
        <f t="shared" si="13"/>
        <v>NO2200000</v>
      </c>
      <c r="B353" s="169" t="str">
        <f t="shared" si="14"/>
        <v>NO200000</v>
      </c>
      <c r="C353" s="169" t="s">
        <v>43</v>
      </c>
      <c r="D353" s="169" t="s">
        <v>79</v>
      </c>
      <c r="E353" s="169">
        <v>200000</v>
      </c>
      <c r="F353" s="169">
        <v>225000</v>
      </c>
      <c r="G353" s="169">
        <v>595.41317853727355</v>
      </c>
      <c r="H353" s="169">
        <v>11.969364383513845</v>
      </c>
      <c r="I353" s="169">
        <v>608.92290795014367</v>
      </c>
      <c r="J353" s="169">
        <v>11.971636310917511</v>
      </c>
      <c r="K353" s="169">
        <v>597.41317853727355</v>
      </c>
      <c r="L353" s="169">
        <v>11.464731089418493</v>
      </c>
      <c r="M353" s="169">
        <v>619.58749837161668</v>
      </c>
      <c r="N353" s="169">
        <v>11.468460138561495</v>
      </c>
      <c r="O353" s="169">
        <v>599.41317853727355</v>
      </c>
      <c r="P353" s="169">
        <v>10.727245825715542</v>
      </c>
      <c r="Q353" s="169">
        <v>634.14331825727356</v>
      </c>
      <c r="R353" s="169">
        <v>10.733086383564746</v>
      </c>
      <c r="S353" s="169">
        <v>601.41317853727355</v>
      </c>
      <c r="T353" s="169">
        <v>10.317914290744667</v>
      </c>
      <c r="U353" s="169">
        <v>652.09319592494126</v>
      </c>
      <c r="V353" s="169">
        <v>10.326437135044683</v>
      </c>
      <c r="W353" s="169">
        <v>603.41317853727355</v>
      </c>
      <c r="X353" s="169" t="e">
        <v>#N/A</v>
      </c>
      <c r="Y353" s="169">
        <v>673.23791137457147</v>
      </c>
      <c r="Z353" s="169" t="e">
        <v>#N/A</v>
      </c>
    </row>
    <row r="354" spans="1:26" x14ac:dyDescent="0.3">
      <c r="A354" s="169" t="str">
        <f t="shared" si="13"/>
        <v>NO2225000</v>
      </c>
      <c r="B354" s="169" t="str">
        <f t="shared" si="14"/>
        <v>NO225000</v>
      </c>
      <c r="C354" s="169" t="s">
        <v>43</v>
      </c>
      <c r="D354" s="169" t="s">
        <v>79</v>
      </c>
      <c r="E354" s="169">
        <v>225000</v>
      </c>
      <c r="F354" s="169">
        <v>250000</v>
      </c>
      <c r="G354" s="169">
        <v>656.49966724407841</v>
      </c>
      <c r="H354" s="169">
        <v>11.969364383513845</v>
      </c>
      <c r="I354" s="169">
        <v>671.47107514809022</v>
      </c>
      <c r="J354" s="169">
        <v>11.971636310917511</v>
      </c>
      <c r="K354" s="169">
        <v>658.49966724407841</v>
      </c>
      <c r="L354" s="169">
        <v>11.464731089418493</v>
      </c>
      <c r="M354" s="169">
        <v>683.07312664421329</v>
      </c>
      <c r="N354" s="169">
        <v>11.468460138561495</v>
      </c>
      <c r="O354" s="169">
        <v>660.49966724407841</v>
      </c>
      <c r="P354" s="169">
        <v>10.727245825715542</v>
      </c>
      <c r="Q354" s="169">
        <v>698.98741725157322</v>
      </c>
      <c r="R354" s="169">
        <v>10.733086383564746</v>
      </c>
      <c r="S354" s="169">
        <v>662.49966724407841</v>
      </c>
      <c r="T354" s="169">
        <v>10.317914290744667</v>
      </c>
      <c r="U354" s="169">
        <v>718.6629840437738</v>
      </c>
      <c r="V354" s="169">
        <v>10.326437135044683</v>
      </c>
      <c r="W354" s="169">
        <v>664.49966724407841</v>
      </c>
      <c r="X354" s="169" t="e">
        <v>#N/A</v>
      </c>
      <c r="Y354" s="169">
        <v>741.87905251140694</v>
      </c>
      <c r="Z354" s="169" t="e">
        <v>#N/A</v>
      </c>
    </row>
    <row r="355" spans="1:26" x14ac:dyDescent="0.3">
      <c r="A355" s="169" t="str">
        <f t="shared" si="13"/>
        <v>NO2250000</v>
      </c>
      <c r="B355" s="169" t="str">
        <f t="shared" si="14"/>
        <v>NO250000</v>
      </c>
      <c r="C355" s="169" t="s">
        <v>43</v>
      </c>
      <c r="D355" s="169" t="s">
        <v>79</v>
      </c>
      <c r="E355" s="169">
        <v>250000</v>
      </c>
      <c r="F355" s="169">
        <v>293000</v>
      </c>
      <c r="G355" s="169">
        <v>736.70571910059425</v>
      </c>
      <c r="H355" s="169">
        <v>11.969364383513845</v>
      </c>
      <c r="I355" s="169">
        <v>753.42205016767912</v>
      </c>
      <c r="J355" s="169">
        <v>11.971636310917511</v>
      </c>
      <c r="K355" s="169">
        <v>738.70571910059425</v>
      </c>
      <c r="L355" s="169">
        <v>11.464731089418493</v>
      </c>
      <c r="M355" s="169">
        <v>766.14322433923974</v>
      </c>
      <c r="N355" s="169">
        <v>11.468460138561495</v>
      </c>
      <c r="O355" s="169">
        <v>740.70571910059425</v>
      </c>
      <c r="P355" s="169">
        <v>10.727245825715542</v>
      </c>
      <c r="Q355" s="169">
        <v>783.67923069532401</v>
      </c>
      <c r="R355" s="169">
        <v>10.733086383564746</v>
      </c>
      <c r="S355" s="169">
        <v>742.70571910059425</v>
      </c>
      <c r="T355" s="169">
        <v>10.317914290744667</v>
      </c>
      <c r="U355" s="169">
        <v>805.41489137541419</v>
      </c>
      <c r="V355" s="169">
        <v>10.326437135044683</v>
      </c>
      <c r="W355" s="169">
        <v>744.70571910059425</v>
      </c>
      <c r="X355" s="169" t="e">
        <v>#N/A</v>
      </c>
      <c r="Y355" s="169">
        <v>831.10370051886571</v>
      </c>
      <c r="Z355" s="169" t="e">
        <v>#N/A</v>
      </c>
    </row>
    <row r="356" spans="1:26" x14ac:dyDescent="0.3">
      <c r="A356" s="169" t="str">
        <f t="shared" si="13"/>
        <v>NO2293000</v>
      </c>
      <c r="B356" s="169" t="str">
        <f t="shared" si="14"/>
        <v>NO293000</v>
      </c>
      <c r="C356" s="169" t="s">
        <v>43</v>
      </c>
      <c r="D356" s="169" t="s">
        <v>79</v>
      </c>
      <c r="E356" s="169">
        <v>293000</v>
      </c>
      <c r="F356" s="169">
        <v>343000</v>
      </c>
      <c r="G356" s="169">
        <v>1160.7741452333926</v>
      </c>
      <c r="H356" s="169">
        <v>11.444608746002706</v>
      </c>
      <c r="I356" s="169">
        <v>1190.3712930911424</v>
      </c>
      <c r="J356" s="169">
        <v>11.446880673406371</v>
      </c>
      <c r="K356" s="169">
        <v>1162.7741452333926</v>
      </c>
      <c r="L356" s="169">
        <v>10.990869916106021</v>
      </c>
      <c r="M356" s="169">
        <v>1211.3536987333218</v>
      </c>
      <c r="N356" s="169">
        <v>10.994598965249024</v>
      </c>
      <c r="O356" s="169">
        <v>1164.7741452333926</v>
      </c>
      <c r="P356" s="169">
        <v>10.305060960276974</v>
      </c>
      <c r="Q356" s="169">
        <v>1240.8610192927586</v>
      </c>
      <c r="R356" s="169">
        <v>10.310901518126178</v>
      </c>
      <c r="S356" s="169">
        <v>1166.7741452333926</v>
      </c>
      <c r="T356" s="169">
        <v>9.9244066954164438</v>
      </c>
      <c r="U356" s="169">
        <v>1277.8040498462256</v>
      </c>
      <c r="V356" s="169">
        <v>9.9329295397164614</v>
      </c>
      <c r="W356" s="169">
        <v>1168.7741452333926</v>
      </c>
      <c r="X356" s="169" t="e">
        <v>#N/A</v>
      </c>
      <c r="Y356" s="169">
        <v>1321.7463387359981</v>
      </c>
      <c r="Z356" s="169" t="e">
        <v>#N/A</v>
      </c>
    </row>
    <row r="357" spans="1:26" x14ac:dyDescent="0.3">
      <c r="A357" s="169" t="str">
        <f t="shared" si="13"/>
        <v>NO2343000</v>
      </c>
      <c r="B357" s="169" t="str">
        <f t="shared" si="14"/>
        <v>NO343000</v>
      </c>
      <c r="C357" s="169" t="s">
        <v>43</v>
      </c>
      <c r="D357" s="169" t="s">
        <v>79</v>
      </c>
      <c r="E357" s="169">
        <v>343000</v>
      </c>
      <c r="F357" s="169">
        <v>393000</v>
      </c>
      <c r="G357" s="169">
        <v>1315.3771226470021</v>
      </c>
      <c r="H357" s="169">
        <v>11.444608746002706</v>
      </c>
      <c r="I357" s="169">
        <v>1348.9732275702597</v>
      </c>
      <c r="J357" s="169">
        <v>11.446880673406371</v>
      </c>
      <c r="K357" s="169">
        <v>1317.3771226470021</v>
      </c>
      <c r="L357" s="169">
        <v>10.990869916106021</v>
      </c>
      <c r="M357" s="169">
        <v>1372.5204014640276</v>
      </c>
      <c r="N357" s="169">
        <v>10.994598965249024</v>
      </c>
      <c r="O357" s="169">
        <v>1319.3771226470021</v>
      </c>
      <c r="P357" s="169">
        <v>10.305060960276974</v>
      </c>
      <c r="Q357" s="169">
        <v>1405.7443164207696</v>
      </c>
      <c r="R357" s="169">
        <v>10.310901518126178</v>
      </c>
      <c r="S357" s="169">
        <v>1321.3771226470021</v>
      </c>
      <c r="T357" s="169">
        <v>9.9244066954164438</v>
      </c>
      <c r="U357" s="169">
        <v>1447.4086018597959</v>
      </c>
      <c r="V357" s="169">
        <v>9.9329295397164614</v>
      </c>
      <c r="W357" s="169">
        <v>1323.3771226470021</v>
      </c>
      <c r="X357" s="169" t="e">
        <v>#N/A</v>
      </c>
      <c r="Y357" s="169">
        <v>1497.0178358655453</v>
      </c>
      <c r="Z357" s="169" t="e">
        <v>#N/A</v>
      </c>
    </row>
    <row r="358" spans="1:26" x14ac:dyDescent="0.3">
      <c r="A358" s="169" t="str">
        <f t="shared" si="13"/>
        <v>NO2393000</v>
      </c>
      <c r="B358" s="169" t="str">
        <f t="shared" si="14"/>
        <v>NO393000</v>
      </c>
      <c r="C358" s="169" t="s">
        <v>43</v>
      </c>
      <c r="D358" s="169" t="s">
        <v>79</v>
      </c>
      <c r="E358" s="169">
        <v>393000</v>
      </c>
      <c r="F358" s="169">
        <v>443000</v>
      </c>
      <c r="G358" s="169">
        <v>1471.7666000606118</v>
      </c>
      <c r="H358" s="169">
        <v>11.444608746002706</v>
      </c>
      <c r="I358" s="169">
        <v>1509.4209145794011</v>
      </c>
      <c r="J358" s="169">
        <v>11.446880673406371</v>
      </c>
      <c r="K358" s="169">
        <v>1473.7666000606118</v>
      </c>
      <c r="L358" s="169">
        <v>10.990869916106021</v>
      </c>
      <c r="M358" s="169">
        <v>1535.570858885156</v>
      </c>
      <c r="N358" s="169">
        <v>10.994598965249024</v>
      </c>
      <c r="O358" s="169">
        <v>1475.7666000606118</v>
      </c>
      <c r="P358" s="169">
        <v>10.305060960276974</v>
      </c>
      <c r="Q358" s="169">
        <v>1572.5664370027605</v>
      </c>
      <c r="R358" s="169">
        <v>10.310901518126178</v>
      </c>
      <c r="S358" s="169">
        <v>1477.7666000606118</v>
      </c>
      <c r="T358" s="169">
        <v>9.9244066954164438</v>
      </c>
      <c r="U358" s="169">
        <v>1619.0219321411328</v>
      </c>
      <c r="V358" s="169">
        <v>9.9329295397164614</v>
      </c>
      <c r="W358" s="169">
        <v>1479.7666000606118</v>
      </c>
      <c r="X358" s="169" t="e">
        <v>#N/A</v>
      </c>
      <c r="Y358" s="169">
        <v>1674.3820783648127</v>
      </c>
      <c r="Z358" s="169" t="e">
        <v>#N/A</v>
      </c>
    </row>
    <row r="359" spans="1:26" x14ac:dyDescent="0.3">
      <c r="A359" s="169" t="str">
        <f t="shared" si="13"/>
        <v>NO2443000</v>
      </c>
      <c r="B359" s="169" t="str">
        <f t="shared" si="14"/>
        <v>NO443000</v>
      </c>
      <c r="C359" s="169" t="s">
        <v>43</v>
      </c>
      <c r="D359" s="169" t="s">
        <v>79</v>
      </c>
      <c r="E359" s="169">
        <v>443000</v>
      </c>
      <c r="F359" s="169">
        <v>493000</v>
      </c>
      <c r="G359" s="169">
        <v>1628.3695774742216</v>
      </c>
      <c r="H359" s="169">
        <v>11.444608746002706</v>
      </c>
      <c r="I359" s="169">
        <v>1670.0891827053404</v>
      </c>
      <c r="J359" s="169">
        <v>11.446880673406371</v>
      </c>
      <c r="K359" s="169">
        <v>1630.3695774742216</v>
      </c>
      <c r="L359" s="169">
        <v>10.990869916106021</v>
      </c>
      <c r="M359" s="169">
        <v>1698.8464389631024</v>
      </c>
      <c r="N359" s="169">
        <v>10.994598965249024</v>
      </c>
      <c r="O359" s="169">
        <v>1632.3695774742216</v>
      </c>
      <c r="P359" s="169">
        <v>10.305060960276974</v>
      </c>
      <c r="Q359" s="169">
        <v>1739.6202613672447</v>
      </c>
      <c r="R359" s="169">
        <v>10.310901518126178</v>
      </c>
      <c r="S359" s="169">
        <v>1634.3695774742216</v>
      </c>
      <c r="T359" s="169">
        <v>9.9244066954164438</v>
      </c>
      <c r="U359" s="169">
        <v>1790.8753263240471</v>
      </c>
      <c r="V359" s="169">
        <v>9.9329295397164614</v>
      </c>
      <c r="W359" s="169">
        <v>1636.3695774742216</v>
      </c>
      <c r="X359" s="169" t="e">
        <v>#N/A</v>
      </c>
      <c r="Y359" s="169">
        <v>1851.9964194571028</v>
      </c>
      <c r="Z359" s="169" t="e">
        <v>#N/A</v>
      </c>
    </row>
    <row r="360" spans="1:26" x14ac:dyDescent="0.3">
      <c r="A360" s="169" t="str">
        <f t="shared" si="13"/>
        <v>NO2493000</v>
      </c>
      <c r="B360" s="169" t="str">
        <f t="shared" si="14"/>
        <v>NO493000</v>
      </c>
      <c r="C360" s="169" t="s">
        <v>43</v>
      </c>
      <c r="D360" s="169" t="s">
        <v>79</v>
      </c>
      <c r="E360" s="169">
        <v>493000</v>
      </c>
      <c r="F360" s="169">
        <v>543000</v>
      </c>
      <c r="G360" s="169">
        <v>1782.9725548878309</v>
      </c>
      <c r="H360" s="169">
        <v>11.444608746002706</v>
      </c>
      <c r="I360" s="169">
        <v>1828.6911171844577</v>
      </c>
      <c r="J360" s="169">
        <v>11.446880673406371</v>
      </c>
      <c r="K360" s="169">
        <v>1784.9725548878309</v>
      </c>
      <c r="L360" s="169">
        <v>10.990869916106021</v>
      </c>
      <c r="M360" s="169">
        <v>1860.0131416938079</v>
      </c>
      <c r="N360" s="169">
        <v>10.994598965249024</v>
      </c>
      <c r="O360" s="169">
        <v>1786.9725548878309</v>
      </c>
      <c r="P360" s="169">
        <v>10.305060960276974</v>
      </c>
      <c r="Q360" s="169">
        <v>1904.5035584952557</v>
      </c>
      <c r="R360" s="169">
        <v>10.310901518126178</v>
      </c>
      <c r="S360" s="169">
        <v>1788.9725548878309</v>
      </c>
      <c r="T360" s="169">
        <v>9.9244066954164438</v>
      </c>
      <c r="U360" s="169">
        <v>1960.4798783376175</v>
      </c>
      <c r="V360" s="169">
        <v>9.9329295397164614</v>
      </c>
      <c r="W360" s="169">
        <v>1790.9725548878309</v>
      </c>
      <c r="X360" s="169" t="e">
        <v>#N/A</v>
      </c>
      <c r="Y360" s="169">
        <v>2027.26791658665</v>
      </c>
      <c r="Z360" s="169" t="e">
        <v>#N/A</v>
      </c>
    </row>
    <row r="361" spans="1:26" x14ac:dyDescent="0.3">
      <c r="A361" s="169" t="str">
        <f t="shared" si="13"/>
        <v>NO2543000</v>
      </c>
      <c r="B361" s="169" t="str">
        <f t="shared" si="14"/>
        <v>NO543000</v>
      </c>
      <c r="C361" s="169" t="s">
        <v>43</v>
      </c>
      <c r="D361" s="169" t="s">
        <v>79</v>
      </c>
      <c r="E361" s="169">
        <v>543000</v>
      </c>
      <c r="F361" s="169">
        <v>593000</v>
      </c>
      <c r="G361" s="169">
        <v>1939.5755323014409</v>
      </c>
      <c r="H361" s="169">
        <v>11.444608746002706</v>
      </c>
      <c r="I361" s="169">
        <v>1989.3593853103973</v>
      </c>
      <c r="J361" s="169">
        <v>11.446880673406371</v>
      </c>
      <c r="K361" s="169">
        <v>1941.5755323014409</v>
      </c>
      <c r="L361" s="169">
        <v>10.990869916106021</v>
      </c>
      <c r="M361" s="169">
        <v>2023.2887217717548</v>
      </c>
      <c r="N361" s="169">
        <v>10.994598965249024</v>
      </c>
      <c r="O361" s="169">
        <v>1943.5755323014409</v>
      </c>
      <c r="P361" s="169">
        <v>10.305060960276974</v>
      </c>
      <c r="Q361" s="169">
        <v>2071.5573828597403</v>
      </c>
      <c r="R361" s="169">
        <v>10.310901518126178</v>
      </c>
      <c r="S361" s="169">
        <v>1945.5755323014409</v>
      </c>
      <c r="T361" s="169">
        <v>9.9244066954164438</v>
      </c>
      <c r="U361" s="169">
        <v>2132.3332725205319</v>
      </c>
      <c r="V361" s="169">
        <v>9.9329295397164614</v>
      </c>
      <c r="W361" s="169">
        <v>1947.5755323014409</v>
      </c>
      <c r="X361" s="169" t="e">
        <v>#N/A</v>
      </c>
      <c r="Y361" s="169">
        <v>2204.8822576789403</v>
      </c>
      <c r="Z361" s="169" t="e">
        <v>#N/A</v>
      </c>
    </row>
    <row r="362" spans="1:26" x14ac:dyDescent="0.3">
      <c r="A362" s="169" t="str">
        <f t="shared" si="13"/>
        <v>NO2593000</v>
      </c>
      <c r="B362" s="169" t="str">
        <f t="shared" si="14"/>
        <v>NO593000</v>
      </c>
      <c r="C362" s="169" t="s">
        <v>43</v>
      </c>
      <c r="D362" s="169" t="s">
        <v>79</v>
      </c>
      <c r="E362" s="169">
        <v>593000</v>
      </c>
      <c r="F362" s="169">
        <v>643000</v>
      </c>
      <c r="G362" s="169">
        <v>2098.9650097150507</v>
      </c>
      <c r="H362" s="169">
        <v>11.444608746002706</v>
      </c>
      <c r="I362" s="169">
        <v>2152.9065727897723</v>
      </c>
      <c r="J362" s="169">
        <v>11.446880673406371</v>
      </c>
      <c r="K362" s="169">
        <v>2100.9650097150507</v>
      </c>
      <c r="L362" s="169">
        <v>10.990869916106021</v>
      </c>
      <c r="M362" s="169">
        <v>2189.5024952137446</v>
      </c>
      <c r="N362" s="169">
        <v>10.994598965249024</v>
      </c>
      <c r="O362" s="169">
        <v>2102.9650097150507</v>
      </c>
      <c r="P362" s="169">
        <v>10.305060960276974</v>
      </c>
      <c r="Q362" s="169">
        <v>2241.6352942964409</v>
      </c>
      <c r="R362" s="169">
        <v>10.310901518126178</v>
      </c>
      <c r="S362" s="169">
        <v>2104.9650097150507</v>
      </c>
      <c r="T362" s="169">
        <v>9.9244066954164438</v>
      </c>
      <c r="U362" s="169">
        <v>2307.3198660558846</v>
      </c>
      <c r="V362" s="169">
        <v>9.9329295397164614</v>
      </c>
      <c r="W362" s="169">
        <v>2106.9650097150507</v>
      </c>
      <c r="X362" s="169" t="e">
        <v>#N/A</v>
      </c>
      <c r="Y362" s="169">
        <v>2385.7607661223224</v>
      </c>
      <c r="Z362" s="169" t="e">
        <v>#N/A</v>
      </c>
    </row>
    <row r="363" spans="1:26" x14ac:dyDescent="0.3">
      <c r="A363" s="169" t="str">
        <f t="shared" si="13"/>
        <v>NO2643000</v>
      </c>
      <c r="B363" s="169" t="str">
        <f t="shared" si="14"/>
        <v>NO643000</v>
      </c>
      <c r="C363" s="169" t="s">
        <v>43</v>
      </c>
      <c r="D363" s="169" t="s">
        <v>79</v>
      </c>
      <c r="E363" s="169">
        <v>643000</v>
      </c>
      <c r="F363" s="169">
        <v>693000</v>
      </c>
      <c r="G363" s="169">
        <v>2250.5679871286602</v>
      </c>
      <c r="H363" s="169">
        <v>11.444608746002706</v>
      </c>
      <c r="I363" s="169">
        <v>2308.4090067986558</v>
      </c>
      <c r="J363" s="169">
        <v>11.446880673406371</v>
      </c>
      <c r="K363" s="169">
        <v>2252.5679871286602</v>
      </c>
      <c r="L363" s="169">
        <v>10.990869916106021</v>
      </c>
      <c r="M363" s="169">
        <v>2347.5058819235887</v>
      </c>
      <c r="N363" s="169">
        <v>10.994598965249024</v>
      </c>
      <c r="O363" s="169">
        <v>2254.5679871286602</v>
      </c>
      <c r="P363" s="169">
        <v>10.305060960276974</v>
      </c>
      <c r="Q363" s="169">
        <v>2403.262800569742</v>
      </c>
      <c r="R363" s="169">
        <v>10.310901518126178</v>
      </c>
      <c r="S363" s="169">
        <v>2256.5679871286602</v>
      </c>
      <c r="T363" s="169">
        <v>9.9244066954164438</v>
      </c>
      <c r="U363" s="169">
        <v>2473.5511548154391</v>
      </c>
      <c r="V363" s="169">
        <v>9.9329295397164614</v>
      </c>
      <c r="W363" s="169">
        <v>2258.5679871286602</v>
      </c>
      <c r="X363" s="169" t="e">
        <v>#N/A</v>
      </c>
      <c r="Y363" s="169">
        <v>2557.5179973077547</v>
      </c>
      <c r="Z363" s="169" t="e">
        <v>#N/A</v>
      </c>
    </row>
    <row r="364" spans="1:26" x14ac:dyDescent="0.3">
      <c r="A364" s="169" t="str">
        <f t="shared" si="13"/>
        <v>NO2693000</v>
      </c>
      <c r="B364" s="169" t="str">
        <f t="shared" si="14"/>
        <v>NO693000</v>
      </c>
      <c r="C364" s="169" t="s">
        <v>43</v>
      </c>
      <c r="D364" s="169" t="s">
        <v>79</v>
      </c>
      <c r="E364" s="169">
        <v>693000</v>
      </c>
      <c r="F364" s="169">
        <v>732000</v>
      </c>
      <c r="G364" s="169">
        <v>2385.5418027310279</v>
      </c>
      <c r="H364" s="169">
        <v>11.444608746002706</v>
      </c>
      <c r="I364" s="169">
        <v>2446.9621196499093</v>
      </c>
      <c r="J364" s="169">
        <v>11.446880673406371</v>
      </c>
      <c r="K364" s="169">
        <v>2387.5418027310279</v>
      </c>
      <c r="L364" s="169">
        <v>10.990869916106021</v>
      </c>
      <c r="M364" s="169">
        <v>2488.354610305732</v>
      </c>
      <c r="N364" s="169">
        <v>10.994598965249024</v>
      </c>
      <c r="O364" s="169">
        <v>2389.5418027310279</v>
      </c>
      <c r="P364" s="169">
        <v>10.305060960276974</v>
      </c>
      <c r="Q364" s="169">
        <v>2547.4380953249633</v>
      </c>
      <c r="R364" s="169">
        <v>10.310901518126178</v>
      </c>
      <c r="S364" s="169">
        <v>2391.5418027310279</v>
      </c>
      <c r="T364" s="169">
        <v>9.9244066954164438</v>
      </c>
      <c r="U364" s="169">
        <v>2621.9522450334157</v>
      </c>
      <c r="V364" s="169">
        <v>9.9329295397164614</v>
      </c>
      <c r="W364" s="169">
        <v>2393.5418027310279</v>
      </c>
      <c r="X364" s="169" t="e">
        <v>#N/A</v>
      </c>
      <c r="Y364" s="169">
        <v>2710.9913302957671</v>
      </c>
      <c r="Z364" s="169" t="e">
        <v>#N/A</v>
      </c>
    </row>
    <row r="365" spans="1:26" x14ac:dyDescent="0.3">
      <c r="A365" s="169" t="str">
        <f t="shared" si="13"/>
        <v>NT10</v>
      </c>
      <c r="B365" s="169" t="str">
        <f t="shared" si="14"/>
        <v>NT0</v>
      </c>
      <c r="C365" s="169" t="s">
        <v>47</v>
      </c>
      <c r="D365" s="169" t="s">
        <v>82</v>
      </c>
      <c r="E365" s="169">
        <v>0</v>
      </c>
      <c r="F365" s="169">
        <v>25000</v>
      </c>
      <c r="G365" s="169">
        <v>146.96614816774414</v>
      </c>
      <c r="H365" s="169">
        <v>13.24176518830153</v>
      </c>
      <c r="I365" s="169">
        <v>150.06223133298826</v>
      </c>
      <c r="J365" s="169">
        <v>13.244388684033353</v>
      </c>
      <c r="K365" s="169">
        <v>148.96614816774414</v>
      </c>
      <c r="L365" s="169">
        <v>12.668602872285426</v>
      </c>
      <c r="M365" s="169">
        <v>154.04793302380835</v>
      </c>
      <c r="N365" s="169">
        <v>12.672908971368805</v>
      </c>
      <c r="O365" s="169">
        <v>150.96614816774414</v>
      </c>
      <c r="P365" s="169">
        <v>11.821924878955718</v>
      </c>
      <c r="Q365" s="169">
        <v>158.92540461378604</v>
      </c>
      <c r="R365" s="169">
        <v>11.82866923115823</v>
      </c>
      <c r="S365" s="169">
        <v>152.96614816774414</v>
      </c>
      <c r="T365" s="169">
        <v>11.314840287799147</v>
      </c>
      <c r="U365" s="169">
        <v>164.58070711655304</v>
      </c>
      <c r="V365" s="169">
        <v>11.324681995596684</v>
      </c>
      <c r="W365" s="169">
        <v>154.96614816774414</v>
      </c>
      <c r="X365" s="169" t="e">
        <v>#N/A</v>
      </c>
      <c r="Y365" s="169">
        <v>170.96818442239174</v>
      </c>
      <c r="Z365" s="169" t="e">
        <v>#N/A</v>
      </c>
    </row>
    <row r="366" spans="1:26" x14ac:dyDescent="0.3">
      <c r="A366" s="169" t="str">
        <f t="shared" si="13"/>
        <v>NT125000</v>
      </c>
      <c r="B366" s="169" t="str">
        <f t="shared" si="14"/>
        <v>NT25000</v>
      </c>
      <c r="C366" s="169" t="s">
        <v>47</v>
      </c>
      <c r="D366" s="169" t="s">
        <v>82</v>
      </c>
      <c r="E366" s="169">
        <v>25000</v>
      </c>
      <c r="F366" s="169">
        <v>50000</v>
      </c>
      <c r="G366" s="169">
        <v>212.60765758963967</v>
      </c>
      <c r="H366" s="169">
        <v>13.24176518830153</v>
      </c>
      <c r="I366" s="169">
        <v>217.37150793665549</v>
      </c>
      <c r="J366" s="169">
        <v>13.244388684033353</v>
      </c>
      <c r="K366" s="169">
        <v>214.60765758963967</v>
      </c>
      <c r="L366" s="169">
        <v>12.668602872285426</v>
      </c>
      <c r="M366" s="169">
        <v>222.42684759777123</v>
      </c>
      <c r="N366" s="169">
        <v>12.672908971368805</v>
      </c>
      <c r="O366" s="169">
        <v>216.60765758963967</v>
      </c>
      <c r="P366" s="169">
        <v>11.821924878955718</v>
      </c>
      <c r="Q366" s="169">
        <v>228.85432686781292</v>
      </c>
      <c r="R366" s="169">
        <v>11.82866923115823</v>
      </c>
      <c r="S366" s="169">
        <v>218.60765758963967</v>
      </c>
      <c r="T366" s="169">
        <v>11.314840287799147</v>
      </c>
      <c r="U366" s="169">
        <v>236.47863124430125</v>
      </c>
      <c r="V366" s="169">
        <v>11.324681995596684</v>
      </c>
      <c r="W366" s="169">
        <v>220.60765758963967</v>
      </c>
      <c r="X366" s="169" t="e">
        <v>#N/A</v>
      </c>
      <c r="Y366" s="169">
        <v>245.22951103996579</v>
      </c>
      <c r="Z366" s="169" t="e">
        <v>#N/A</v>
      </c>
    </row>
    <row r="367" spans="1:26" x14ac:dyDescent="0.3">
      <c r="A367" s="169" t="str">
        <f t="shared" si="13"/>
        <v>NT150000</v>
      </c>
      <c r="B367" s="169" t="str">
        <f t="shared" si="14"/>
        <v>NT50000</v>
      </c>
      <c r="C367" s="169" t="s">
        <v>47</v>
      </c>
      <c r="D367" s="169" t="s">
        <v>82</v>
      </c>
      <c r="E367" s="169">
        <v>50000</v>
      </c>
      <c r="F367" s="169">
        <v>73200</v>
      </c>
      <c r="G367" s="169">
        <v>322.83268998147344</v>
      </c>
      <c r="H367" s="169">
        <v>13.24176518830153</v>
      </c>
      <c r="I367" s="169">
        <v>330.72307727098951</v>
      </c>
      <c r="J367" s="169">
        <v>13.244388684033353</v>
      </c>
      <c r="K367" s="169">
        <v>324.83268998147344</v>
      </c>
      <c r="L367" s="169">
        <v>12.668602872285426</v>
      </c>
      <c r="M367" s="169">
        <v>337.78365043578754</v>
      </c>
      <c r="N367" s="169">
        <v>12.672908971368805</v>
      </c>
      <c r="O367" s="169">
        <v>326.83268998147344</v>
      </c>
      <c r="P367" s="169">
        <v>11.821924878955718</v>
      </c>
      <c r="Q367" s="169">
        <v>347.1169047599534</v>
      </c>
      <c r="R367" s="169">
        <v>11.82866923115823</v>
      </c>
      <c r="S367" s="169">
        <v>328.83268998147344</v>
      </c>
      <c r="T367" s="169">
        <v>11.314840287799147</v>
      </c>
      <c r="U367" s="169">
        <v>358.43246602488955</v>
      </c>
      <c r="V367" s="169">
        <v>11.324681995596684</v>
      </c>
      <c r="W367" s="169">
        <v>330.83268998147344</v>
      </c>
      <c r="X367" s="169" t="e">
        <v>#N/A</v>
      </c>
      <c r="Y367" s="169">
        <v>371.61397934974241</v>
      </c>
      <c r="Z367" s="169" t="e">
        <v>#N/A</v>
      </c>
    </row>
    <row r="368" spans="1:26" x14ac:dyDescent="0.3">
      <c r="A368" s="169" t="str">
        <f t="shared" si="13"/>
        <v>NT173200</v>
      </c>
      <c r="B368" s="169" t="str">
        <f t="shared" si="14"/>
        <v>NT73200</v>
      </c>
      <c r="C368" s="169" t="s">
        <v>47</v>
      </c>
      <c r="D368" s="169" t="s">
        <v>82</v>
      </c>
      <c r="E368" s="169">
        <v>73200</v>
      </c>
      <c r="F368" s="169">
        <v>100000</v>
      </c>
      <c r="G368" s="169">
        <v>343.76144013133046</v>
      </c>
      <c r="H368" s="169">
        <v>11.92400402323784</v>
      </c>
      <c r="I368" s="169">
        <v>351.7520575611951</v>
      </c>
      <c r="J368" s="169">
        <v>11.926484901628996</v>
      </c>
      <c r="K368" s="169">
        <v>345.76144013133046</v>
      </c>
      <c r="L368" s="169">
        <v>11.417298028592208</v>
      </c>
      <c r="M368" s="169">
        <v>358.87691425732567</v>
      </c>
      <c r="N368" s="169">
        <v>11.421370041379021</v>
      </c>
      <c r="O368" s="169">
        <v>347.76144013133046</v>
      </c>
      <c r="P368" s="169">
        <v>10.679068673386775</v>
      </c>
      <c r="Q368" s="169">
        <v>368.30332156412135</v>
      </c>
      <c r="R368" s="169">
        <v>10.685446392030871</v>
      </c>
      <c r="S368" s="169">
        <v>349.76144013133046</v>
      </c>
      <c r="T368" s="169">
        <v>10.271900192089586</v>
      </c>
      <c r="U368" s="169">
        <v>379.73721669262471</v>
      </c>
      <c r="V368" s="169">
        <v>10.281206889223036</v>
      </c>
      <c r="W368" s="169">
        <v>351.76144013133046</v>
      </c>
      <c r="X368" s="169" t="e">
        <v>#N/A</v>
      </c>
      <c r="Y368" s="169">
        <v>393.06076672730399</v>
      </c>
      <c r="Z368" s="169" t="e">
        <v>#N/A</v>
      </c>
    </row>
    <row r="369" spans="1:26" x14ac:dyDescent="0.3">
      <c r="A369" s="169" t="str">
        <f t="shared" si="13"/>
        <v>NT1100000</v>
      </c>
      <c r="B369" s="169" t="str">
        <f t="shared" si="14"/>
        <v>NT100000</v>
      </c>
      <c r="C369" s="169" t="s">
        <v>47</v>
      </c>
      <c r="D369" s="169" t="s">
        <v>82</v>
      </c>
      <c r="E369" s="169">
        <v>100000</v>
      </c>
      <c r="F369" s="169">
        <v>125000</v>
      </c>
      <c r="G369" s="169">
        <v>419.77502371005414</v>
      </c>
      <c r="H369" s="169">
        <v>11.92400402323784</v>
      </c>
      <c r="I369" s="169">
        <v>429.71685862792697</v>
      </c>
      <c r="J369" s="169">
        <v>11.926484901628996</v>
      </c>
      <c r="K369" s="169">
        <v>421.77502371005414</v>
      </c>
      <c r="L369" s="169">
        <v>11.417298028592208</v>
      </c>
      <c r="M369" s="169">
        <v>438.09314678061219</v>
      </c>
      <c r="N369" s="169">
        <v>11.421370041379021</v>
      </c>
      <c r="O369" s="169">
        <v>423.77502371005414</v>
      </c>
      <c r="P369" s="169">
        <v>10.679068673386775</v>
      </c>
      <c r="Q369" s="169">
        <v>449.33299790914975</v>
      </c>
      <c r="R369" s="169">
        <v>10.685446392030871</v>
      </c>
      <c r="S369" s="169">
        <v>425.77502371005414</v>
      </c>
      <c r="T369" s="169">
        <v>10.271900192089586</v>
      </c>
      <c r="U369" s="169">
        <v>463.07054245102302</v>
      </c>
      <c r="V369" s="169">
        <v>10.281206889223036</v>
      </c>
      <c r="W369" s="169">
        <v>427.77502371005414</v>
      </c>
      <c r="X369" s="169" t="e">
        <v>#N/A</v>
      </c>
      <c r="Y369" s="169">
        <v>479.15917403890285</v>
      </c>
      <c r="Z369" s="169" t="e">
        <v>#N/A</v>
      </c>
    </row>
    <row r="370" spans="1:26" x14ac:dyDescent="0.3">
      <c r="A370" s="169" t="str">
        <f t="shared" si="13"/>
        <v>NT1125000</v>
      </c>
      <c r="B370" s="169" t="str">
        <f t="shared" si="14"/>
        <v>NT125000</v>
      </c>
      <c r="C370" s="169" t="s">
        <v>47</v>
      </c>
      <c r="D370" s="169" t="s">
        <v>82</v>
      </c>
      <c r="E370" s="169">
        <v>125000</v>
      </c>
      <c r="F370" s="169">
        <v>150000</v>
      </c>
      <c r="G370" s="169">
        <v>492.03341241685905</v>
      </c>
      <c r="H370" s="169">
        <v>11.92400402323784</v>
      </c>
      <c r="I370" s="169">
        <v>503.80746226034074</v>
      </c>
      <c r="J370" s="169">
        <v>11.926484901628996</v>
      </c>
      <c r="K370" s="169">
        <v>494.03341241685905</v>
      </c>
      <c r="L370" s="169">
        <v>11.417298028592208</v>
      </c>
      <c r="M370" s="169">
        <v>513.35885847102941</v>
      </c>
      <c r="N370" s="169">
        <v>11.421370041379021</v>
      </c>
      <c r="O370" s="169">
        <v>496.03341241685905</v>
      </c>
      <c r="P370" s="169">
        <v>10.679068673386775</v>
      </c>
      <c r="Q370" s="169">
        <v>526.30155352002657</v>
      </c>
      <c r="R370" s="169">
        <v>10.685446392030871</v>
      </c>
      <c r="S370" s="169">
        <v>498.03341241685905</v>
      </c>
      <c r="T370" s="169">
        <v>10.271900192089586</v>
      </c>
      <c r="U370" s="169">
        <v>542.20225048570023</v>
      </c>
      <c r="V370" s="169">
        <v>10.281206889223036</v>
      </c>
      <c r="W370" s="169">
        <v>500.03341241685905</v>
      </c>
      <c r="X370" s="169" t="e">
        <v>#N/A</v>
      </c>
      <c r="Y370" s="169">
        <v>560.88732440942226</v>
      </c>
      <c r="Z370" s="169" t="e">
        <v>#N/A</v>
      </c>
    </row>
    <row r="371" spans="1:26" x14ac:dyDescent="0.3">
      <c r="A371" s="169" t="str">
        <f t="shared" si="13"/>
        <v>NT1150000</v>
      </c>
      <c r="B371" s="169" t="str">
        <f t="shared" si="14"/>
        <v>NT150000</v>
      </c>
      <c r="C371" s="169" t="s">
        <v>47</v>
      </c>
      <c r="D371" s="169" t="s">
        <v>82</v>
      </c>
      <c r="E371" s="169">
        <v>150000</v>
      </c>
      <c r="F371" s="169">
        <v>175000</v>
      </c>
      <c r="G371" s="169">
        <v>563.29180112366384</v>
      </c>
      <c r="H371" s="169">
        <v>11.92400402323784</v>
      </c>
      <c r="I371" s="169">
        <v>576.86489906934332</v>
      </c>
      <c r="J371" s="169">
        <v>11.926484901628996</v>
      </c>
      <c r="K371" s="169">
        <v>565.29180112366384</v>
      </c>
      <c r="L371" s="169">
        <v>11.417298028592208</v>
      </c>
      <c r="M371" s="169">
        <v>587.5701314878263</v>
      </c>
      <c r="N371" s="169">
        <v>11.421370041379021</v>
      </c>
      <c r="O371" s="169">
        <v>567.29180112366384</v>
      </c>
      <c r="P371" s="169">
        <v>10.679068673386775</v>
      </c>
      <c r="Q371" s="169">
        <v>602.18484551266658</v>
      </c>
      <c r="R371" s="169">
        <v>10.685446392030871</v>
      </c>
      <c r="S371" s="169">
        <v>569.29180112366384</v>
      </c>
      <c r="T371" s="169">
        <v>10.271900192089586</v>
      </c>
      <c r="U371" s="169">
        <v>620.20953743570544</v>
      </c>
      <c r="V371" s="169">
        <v>10.281206889223036</v>
      </c>
      <c r="W371" s="169">
        <v>571.29180112366384</v>
      </c>
      <c r="X371" s="169" t="e">
        <v>#N/A</v>
      </c>
      <c r="Y371" s="169">
        <v>641.44405279857006</v>
      </c>
      <c r="Z371" s="169" t="e">
        <v>#N/A</v>
      </c>
    </row>
    <row r="372" spans="1:26" x14ac:dyDescent="0.3">
      <c r="A372" s="169" t="str">
        <f t="shared" si="13"/>
        <v>NT1175000</v>
      </c>
      <c r="B372" s="169" t="str">
        <f t="shared" si="14"/>
        <v>NT175000</v>
      </c>
      <c r="C372" s="169" t="s">
        <v>47</v>
      </c>
      <c r="D372" s="169" t="s">
        <v>82</v>
      </c>
      <c r="E372" s="169">
        <v>175000</v>
      </c>
      <c r="F372" s="169">
        <v>200000</v>
      </c>
      <c r="G372" s="169">
        <v>635.55018983046864</v>
      </c>
      <c r="H372" s="169">
        <v>11.92400402323784</v>
      </c>
      <c r="I372" s="169">
        <v>650.95550270175704</v>
      </c>
      <c r="J372" s="169">
        <v>11.926484901628996</v>
      </c>
      <c r="K372" s="169">
        <v>637.55018983046864</v>
      </c>
      <c r="L372" s="169">
        <v>11.417298028592208</v>
      </c>
      <c r="M372" s="169">
        <v>662.83584317824352</v>
      </c>
      <c r="N372" s="169">
        <v>11.421370041379021</v>
      </c>
      <c r="O372" s="169">
        <v>639.55018983046864</v>
      </c>
      <c r="P372" s="169">
        <v>10.679068673386775</v>
      </c>
      <c r="Q372" s="169">
        <v>679.15340112354329</v>
      </c>
      <c r="R372" s="169">
        <v>10.685446392030871</v>
      </c>
      <c r="S372" s="169">
        <v>641.55018983046864</v>
      </c>
      <c r="T372" s="169">
        <v>10.271900192089586</v>
      </c>
      <c r="U372" s="169">
        <v>699.34124547038255</v>
      </c>
      <c r="V372" s="169">
        <v>10.281206889223036</v>
      </c>
      <c r="W372" s="169">
        <v>643.55018983046864</v>
      </c>
      <c r="X372" s="169" t="e">
        <v>#N/A</v>
      </c>
      <c r="Y372" s="169">
        <v>723.17220316908924</v>
      </c>
      <c r="Z372" s="169" t="e">
        <v>#N/A</v>
      </c>
    </row>
    <row r="373" spans="1:26" x14ac:dyDescent="0.3">
      <c r="A373" s="169" t="str">
        <f t="shared" si="13"/>
        <v>NT1200000</v>
      </c>
      <c r="B373" s="169" t="str">
        <f t="shared" si="14"/>
        <v>NT200000</v>
      </c>
      <c r="C373" s="169" t="s">
        <v>47</v>
      </c>
      <c r="D373" s="169" t="s">
        <v>82</v>
      </c>
      <c r="E373" s="169">
        <v>200000</v>
      </c>
      <c r="F373" s="169">
        <v>225000</v>
      </c>
      <c r="G373" s="169">
        <v>706.80857853727355</v>
      </c>
      <c r="H373" s="169">
        <v>11.92400402323784</v>
      </c>
      <c r="I373" s="169">
        <v>724.01293951075968</v>
      </c>
      <c r="J373" s="169">
        <v>11.926484901628996</v>
      </c>
      <c r="K373" s="169">
        <v>708.80857853727355</v>
      </c>
      <c r="L373" s="169">
        <v>11.417298028592208</v>
      </c>
      <c r="M373" s="169">
        <v>737.0471161950403</v>
      </c>
      <c r="N373" s="169">
        <v>11.421370041379021</v>
      </c>
      <c r="O373" s="169">
        <v>710.80857853727355</v>
      </c>
      <c r="P373" s="169">
        <v>10.679068673386775</v>
      </c>
      <c r="Q373" s="169">
        <v>755.03669311618353</v>
      </c>
      <c r="R373" s="169">
        <v>10.685446392030871</v>
      </c>
      <c r="S373" s="169">
        <v>712.80857853727355</v>
      </c>
      <c r="T373" s="169">
        <v>10.271900192089586</v>
      </c>
      <c r="U373" s="169">
        <v>777.34853242038787</v>
      </c>
      <c r="V373" s="169">
        <v>10.281206889223036</v>
      </c>
      <c r="W373" s="169">
        <v>714.80857853727355</v>
      </c>
      <c r="X373" s="169" t="e">
        <v>#N/A</v>
      </c>
      <c r="Y373" s="169">
        <v>803.72893155823715</v>
      </c>
      <c r="Z373" s="169" t="e">
        <v>#N/A</v>
      </c>
    </row>
    <row r="374" spans="1:26" x14ac:dyDescent="0.3">
      <c r="A374" s="169" t="str">
        <f t="shared" si="13"/>
        <v>NT1225000</v>
      </c>
      <c r="B374" s="169" t="str">
        <f t="shared" si="14"/>
        <v>NT225000</v>
      </c>
      <c r="C374" s="169" t="s">
        <v>47</v>
      </c>
      <c r="D374" s="169" t="s">
        <v>82</v>
      </c>
      <c r="E374" s="169">
        <v>225000</v>
      </c>
      <c r="F374" s="169">
        <v>250000</v>
      </c>
      <c r="G374" s="169">
        <v>780.06696724407834</v>
      </c>
      <c r="H374" s="169">
        <v>11.92400402323784</v>
      </c>
      <c r="I374" s="169">
        <v>799.13670996658459</v>
      </c>
      <c r="J374" s="169">
        <v>11.926484901628996</v>
      </c>
      <c r="K374" s="169">
        <v>782.06696724407834</v>
      </c>
      <c r="L374" s="169">
        <v>11.417298028592208</v>
      </c>
      <c r="M374" s="169">
        <v>813.36726655907808</v>
      </c>
      <c r="N374" s="169">
        <v>11.421370041379021</v>
      </c>
      <c r="O374" s="169">
        <v>784.06696724407834</v>
      </c>
      <c r="P374" s="169">
        <v>10.679068673386775</v>
      </c>
      <c r="Q374" s="169">
        <v>833.0905123452967</v>
      </c>
      <c r="R374" s="169">
        <v>10.685446392030871</v>
      </c>
      <c r="S374" s="169">
        <v>786.06696724407834</v>
      </c>
      <c r="T374" s="169">
        <v>10.271900192089586</v>
      </c>
      <c r="U374" s="169">
        <v>857.60466153973675</v>
      </c>
      <c r="V374" s="169">
        <v>10.281206889223036</v>
      </c>
      <c r="W374" s="169">
        <v>788.06696724407834</v>
      </c>
      <c r="X374" s="169" t="e">
        <v>#N/A</v>
      </c>
      <c r="Y374" s="169">
        <v>886.62850391012773</v>
      </c>
      <c r="Z374" s="169" t="e">
        <v>#N/A</v>
      </c>
    </row>
    <row r="375" spans="1:26" x14ac:dyDescent="0.3">
      <c r="A375" s="169" t="str">
        <f t="shared" si="13"/>
        <v>NT1250000</v>
      </c>
      <c r="B375" s="169" t="str">
        <f t="shared" si="14"/>
        <v>NT250000</v>
      </c>
      <c r="C375" s="169" t="s">
        <v>47</v>
      </c>
      <c r="D375" s="169" t="s">
        <v>82</v>
      </c>
      <c r="E375" s="169">
        <v>250000</v>
      </c>
      <c r="F375" s="169">
        <v>293000</v>
      </c>
      <c r="G375" s="169">
        <v>875.03331910059421</v>
      </c>
      <c r="H375" s="169">
        <v>11.92400402323784</v>
      </c>
      <c r="I375" s="169">
        <v>896.3375372497693</v>
      </c>
      <c r="J375" s="169">
        <v>11.926484901628996</v>
      </c>
      <c r="K375" s="169">
        <v>877.03331910059421</v>
      </c>
      <c r="L375" s="169">
        <v>11.417298028592208</v>
      </c>
      <c r="M375" s="169">
        <v>912.0011954083451</v>
      </c>
      <c r="N375" s="169">
        <v>11.421370041379021</v>
      </c>
      <c r="O375" s="169">
        <v>879.03331910059421</v>
      </c>
      <c r="P375" s="169">
        <v>10.679068673386775</v>
      </c>
      <c r="Q375" s="169">
        <v>933.80114237330497</v>
      </c>
      <c r="R375" s="169">
        <v>10.685446392030871</v>
      </c>
      <c r="S375" s="169">
        <v>881.03331910059421</v>
      </c>
      <c r="T375" s="169">
        <v>10.271900192089586</v>
      </c>
      <c r="U375" s="169">
        <v>960.95336140745803</v>
      </c>
      <c r="V375" s="169">
        <v>10.281206889223036</v>
      </c>
      <c r="W375" s="169">
        <v>883.03331910059421</v>
      </c>
      <c r="X375" s="169" t="e">
        <v>#N/A</v>
      </c>
      <c r="Y375" s="169">
        <v>993.14369178922368</v>
      </c>
      <c r="Z375" s="169" t="e">
        <v>#N/A</v>
      </c>
    </row>
    <row r="376" spans="1:26" x14ac:dyDescent="0.3">
      <c r="A376" s="169" t="str">
        <f t="shared" si="13"/>
        <v>NT1293000</v>
      </c>
      <c r="B376" s="169" t="str">
        <f t="shared" si="14"/>
        <v>NT293000</v>
      </c>
      <c r="C376" s="169" t="s">
        <v>47</v>
      </c>
      <c r="D376" s="169" t="s">
        <v>82</v>
      </c>
      <c r="E376" s="169">
        <v>293000</v>
      </c>
      <c r="F376" s="169">
        <v>343000</v>
      </c>
      <c r="G376" s="169">
        <v>1343.5604452333923</v>
      </c>
      <c r="H376" s="169">
        <v>11.411994734894995</v>
      </c>
      <c r="I376" s="169">
        <v>1379.2200340252225</v>
      </c>
      <c r="J376" s="169">
        <v>11.41447561328615</v>
      </c>
      <c r="K376" s="169">
        <v>1345.5604452333923</v>
      </c>
      <c r="L376" s="169">
        <v>10.953126754101252</v>
      </c>
      <c r="M376" s="169">
        <v>1404.0906424613181</v>
      </c>
      <c r="N376" s="169">
        <v>10.957198766888064</v>
      </c>
      <c r="O376" s="169">
        <v>1347.5604452333923</v>
      </c>
      <c r="P376" s="169">
        <v>10.265779519368284</v>
      </c>
      <c r="Q376" s="169">
        <v>1439.2323405948332</v>
      </c>
      <c r="R376" s="169">
        <v>10.27215723801238</v>
      </c>
      <c r="S376" s="169">
        <v>1349.5604452333923</v>
      </c>
      <c r="T376" s="169">
        <v>9.8876618672101237</v>
      </c>
      <c r="U376" s="169">
        <v>1483.3328195553663</v>
      </c>
      <c r="V376" s="169">
        <v>9.8969685643435721</v>
      </c>
      <c r="W376" s="169">
        <v>1351.5604452333923</v>
      </c>
      <c r="X376" s="169" t="e">
        <v>#N/A</v>
      </c>
      <c r="Y376" s="169">
        <v>1535.8662284495549</v>
      </c>
      <c r="Z376" s="169" t="e">
        <v>#N/A</v>
      </c>
    </row>
    <row r="377" spans="1:26" x14ac:dyDescent="0.3">
      <c r="A377" s="169" t="str">
        <f t="shared" si="13"/>
        <v>NT1343000</v>
      </c>
      <c r="B377" s="169" t="str">
        <f t="shared" si="14"/>
        <v>NT343000</v>
      </c>
      <c r="C377" s="169" t="s">
        <v>47</v>
      </c>
      <c r="D377" s="169" t="s">
        <v>82</v>
      </c>
      <c r="E377" s="169">
        <v>343000</v>
      </c>
      <c r="F377" s="169">
        <v>393000</v>
      </c>
      <c r="G377" s="169">
        <v>1524.450022647002</v>
      </c>
      <c r="H377" s="169">
        <v>11.411994734894995</v>
      </c>
      <c r="I377" s="169">
        <v>1564.9804115246197</v>
      </c>
      <c r="J377" s="169">
        <v>11.41447561328615</v>
      </c>
      <c r="K377" s="169">
        <v>1526.450022647002</v>
      </c>
      <c r="L377" s="169">
        <v>10.953126754101252</v>
      </c>
      <c r="M377" s="169">
        <v>1592.9749528300163</v>
      </c>
      <c r="N377" s="169">
        <v>10.957198766888064</v>
      </c>
      <c r="O377" s="169">
        <v>1528.450022647002</v>
      </c>
      <c r="P377" s="169">
        <v>10.265779519368284</v>
      </c>
      <c r="Q377" s="169">
        <v>1632.643528349982</v>
      </c>
      <c r="R377" s="169">
        <v>10.27215723801238</v>
      </c>
      <c r="S377" s="169">
        <v>1530.450022647002</v>
      </c>
      <c r="T377" s="169">
        <v>9.8876618672101237</v>
      </c>
      <c r="U377" s="169">
        <v>1682.4945788532702</v>
      </c>
      <c r="V377" s="169">
        <v>9.8969685643435721</v>
      </c>
      <c r="W377" s="169">
        <v>1532.450022647002</v>
      </c>
      <c r="X377" s="169" t="e">
        <v>#N/A</v>
      </c>
      <c r="Y377" s="169">
        <v>1741.9304266346212</v>
      </c>
      <c r="Z377" s="169" t="e">
        <v>#N/A</v>
      </c>
    </row>
    <row r="378" spans="1:26" x14ac:dyDescent="0.3">
      <c r="A378" s="169" t="str">
        <f t="shared" si="13"/>
        <v>NT1393000</v>
      </c>
      <c r="B378" s="169" t="str">
        <f t="shared" si="14"/>
        <v>NT393000</v>
      </c>
      <c r="C378" s="169" t="s">
        <v>47</v>
      </c>
      <c r="D378" s="169" t="s">
        <v>82</v>
      </c>
      <c r="E378" s="169">
        <v>393000</v>
      </c>
      <c r="F378" s="169">
        <v>443000</v>
      </c>
      <c r="G378" s="169">
        <v>1707.5984000606115</v>
      </c>
      <c r="H378" s="169">
        <v>11.411994734894995</v>
      </c>
      <c r="I378" s="169">
        <v>1753.0745062447379</v>
      </c>
      <c r="J378" s="169">
        <v>11.41447561328615</v>
      </c>
      <c r="K378" s="169">
        <v>1709.5984000606115</v>
      </c>
      <c r="L378" s="169">
        <v>10.953126754101252</v>
      </c>
      <c r="M378" s="169">
        <v>1784.2410292746879</v>
      </c>
      <c r="N378" s="169">
        <v>10.957198766888064</v>
      </c>
      <c r="O378" s="169">
        <v>1711.5984000606115</v>
      </c>
      <c r="P378" s="169">
        <v>10.265779519368284</v>
      </c>
      <c r="Q378" s="169">
        <v>1828.5061095660033</v>
      </c>
      <c r="R378" s="169">
        <v>10.27215723801238</v>
      </c>
      <c r="S378" s="169">
        <v>1713.5984000606115</v>
      </c>
      <c r="T378" s="169">
        <v>9.8876618672101237</v>
      </c>
      <c r="U378" s="169">
        <v>1884.1961804972304</v>
      </c>
      <c r="V378" s="169">
        <v>9.8969685643435721</v>
      </c>
      <c r="W378" s="169">
        <v>1715.5984000606115</v>
      </c>
      <c r="X378" s="169" t="e">
        <v>#N/A</v>
      </c>
      <c r="Y378" s="169">
        <v>1950.6406327912091</v>
      </c>
      <c r="Z378" s="169" t="e">
        <v>#N/A</v>
      </c>
    </row>
    <row r="379" spans="1:26" x14ac:dyDescent="0.3">
      <c r="A379" s="169" t="str">
        <f t="shared" si="13"/>
        <v>NT1443000</v>
      </c>
      <c r="B379" s="169" t="str">
        <f t="shared" si="14"/>
        <v>NT443000</v>
      </c>
      <c r="C379" s="169" t="s">
        <v>47</v>
      </c>
      <c r="D379" s="169" t="s">
        <v>82</v>
      </c>
      <c r="E379" s="169">
        <v>443000</v>
      </c>
      <c r="F379" s="169">
        <v>493000</v>
      </c>
      <c r="G379" s="169">
        <v>1890.4879774742215</v>
      </c>
      <c r="H379" s="169">
        <v>11.411994734894995</v>
      </c>
      <c r="I379" s="169">
        <v>1940.9012173909575</v>
      </c>
      <c r="J379" s="169">
        <v>11.41447561328615</v>
      </c>
      <c r="K379" s="169">
        <v>1892.4879774742215</v>
      </c>
      <c r="L379" s="169">
        <v>10.953126754101252</v>
      </c>
      <c r="M379" s="169">
        <v>1975.2342169906271</v>
      </c>
      <c r="N379" s="169">
        <v>10.957198766888064</v>
      </c>
      <c r="O379" s="169">
        <v>1894.4879774742215</v>
      </c>
      <c r="P379" s="169">
        <v>10.265779519368284</v>
      </c>
      <c r="Q379" s="169">
        <v>2024.0878245576253</v>
      </c>
      <c r="R379" s="169">
        <v>10.27215723801238</v>
      </c>
      <c r="S379" s="169">
        <v>1896.4879774742215</v>
      </c>
      <c r="T379" s="169">
        <v>9.8876618672101237</v>
      </c>
      <c r="U379" s="169">
        <v>2085.6067819644777</v>
      </c>
      <c r="V379" s="169">
        <v>9.8969685643435721</v>
      </c>
      <c r="W379" s="169">
        <v>1898.4879774742215</v>
      </c>
      <c r="X379" s="169" t="e">
        <v>#N/A</v>
      </c>
      <c r="Y379" s="169">
        <v>2159.0476749390182</v>
      </c>
      <c r="Z379" s="169" t="e">
        <v>#N/A</v>
      </c>
    </row>
    <row r="380" spans="1:26" x14ac:dyDescent="0.3">
      <c r="A380" s="169" t="str">
        <f t="shared" si="13"/>
        <v>NT1493000</v>
      </c>
      <c r="B380" s="169" t="str">
        <f t="shared" si="14"/>
        <v>NT493000</v>
      </c>
      <c r="C380" s="169" t="s">
        <v>47</v>
      </c>
      <c r="D380" s="169" t="s">
        <v>82</v>
      </c>
      <c r="E380" s="169">
        <v>493000</v>
      </c>
      <c r="F380" s="169">
        <v>543000</v>
      </c>
      <c r="G380" s="169">
        <v>2071.3775548878311</v>
      </c>
      <c r="H380" s="169">
        <v>11.411994734894995</v>
      </c>
      <c r="I380" s="169">
        <v>2126.661594890355</v>
      </c>
      <c r="J380" s="169">
        <v>11.41447561328615</v>
      </c>
      <c r="K380" s="169">
        <v>2073.3775548878311</v>
      </c>
      <c r="L380" s="169">
        <v>10.953126754101252</v>
      </c>
      <c r="M380" s="169">
        <v>2164.1185273593251</v>
      </c>
      <c r="N380" s="169">
        <v>10.957198766888064</v>
      </c>
      <c r="O380" s="169">
        <v>2075.3775548878311</v>
      </c>
      <c r="P380" s="169">
        <v>10.265779519368284</v>
      </c>
      <c r="Q380" s="169">
        <v>2217.4990123127741</v>
      </c>
      <c r="R380" s="169">
        <v>10.27215723801238</v>
      </c>
      <c r="S380" s="169">
        <v>2077.3775548878311</v>
      </c>
      <c r="T380" s="169">
        <v>9.8876618672101237</v>
      </c>
      <c r="U380" s="169">
        <v>2284.7685412623823</v>
      </c>
      <c r="V380" s="169">
        <v>9.8969685643435721</v>
      </c>
      <c r="W380" s="169">
        <v>2079.3775548878311</v>
      </c>
      <c r="X380" s="169" t="e">
        <v>#N/A</v>
      </c>
      <c r="Y380" s="169">
        <v>2365.1118731240845</v>
      </c>
      <c r="Z380" s="169" t="e">
        <v>#N/A</v>
      </c>
    </row>
    <row r="381" spans="1:26" x14ac:dyDescent="0.3">
      <c r="A381" s="169" t="str">
        <f t="shared" si="13"/>
        <v>NT1543000</v>
      </c>
      <c r="B381" s="169" t="str">
        <f t="shared" si="14"/>
        <v>NT543000</v>
      </c>
      <c r="C381" s="169" t="s">
        <v>47</v>
      </c>
      <c r="D381" s="169" t="s">
        <v>82</v>
      </c>
      <c r="E381" s="169">
        <v>543000</v>
      </c>
      <c r="F381" s="169">
        <v>593000</v>
      </c>
      <c r="G381" s="169">
        <v>2254.5259323014407</v>
      </c>
      <c r="H381" s="169">
        <v>11.411994734894995</v>
      </c>
      <c r="I381" s="169">
        <v>2314.7556896104729</v>
      </c>
      <c r="J381" s="169">
        <v>11.41447561328615</v>
      </c>
      <c r="K381" s="169">
        <v>2256.5259323014407</v>
      </c>
      <c r="L381" s="169">
        <v>10.953126754101252</v>
      </c>
      <c r="M381" s="169">
        <v>2355.3846038039969</v>
      </c>
      <c r="N381" s="169">
        <v>10.957198766888064</v>
      </c>
      <c r="O381" s="169">
        <v>2258.5259323014407</v>
      </c>
      <c r="P381" s="169">
        <v>10.265779519368284</v>
      </c>
      <c r="Q381" s="169">
        <v>2413.3615935287953</v>
      </c>
      <c r="R381" s="169">
        <v>10.27215723801238</v>
      </c>
      <c r="S381" s="169">
        <v>2260.5259323014407</v>
      </c>
      <c r="T381" s="169">
        <v>9.8876618672101237</v>
      </c>
      <c r="U381" s="169">
        <v>2486.4701429063425</v>
      </c>
      <c r="V381" s="169">
        <v>9.8969685643435721</v>
      </c>
      <c r="W381" s="169">
        <v>2262.5259323014407</v>
      </c>
      <c r="X381" s="169" t="e">
        <v>#N/A</v>
      </c>
      <c r="Y381" s="169">
        <v>2573.8220792806728</v>
      </c>
      <c r="Z381" s="169" t="e">
        <v>#N/A</v>
      </c>
    </row>
    <row r="382" spans="1:26" x14ac:dyDescent="0.3">
      <c r="A382" s="169" t="str">
        <f t="shared" si="13"/>
        <v>NT1593000</v>
      </c>
      <c r="B382" s="169" t="str">
        <f t="shared" si="14"/>
        <v>NT593000</v>
      </c>
      <c r="C382" s="169" t="s">
        <v>47</v>
      </c>
      <c r="D382" s="169" t="s">
        <v>82</v>
      </c>
      <c r="E382" s="169">
        <v>593000</v>
      </c>
      <c r="F382" s="169">
        <v>643000</v>
      </c>
      <c r="G382" s="169">
        <v>2440.4155097150506</v>
      </c>
      <c r="H382" s="169">
        <v>11.411994734894995</v>
      </c>
      <c r="I382" s="169">
        <v>2505.6819012269252</v>
      </c>
      <c r="J382" s="169">
        <v>11.41447561328615</v>
      </c>
      <c r="K382" s="169">
        <v>2442.4155097150506</v>
      </c>
      <c r="L382" s="169">
        <v>10.953126754101252</v>
      </c>
      <c r="M382" s="169">
        <v>2549.5411075407965</v>
      </c>
      <c r="N382" s="169">
        <v>10.957198766888064</v>
      </c>
      <c r="O382" s="169">
        <v>2444.4155097150506</v>
      </c>
      <c r="P382" s="169">
        <v>10.265779519368284</v>
      </c>
      <c r="Q382" s="169">
        <v>2612.199099375126</v>
      </c>
      <c r="R382" s="169">
        <v>10.27215723801238</v>
      </c>
      <c r="S382" s="169">
        <v>2446.4155097150506</v>
      </c>
      <c r="T382" s="169">
        <v>9.8876618672101237</v>
      </c>
      <c r="U382" s="169">
        <v>2691.2540076276055</v>
      </c>
      <c r="V382" s="169">
        <v>9.8969685643435721</v>
      </c>
      <c r="W382" s="169">
        <v>2448.4155097150506</v>
      </c>
      <c r="X382" s="169" t="e">
        <v>#N/A</v>
      </c>
      <c r="Y382" s="169">
        <v>2785.7433873725959</v>
      </c>
      <c r="Z382" s="169" t="e">
        <v>#N/A</v>
      </c>
    </row>
    <row r="383" spans="1:26" x14ac:dyDescent="0.3">
      <c r="A383" s="169" t="str">
        <f t="shared" si="13"/>
        <v>NT1643000</v>
      </c>
      <c r="B383" s="169" t="str">
        <f t="shared" si="14"/>
        <v>NT643000</v>
      </c>
      <c r="C383" s="169" t="s">
        <v>47</v>
      </c>
      <c r="D383" s="169" t="s">
        <v>82</v>
      </c>
      <c r="E383" s="169">
        <v>643000</v>
      </c>
      <c r="F383" s="169">
        <v>693000</v>
      </c>
      <c r="G383" s="169">
        <v>2618.3050871286596</v>
      </c>
      <c r="H383" s="169">
        <v>11.411994734894995</v>
      </c>
      <c r="I383" s="169">
        <v>2688.3427782560889</v>
      </c>
      <c r="J383" s="169">
        <v>11.41447561328615</v>
      </c>
      <c r="K383" s="169">
        <v>2620.3050871286596</v>
      </c>
      <c r="L383" s="169">
        <v>10.953126754101252</v>
      </c>
      <c r="M383" s="169">
        <v>2735.262101888633</v>
      </c>
      <c r="N383" s="169">
        <v>10.957198766888064</v>
      </c>
      <c r="O383" s="169">
        <v>2622.3050871286596</v>
      </c>
      <c r="P383" s="169">
        <v>10.265779519368284</v>
      </c>
      <c r="Q383" s="169">
        <v>2802.3544962755645</v>
      </c>
      <c r="R383" s="169">
        <v>10.27215723801238</v>
      </c>
      <c r="S383" s="169">
        <v>2624.3050871286596</v>
      </c>
      <c r="T383" s="169">
        <v>9.8876618672101237</v>
      </c>
      <c r="U383" s="169">
        <v>2887.0425036714933</v>
      </c>
      <c r="V383" s="169">
        <v>9.8969685643435721</v>
      </c>
      <c r="W383" s="169">
        <v>2626.3050871286596</v>
      </c>
      <c r="X383" s="169" t="e">
        <v>#N/A</v>
      </c>
      <c r="Y383" s="169">
        <v>2988.2933196135473</v>
      </c>
      <c r="Z383" s="169" t="e">
        <v>#N/A</v>
      </c>
    </row>
    <row r="384" spans="1:26" x14ac:dyDescent="0.3">
      <c r="A384" s="169" t="str">
        <f t="shared" si="13"/>
        <v>NT1693000</v>
      </c>
      <c r="B384" s="169" t="str">
        <f t="shared" si="14"/>
        <v>NT693000</v>
      </c>
      <c r="C384" s="169" t="s">
        <v>47</v>
      </c>
      <c r="D384" s="169" t="s">
        <v>82</v>
      </c>
      <c r="E384" s="169">
        <v>693000</v>
      </c>
      <c r="F384" s="169">
        <v>732000</v>
      </c>
      <c r="G384" s="169">
        <v>2776.0321027310279</v>
      </c>
      <c r="H384" s="169">
        <v>11.411994734894995</v>
      </c>
      <c r="I384" s="169">
        <v>2850.4037424737821</v>
      </c>
      <c r="J384" s="169">
        <v>11.41447561328615</v>
      </c>
      <c r="K384" s="169">
        <v>2778.0321027310279</v>
      </c>
      <c r="L384" s="169">
        <v>10.953126754101252</v>
      </c>
      <c r="M384" s="169">
        <v>2900.1026842993983</v>
      </c>
      <c r="N384" s="169">
        <v>10.957198766888064</v>
      </c>
      <c r="O384" s="169">
        <v>2780.0321027310279</v>
      </c>
      <c r="P384" s="169">
        <v>10.265779519368284</v>
      </c>
      <c r="Q384" s="169">
        <v>2971.2230111892472</v>
      </c>
      <c r="R384" s="169">
        <v>10.27215723801238</v>
      </c>
      <c r="S384" s="169">
        <v>2782.0321027310279</v>
      </c>
      <c r="T384" s="169">
        <v>9.8876618672101237</v>
      </c>
      <c r="U384" s="169">
        <v>3061.0277717132244</v>
      </c>
      <c r="V384" s="169">
        <v>9.8969685643435721</v>
      </c>
      <c r="W384" s="169">
        <v>2784.0321027310279</v>
      </c>
      <c r="X384" s="169" t="e">
        <v>#N/A</v>
      </c>
      <c r="Y384" s="169">
        <v>3168.4202512281013</v>
      </c>
      <c r="Z384" s="169" t="e">
        <v>#N/A</v>
      </c>
    </row>
    <row r="385" spans="1:26" x14ac:dyDescent="0.3">
      <c r="A385" s="169" t="str">
        <f t="shared" si="13"/>
        <v>NT20</v>
      </c>
      <c r="B385" s="169" t="str">
        <f t="shared" si="14"/>
        <v>NT0</v>
      </c>
      <c r="C385" s="169" t="s">
        <v>47</v>
      </c>
      <c r="D385" s="169" t="s">
        <v>85</v>
      </c>
      <c r="E385" s="169">
        <v>0</v>
      </c>
      <c r="F385" s="169">
        <v>25000</v>
      </c>
      <c r="G385" s="169">
        <v>146.98374816774412</v>
      </c>
      <c r="H385" s="169">
        <v>13.24176518830153</v>
      </c>
      <c r="I385" s="169">
        <v>150.08041506908029</v>
      </c>
      <c r="J385" s="169">
        <v>13.244388684033353</v>
      </c>
      <c r="K385" s="169">
        <v>148.98374816774412</v>
      </c>
      <c r="L385" s="169">
        <v>12.668602872285426</v>
      </c>
      <c r="M385" s="169">
        <v>154.06649114446407</v>
      </c>
      <c r="N385" s="169">
        <v>12.672908971368805</v>
      </c>
      <c r="O385" s="169">
        <v>150.98374816774412</v>
      </c>
      <c r="P385" s="169">
        <v>11.821924878955718</v>
      </c>
      <c r="Q385" s="169">
        <v>158.94450525346701</v>
      </c>
      <c r="R385" s="169">
        <v>11.82866923115823</v>
      </c>
      <c r="S385" s="169">
        <v>152.98374816774412</v>
      </c>
      <c r="T385" s="169">
        <v>11.314840287799147</v>
      </c>
      <c r="U385" s="169">
        <v>164.60049692764329</v>
      </c>
      <c r="V385" s="169">
        <v>11.324681995596684</v>
      </c>
      <c r="W385" s="169">
        <v>154.98374816774412</v>
      </c>
      <c r="X385" s="169" t="e">
        <v>#N/A</v>
      </c>
      <c r="Y385" s="169">
        <v>170.98880144926389</v>
      </c>
      <c r="Z385" s="169" t="e">
        <v>#N/A</v>
      </c>
    </row>
    <row r="386" spans="1:26" x14ac:dyDescent="0.3">
      <c r="A386" s="169" t="str">
        <f t="shared" si="13"/>
        <v>NT225000</v>
      </c>
      <c r="B386" s="169" t="str">
        <f t="shared" si="14"/>
        <v>NT25000</v>
      </c>
      <c r="C386" s="169" t="s">
        <v>47</v>
      </c>
      <c r="D386" s="169" t="s">
        <v>85</v>
      </c>
      <c r="E386" s="169">
        <v>25000</v>
      </c>
      <c r="F386" s="169">
        <v>50000</v>
      </c>
      <c r="G386" s="169">
        <v>212.63615758963968</v>
      </c>
      <c r="H386" s="169">
        <v>13.24176518830153</v>
      </c>
      <c r="I386" s="169">
        <v>217.40095319112271</v>
      </c>
      <c r="J386" s="169">
        <v>13.244388684033353</v>
      </c>
      <c r="K386" s="169">
        <v>214.63615758963968</v>
      </c>
      <c r="L386" s="169">
        <v>12.668602872285426</v>
      </c>
      <c r="M386" s="169">
        <v>222.45689909996943</v>
      </c>
      <c r="N386" s="169">
        <v>12.672908971368805</v>
      </c>
      <c r="O386" s="169">
        <v>216.63615758963968</v>
      </c>
      <c r="P386" s="169">
        <v>11.821924878955718</v>
      </c>
      <c r="Q386" s="169">
        <v>228.88525688093264</v>
      </c>
      <c r="R386" s="169">
        <v>11.82866923115823</v>
      </c>
      <c r="S386" s="169">
        <v>218.63615758963968</v>
      </c>
      <c r="T386" s="169">
        <v>11.314840287799147</v>
      </c>
      <c r="U386" s="169">
        <v>236.5106772452144</v>
      </c>
      <c r="V386" s="169">
        <v>11.324681995596684</v>
      </c>
      <c r="W386" s="169">
        <v>220.63615758963968</v>
      </c>
      <c r="X386" s="169" t="e">
        <v>#N/A</v>
      </c>
      <c r="Y386" s="169">
        <v>245.26289656643488</v>
      </c>
      <c r="Z386" s="169" t="e">
        <v>#N/A</v>
      </c>
    </row>
    <row r="387" spans="1:26" x14ac:dyDescent="0.3">
      <c r="A387" s="169" t="str">
        <f t="shared" si="13"/>
        <v>NT250000</v>
      </c>
      <c r="B387" s="169" t="str">
        <f t="shared" si="14"/>
        <v>NT50000</v>
      </c>
      <c r="C387" s="169" t="s">
        <v>47</v>
      </c>
      <c r="D387" s="169" t="s">
        <v>85</v>
      </c>
      <c r="E387" s="169">
        <v>50000</v>
      </c>
      <c r="F387" s="169">
        <v>73200</v>
      </c>
      <c r="G387" s="169">
        <v>322.88268998147345</v>
      </c>
      <c r="H387" s="169">
        <v>13.24176518830153</v>
      </c>
      <c r="I387" s="169">
        <v>330.77473561216004</v>
      </c>
      <c r="J387" s="169">
        <v>13.244388684033353</v>
      </c>
      <c r="K387" s="169">
        <v>324.88268998147345</v>
      </c>
      <c r="L387" s="169">
        <v>12.668602872285426</v>
      </c>
      <c r="M387" s="169">
        <v>337.83637236946856</v>
      </c>
      <c r="N387" s="169">
        <v>12.672908971368805</v>
      </c>
      <c r="O387" s="169">
        <v>326.88268998147345</v>
      </c>
      <c r="P387" s="169">
        <v>11.821924878955718</v>
      </c>
      <c r="Q387" s="169">
        <v>347.17116794086525</v>
      </c>
      <c r="R387" s="169">
        <v>11.82866923115823</v>
      </c>
      <c r="S387" s="169">
        <v>328.88268998147345</v>
      </c>
      <c r="T387" s="169">
        <v>11.314840287799147</v>
      </c>
      <c r="U387" s="169">
        <v>358.48868707912317</v>
      </c>
      <c r="V387" s="169">
        <v>11.324681995596684</v>
      </c>
      <c r="W387" s="169">
        <v>330.88268998147345</v>
      </c>
      <c r="X387" s="169" t="e">
        <v>#N/A</v>
      </c>
      <c r="Y387" s="169">
        <v>371.67255044881102</v>
      </c>
      <c r="Z387" s="169" t="e">
        <v>#N/A</v>
      </c>
    </row>
    <row r="388" spans="1:26" x14ac:dyDescent="0.3">
      <c r="A388" s="169" t="str">
        <f t="shared" si="13"/>
        <v>NT273200</v>
      </c>
      <c r="B388" s="169" t="str">
        <f t="shared" si="14"/>
        <v>NT73200</v>
      </c>
      <c r="C388" s="169" t="s">
        <v>47</v>
      </c>
      <c r="D388" s="169" t="s">
        <v>85</v>
      </c>
      <c r="E388" s="169">
        <v>73200</v>
      </c>
      <c r="F388" s="169">
        <v>100000</v>
      </c>
      <c r="G388" s="169">
        <v>343.82574013133046</v>
      </c>
      <c r="H388" s="169">
        <v>11.92400402323784</v>
      </c>
      <c r="I388" s="169">
        <v>351.81849018794043</v>
      </c>
      <c r="J388" s="169">
        <v>11.926484901628996</v>
      </c>
      <c r="K388" s="169">
        <v>345.82574013133046</v>
      </c>
      <c r="L388" s="169">
        <v>11.417298028592208</v>
      </c>
      <c r="M388" s="169">
        <v>358.94471466403951</v>
      </c>
      <c r="N388" s="169">
        <v>11.421370041379021</v>
      </c>
      <c r="O388" s="169">
        <v>347.82574013133046</v>
      </c>
      <c r="P388" s="169">
        <v>10.679068673386775</v>
      </c>
      <c r="Q388" s="169">
        <v>368.37310401477396</v>
      </c>
      <c r="R388" s="169">
        <v>10.685446392030871</v>
      </c>
      <c r="S388" s="169">
        <v>349.82574013133046</v>
      </c>
      <c r="T388" s="169">
        <v>10.271900192089586</v>
      </c>
      <c r="U388" s="169">
        <v>379.80951696836911</v>
      </c>
      <c r="V388" s="169">
        <v>10.281206889223036</v>
      </c>
      <c r="W388" s="169">
        <v>351.82574013133046</v>
      </c>
      <c r="X388" s="169" t="e">
        <v>#N/A</v>
      </c>
      <c r="Y388" s="169">
        <v>393.13608916070615</v>
      </c>
      <c r="Z388" s="169" t="e">
        <v>#N/A</v>
      </c>
    </row>
    <row r="389" spans="1:26" x14ac:dyDescent="0.3">
      <c r="A389" s="169" t="str">
        <f t="shared" si="13"/>
        <v>NT2100000</v>
      </c>
      <c r="B389" s="169" t="str">
        <f t="shared" si="14"/>
        <v>NT100000</v>
      </c>
      <c r="C389" s="169" t="s">
        <v>47</v>
      </c>
      <c r="D389" s="169" t="s">
        <v>85</v>
      </c>
      <c r="E389" s="169">
        <v>100000</v>
      </c>
      <c r="F389" s="169">
        <v>125000</v>
      </c>
      <c r="G389" s="169">
        <v>419.86012371005415</v>
      </c>
      <c r="H389" s="169">
        <v>11.92400402323784</v>
      </c>
      <c r="I389" s="169">
        <v>429.80478112459923</v>
      </c>
      <c r="J389" s="169">
        <v>11.926484901628996</v>
      </c>
      <c r="K389" s="169">
        <v>421.86012371005415</v>
      </c>
      <c r="L389" s="169">
        <v>11.417298028592208</v>
      </c>
      <c r="M389" s="169">
        <v>438.18287951173727</v>
      </c>
      <c r="N389" s="169">
        <v>11.421370041379021</v>
      </c>
      <c r="O389" s="169">
        <v>423.86012371005415</v>
      </c>
      <c r="P389" s="169">
        <v>10.679068673386775</v>
      </c>
      <c r="Q389" s="169">
        <v>449.42535384306166</v>
      </c>
      <c r="R389" s="169">
        <v>10.685446392030871</v>
      </c>
      <c r="S389" s="169">
        <v>425.86012371005415</v>
      </c>
      <c r="T389" s="169">
        <v>10.271900192089586</v>
      </c>
      <c r="U389" s="169">
        <v>463.16623068532863</v>
      </c>
      <c r="V389" s="169">
        <v>10.281206889223036</v>
      </c>
      <c r="W389" s="169">
        <v>427.86012371005415</v>
      </c>
      <c r="X389" s="169" t="e">
        <v>#N/A</v>
      </c>
      <c r="Y389" s="169">
        <v>479.25886204951757</v>
      </c>
      <c r="Z389" s="169" t="e">
        <v>#N/A</v>
      </c>
    </row>
    <row r="390" spans="1:26" x14ac:dyDescent="0.3">
      <c r="A390" s="169" t="str">
        <f t="shared" ref="A390:A453" si="15">D390&amp;E390</f>
        <v>NT2125000</v>
      </c>
      <c r="B390" s="169" t="str">
        <f t="shared" ref="B390:B453" si="16">C390&amp;E390</f>
        <v>NT125000</v>
      </c>
      <c r="C390" s="169" t="s">
        <v>47</v>
      </c>
      <c r="D390" s="169" t="s">
        <v>85</v>
      </c>
      <c r="E390" s="169">
        <v>125000</v>
      </c>
      <c r="F390" s="169">
        <v>150000</v>
      </c>
      <c r="G390" s="169">
        <v>492.13831241685904</v>
      </c>
      <c r="H390" s="169">
        <v>11.92400402323784</v>
      </c>
      <c r="I390" s="169">
        <v>503.91584146011655</v>
      </c>
      <c r="J390" s="169">
        <v>11.926484901628996</v>
      </c>
      <c r="K390" s="169">
        <v>494.13831241685904</v>
      </c>
      <c r="L390" s="169">
        <v>11.417298028592208</v>
      </c>
      <c r="M390" s="169">
        <v>513.46946908789232</v>
      </c>
      <c r="N390" s="169">
        <v>11.421370041379021</v>
      </c>
      <c r="O390" s="169">
        <v>496.13831241685904</v>
      </c>
      <c r="P390" s="169">
        <v>10.679068673386775</v>
      </c>
      <c r="Q390" s="169">
        <v>526.41539767357949</v>
      </c>
      <c r="R390" s="169">
        <v>10.685446392030871</v>
      </c>
      <c r="S390" s="169">
        <v>498.13831241685904</v>
      </c>
      <c r="T390" s="169">
        <v>10.271900192089586</v>
      </c>
      <c r="U390" s="169">
        <v>542.32020225748215</v>
      </c>
      <c r="V390" s="169">
        <v>10.281206889223036</v>
      </c>
      <c r="W390" s="169">
        <v>500.13831241685904</v>
      </c>
      <c r="X390" s="169" t="e">
        <v>#N/A</v>
      </c>
      <c r="Y390" s="169">
        <v>561.01020657526806</v>
      </c>
      <c r="Z390" s="169" t="e">
        <v>#N/A</v>
      </c>
    </row>
    <row r="391" spans="1:26" x14ac:dyDescent="0.3">
      <c r="A391" s="169" t="str">
        <f t="shared" si="15"/>
        <v>NT2150000</v>
      </c>
      <c r="B391" s="169" t="str">
        <f t="shared" si="16"/>
        <v>NT150000</v>
      </c>
      <c r="C391" s="169" t="s">
        <v>47</v>
      </c>
      <c r="D391" s="169" t="s">
        <v>85</v>
      </c>
      <c r="E391" s="169">
        <v>150000</v>
      </c>
      <c r="F391" s="169">
        <v>175000</v>
      </c>
      <c r="G391" s="169">
        <v>563.41650112366392</v>
      </c>
      <c r="H391" s="169">
        <v>11.92400402323784</v>
      </c>
      <c r="I391" s="169">
        <v>576.99373497222268</v>
      </c>
      <c r="J391" s="169">
        <v>11.926484901628996</v>
      </c>
      <c r="K391" s="169">
        <v>565.41650112366392</v>
      </c>
      <c r="L391" s="169">
        <v>11.417298028592208</v>
      </c>
      <c r="M391" s="169">
        <v>587.70161999042671</v>
      </c>
      <c r="N391" s="169">
        <v>11.421370041379021</v>
      </c>
      <c r="O391" s="169">
        <v>567.41650112366392</v>
      </c>
      <c r="P391" s="169">
        <v>10.679068673386775</v>
      </c>
      <c r="Q391" s="169">
        <v>602.32017788586074</v>
      </c>
      <c r="R391" s="169">
        <v>10.685446392030871</v>
      </c>
      <c r="S391" s="169">
        <v>569.41650112366392</v>
      </c>
      <c r="T391" s="169">
        <v>10.271900192089586</v>
      </c>
      <c r="U391" s="169">
        <v>620.34975274496401</v>
      </c>
      <c r="V391" s="169">
        <v>10.281206889223036</v>
      </c>
      <c r="W391" s="169">
        <v>571.41650112366392</v>
      </c>
      <c r="X391" s="169" t="e">
        <v>#N/A</v>
      </c>
      <c r="Y391" s="169">
        <v>641.59012911964703</v>
      </c>
      <c r="Z391" s="169" t="e">
        <v>#N/A</v>
      </c>
    </row>
    <row r="392" spans="1:26" x14ac:dyDescent="0.3">
      <c r="A392" s="169" t="str">
        <f t="shared" si="15"/>
        <v>NT2175000</v>
      </c>
      <c r="B392" s="169" t="str">
        <f t="shared" si="16"/>
        <v>NT175000</v>
      </c>
      <c r="C392" s="169" t="s">
        <v>47</v>
      </c>
      <c r="D392" s="169" t="s">
        <v>85</v>
      </c>
      <c r="E392" s="169">
        <v>175000</v>
      </c>
      <c r="F392" s="169">
        <v>200000</v>
      </c>
      <c r="G392" s="169">
        <v>635.69468983046863</v>
      </c>
      <c r="H392" s="169">
        <v>11.92400402323784</v>
      </c>
      <c r="I392" s="169">
        <v>651.10479530773989</v>
      </c>
      <c r="J392" s="169">
        <v>11.926484901628996</v>
      </c>
      <c r="K392" s="169">
        <v>637.69468983046863</v>
      </c>
      <c r="L392" s="169">
        <v>11.417298028592208</v>
      </c>
      <c r="M392" s="169">
        <v>662.98820956658165</v>
      </c>
      <c r="N392" s="169">
        <v>11.421370041379021</v>
      </c>
      <c r="O392" s="169">
        <v>639.69468983046863</v>
      </c>
      <c r="P392" s="169">
        <v>10.679068673386775</v>
      </c>
      <c r="Q392" s="169">
        <v>679.31022171637846</v>
      </c>
      <c r="R392" s="169">
        <v>10.685446392030871</v>
      </c>
      <c r="S392" s="169">
        <v>641.69468983046863</v>
      </c>
      <c r="T392" s="169">
        <v>10.271900192089586</v>
      </c>
      <c r="U392" s="169">
        <v>699.50372431711764</v>
      </c>
      <c r="V392" s="169">
        <v>10.281206889223036</v>
      </c>
      <c r="W392" s="169">
        <v>643.69468983046863</v>
      </c>
      <c r="X392" s="169" t="e">
        <v>#N/A</v>
      </c>
      <c r="Y392" s="169">
        <v>723.3414736453974</v>
      </c>
      <c r="Z392" s="169" t="e">
        <v>#N/A</v>
      </c>
    </row>
    <row r="393" spans="1:26" x14ac:dyDescent="0.3">
      <c r="A393" s="169" t="str">
        <f t="shared" si="15"/>
        <v>NT2200000</v>
      </c>
      <c r="B393" s="169" t="str">
        <f t="shared" si="16"/>
        <v>NT200000</v>
      </c>
      <c r="C393" s="169" t="s">
        <v>47</v>
      </c>
      <c r="D393" s="169" t="s">
        <v>85</v>
      </c>
      <c r="E393" s="169">
        <v>200000</v>
      </c>
      <c r="F393" s="169">
        <v>225000</v>
      </c>
      <c r="G393" s="169">
        <v>706.97287853727346</v>
      </c>
      <c r="H393" s="169">
        <v>11.92400402323784</v>
      </c>
      <c r="I393" s="169">
        <v>724.18268881984602</v>
      </c>
      <c r="J393" s="169">
        <v>11.926484901628996</v>
      </c>
      <c r="K393" s="169">
        <v>708.97287853727346</v>
      </c>
      <c r="L393" s="169">
        <v>11.417298028592208</v>
      </c>
      <c r="M393" s="169">
        <v>737.22036046911614</v>
      </c>
      <c r="N393" s="169">
        <v>11.421370041379021</v>
      </c>
      <c r="O393" s="169">
        <v>710.97287853727346</v>
      </c>
      <c r="P393" s="169">
        <v>10.679068673386775</v>
      </c>
      <c r="Q393" s="169">
        <v>755.21500192865972</v>
      </c>
      <c r="R393" s="169">
        <v>10.685446392030871</v>
      </c>
      <c r="S393" s="169">
        <v>712.97287853727346</v>
      </c>
      <c r="T393" s="169">
        <v>10.271900192089586</v>
      </c>
      <c r="U393" s="169">
        <v>777.53327480459939</v>
      </c>
      <c r="V393" s="169">
        <v>10.281206889223036</v>
      </c>
      <c r="W393" s="169">
        <v>714.97287853727346</v>
      </c>
      <c r="X393" s="169" t="e">
        <v>#N/A</v>
      </c>
      <c r="Y393" s="169">
        <v>803.92139618977637</v>
      </c>
      <c r="Z393" s="169" t="e">
        <v>#N/A</v>
      </c>
    </row>
    <row r="394" spans="1:26" x14ac:dyDescent="0.3">
      <c r="A394" s="169" t="str">
        <f t="shared" si="15"/>
        <v>NT2225000</v>
      </c>
      <c r="B394" s="169" t="str">
        <f t="shared" si="16"/>
        <v>NT225000</v>
      </c>
      <c r="C394" s="169" t="s">
        <v>47</v>
      </c>
      <c r="D394" s="169" t="s">
        <v>85</v>
      </c>
      <c r="E394" s="169">
        <v>225000</v>
      </c>
      <c r="F394" s="169">
        <v>250000</v>
      </c>
      <c r="G394" s="169">
        <v>780.2510672440784</v>
      </c>
      <c r="H394" s="169">
        <v>11.92400402323784</v>
      </c>
      <c r="I394" s="169">
        <v>799.32691597877465</v>
      </c>
      <c r="J394" s="169">
        <v>11.926484901628996</v>
      </c>
      <c r="K394" s="169">
        <v>782.2510672440784</v>
      </c>
      <c r="L394" s="169">
        <v>11.417298028592208</v>
      </c>
      <c r="M394" s="169">
        <v>813.56138871889164</v>
      </c>
      <c r="N394" s="169">
        <v>11.421370041379021</v>
      </c>
      <c r="O394" s="169">
        <v>784.2510672440784</v>
      </c>
      <c r="P394" s="169">
        <v>10.679068673386775</v>
      </c>
      <c r="Q394" s="169">
        <v>833.29030937741413</v>
      </c>
      <c r="R394" s="169">
        <v>10.685446392030871</v>
      </c>
      <c r="S394" s="169">
        <v>786.2510672440784</v>
      </c>
      <c r="T394" s="169">
        <v>10.271900192089586</v>
      </c>
      <c r="U394" s="169">
        <v>857.8116674614248</v>
      </c>
      <c r="V394" s="169">
        <v>10.281206889223036</v>
      </c>
      <c r="W394" s="169">
        <v>788.2510672440784</v>
      </c>
      <c r="X394" s="169" t="e">
        <v>#N/A</v>
      </c>
      <c r="Y394" s="169">
        <v>886.84416269689837</v>
      </c>
      <c r="Z394" s="169" t="e">
        <v>#N/A</v>
      </c>
    </row>
    <row r="395" spans="1:26" x14ac:dyDescent="0.3">
      <c r="A395" s="169" t="str">
        <f t="shared" si="15"/>
        <v>NT2250000</v>
      </c>
      <c r="B395" s="169" t="str">
        <f t="shared" si="16"/>
        <v>NT250000</v>
      </c>
      <c r="C395" s="169" t="s">
        <v>47</v>
      </c>
      <c r="D395" s="169" t="s">
        <v>85</v>
      </c>
      <c r="E395" s="169">
        <v>250000</v>
      </c>
      <c r="F395" s="169">
        <v>293000</v>
      </c>
      <c r="G395" s="169">
        <v>875.24151910059413</v>
      </c>
      <c r="H395" s="169">
        <v>11.92400402323784</v>
      </c>
      <c r="I395" s="169">
        <v>896.55264258240345</v>
      </c>
      <c r="J395" s="169">
        <v>11.926484901628996</v>
      </c>
      <c r="K395" s="169">
        <v>877.24151910059413</v>
      </c>
      <c r="L395" s="169">
        <v>11.417298028592208</v>
      </c>
      <c r="M395" s="169">
        <v>912.22072954019279</v>
      </c>
      <c r="N395" s="169">
        <v>11.421370041379021</v>
      </c>
      <c r="O395" s="169">
        <v>879.24151910059413</v>
      </c>
      <c r="P395" s="169">
        <v>10.679068673386775</v>
      </c>
      <c r="Q395" s="169">
        <v>934.02709425862167</v>
      </c>
      <c r="R395" s="169">
        <v>10.685446392030871</v>
      </c>
      <c r="S395" s="169">
        <v>881.24151910059413</v>
      </c>
      <c r="T395" s="169">
        <v>10.271900192089586</v>
      </c>
      <c r="U395" s="169">
        <v>961.18746587728663</v>
      </c>
      <c r="V395" s="169">
        <v>10.281206889223036</v>
      </c>
      <c r="W395" s="169">
        <v>883.24151910059413</v>
      </c>
      <c r="X395" s="169" t="e">
        <v>#N/A</v>
      </c>
      <c r="Y395" s="169">
        <v>993.3875818457451</v>
      </c>
      <c r="Z395" s="169" t="e">
        <v>#N/A</v>
      </c>
    </row>
    <row r="396" spans="1:26" x14ac:dyDescent="0.3">
      <c r="A396" s="169" t="str">
        <f t="shared" si="15"/>
        <v>NT2293000</v>
      </c>
      <c r="B396" s="169" t="str">
        <f t="shared" si="16"/>
        <v>NT293000</v>
      </c>
      <c r="C396" s="169" t="s">
        <v>47</v>
      </c>
      <c r="D396" s="169" t="s">
        <v>85</v>
      </c>
      <c r="E396" s="169">
        <v>293000</v>
      </c>
      <c r="F396" s="169">
        <v>343000</v>
      </c>
      <c r="G396" s="169">
        <v>1343.9200452333926</v>
      </c>
      <c r="H396" s="169">
        <v>11.411994734894995</v>
      </c>
      <c r="I396" s="169">
        <v>1379.5915608149212</v>
      </c>
      <c r="J396" s="169">
        <v>11.41447561328615</v>
      </c>
      <c r="K396" s="169">
        <v>1345.9200452333926</v>
      </c>
      <c r="L396" s="169">
        <v>10.953126754101252</v>
      </c>
      <c r="M396" s="169">
        <v>1404.4698186083524</v>
      </c>
      <c r="N396" s="169">
        <v>10.957198766888064</v>
      </c>
      <c r="O396" s="169">
        <v>1347.9200452333926</v>
      </c>
      <c r="P396" s="169">
        <v>10.265779519368284</v>
      </c>
      <c r="Q396" s="169">
        <v>1439.6226013919513</v>
      </c>
      <c r="R396" s="169">
        <v>10.27215723801238</v>
      </c>
      <c r="S396" s="169">
        <v>1349.9200452333926</v>
      </c>
      <c r="T396" s="169">
        <v>9.8876618672101237</v>
      </c>
      <c r="U396" s="169">
        <v>1483.7371613774144</v>
      </c>
      <c r="V396" s="169">
        <v>9.8969685643435721</v>
      </c>
      <c r="W396" s="169">
        <v>1351.9200452333926</v>
      </c>
      <c r="X396" s="169" t="e">
        <v>#N/A</v>
      </c>
      <c r="Y396" s="169">
        <v>1536.2874717940563</v>
      </c>
      <c r="Z396" s="169" t="e">
        <v>#N/A</v>
      </c>
    </row>
    <row r="397" spans="1:26" x14ac:dyDescent="0.3">
      <c r="A397" s="169" t="str">
        <f t="shared" si="15"/>
        <v>NT2343000</v>
      </c>
      <c r="B397" s="169" t="str">
        <f t="shared" si="16"/>
        <v>NT343000</v>
      </c>
      <c r="C397" s="169" t="s">
        <v>47</v>
      </c>
      <c r="D397" s="169" t="s">
        <v>85</v>
      </c>
      <c r="E397" s="169">
        <v>343000</v>
      </c>
      <c r="F397" s="169">
        <v>393000</v>
      </c>
      <c r="G397" s="169">
        <v>1524.864822647002</v>
      </c>
      <c r="H397" s="169">
        <v>11.411994734894995</v>
      </c>
      <c r="I397" s="169">
        <v>1565.4089691229708</v>
      </c>
      <c r="J397" s="169">
        <v>11.41447561328615</v>
      </c>
      <c r="K397" s="169">
        <v>1526.864822647002</v>
      </c>
      <c r="L397" s="169">
        <v>10.953126754101252</v>
      </c>
      <c r="M397" s="169">
        <v>1593.4123339918342</v>
      </c>
      <c r="N397" s="169">
        <v>10.957198766888064</v>
      </c>
      <c r="O397" s="169">
        <v>1528.864822647002</v>
      </c>
      <c r="P397" s="169">
        <v>10.265779519368284</v>
      </c>
      <c r="Q397" s="169">
        <v>1633.0936956988267</v>
      </c>
      <c r="R397" s="169">
        <v>10.27215723801238</v>
      </c>
      <c r="S397" s="169">
        <v>1530.864822647002</v>
      </c>
      <c r="T397" s="169">
        <v>9.8876618672101237</v>
      </c>
      <c r="U397" s="169">
        <v>1682.9609887191921</v>
      </c>
      <c r="V397" s="169">
        <v>9.8969685643435721</v>
      </c>
      <c r="W397" s="169">
        <v>1532.864822647002</v>
      </c>
      <c r="X397" s="169" t="e">
        <v>#N/A</v>
      </c>
      <c r="Y397" s="169">
        <v>1742.4163324724941</v>
      </c>
      <c r="Z397" s="169" t="e">
        <v>#N/A</v>
      </c>
    </row>
    <row r="398" spans="1:26" x14ac:dyDescent="0.3">
      <c r="A398" s="169" t="str">
        <f t="shared" si="15"/>
        <v>NT2393000</v>
      </c>
      <c r="B398" s="169" t="str">
        <f t="shared" si="16"/>
        <v>NT393000</v>
      </c>
      <c r="C398" s="169" t="s">
        <v>47</v>
      </c>
      <c r="D398" s="169" t="s">
        <v>85</v>
      </c>
      <c r="E398" s="169">
        <v>393000</v>
      </c>
      <c r="F398" s="169">
        <v>443000</v>
      </c>
      <c r="G398" s="169">
        <v>1708.0685000606115</v>
      </c>
      <c r="H398" s="169">
        <v>11.411994734894995</v>
      </c>
      <c r="I398" s="169">
        <v>1753.5601979684234</v>
      </c>
      <c r="J398" s="169">
        <v>11.41447561328615</v>
      </c>
      <c r="K398" s="169">
        <v>1710.0685000606115</v>
      </c>
      <c r="L398" s="169">
        <v>10.953126754101252</v>
      </c>
      <c r="M398" s="169">
        <v>1784.7367208951571</v>
      </c>
      <c r="N398" s="169">
        <v>10.957198766888064</v>
      </c>
      <c r="O398" s="169">
        <v>1712.0685000606115</v>
      </c>
      <c r="P398" s="169">
        <v>10.265779519368284</v>
      </c>
      <c r="Q398" s="169">
        <v>1829.0162919929362</v>
      </c>
      <c r="R398" s="169">
        <v>10.27215723801238</v>
      </c>
      <c r="S398" s="169">
        <v>1714.0685000606115</v>
      </c>
      <c r="T398" s="169">
        <v>9.8876618672101237</v>
      </c>
      <c r="U398" s="169">
        <v>1884.7247708491348</v>
      </c>
      <c r="V398" s="169">
        <v>9.8969685643435721</v>
      </c>
      <c r="W398" s="169">
        <v>1716.0685000606115</v>
      </c>
      <c r="X398" s="169" t="e">
        <v>#N/A</v>
      </c>
      <c r="Y398" s="169">
        <v>1951.1913182646517</v>
      </c>
      <c r="Z398" s="169" t="e">
        <v>#N/A</v>
      </c>
    </row>
    <row r="399" spans="1:26" x14ac:dyDescent="0.3">
      <c r="A399" s="169" t="str">
        <f t="shared" si="15"/>
        <v>NT2443000</v>
      </c>
      <c r="B399" s="169" t="str">
        <f t="shared" si="16"/>
        <v>NT443000</v>
      </c>
      <c r="C399" s="169" t="s">
        <v>47</v>
      </c>
      <c r="D399" s="169" t="s">
        <v>85</v>
      </c>
      <c r="E399" s="169">
        <v>443000</v>
      </c>
      <c r="F399" s="169">
        <v>493000</v>
      </c>
      <c r="G399" s="169">
        <v>1891.0132774742212</v>
      </c>
      <c r="H399" s="169">
        <v>11.411994734894995</v>
      </c>
      <c r="I399" s="169">
        <v>1941.4439399232954</v>
      </c>
      <c r="J399" s="169">
        <v>11.41447561328615</v>
      </c>
      <c r="K399" s="169">
        <v>1893.0132774742212</v>
      </c>
      <c r="L399" s="169">
        <v>10.953126754101252</v>
      </c>
      <c r="M399" s="169">
        <v>1975.78811362588</v>
      </c>
      <c r="N399" s="169">
        <v>10.957198766888064</v>
      </c>
      <c r="O399" s="169">
        <v>1895.0132774742212</v>
      </c>
      <c r="P399" s="169">
        <v>10.265779519368284</v>
      </c>
      <c r="Q399" s="169">
        <v>2024.6579135362847</v>
      </c>
      <c r="R399" s="169">
        <v>10.27215723801238</v>
      </c>
      <c r="S399" s="169">
        <v>1897.0132774742212</v>
      </c>
      <c r="T399" s="169">
        <v>9.8876618672101237</v>
      </c>
      <c r="U399" s="169">
        <v>2086.1974403602558</v>
      </c>
      <c r="V399" s="169">
        <v>9.8969685643435721</v>
      </c>
      <c r="W399" s="169">
        <v>1899.0132774742212</v>
      </c>
      <c r="X399" s="169" t="e">
        <v>#N/A</v>
      </c>
      <c r="Y399" s="169">
        <v>2159.6630229058323</v>
      </c>
      <c r="Z399" s="169" t="e">
        <v>#N/A</v>
      </c>
    </row>
    <row r="400" spans="1:26" x14ac:dyDescent="0.3">
      <c r="A400" s="169" t="str">
        <f t="shared" si="15"/>
        <v>NT2493000</v>
      </c>
      <c r="B400" s="169" t="str">
        <f t="shared" si="16"/>
        <v>NT493000</v>
      </c>
      <c r="C400" s="169" t="s">
        <v>47</v>
      </c>
      <c r="D400" s="169" t="s">
        <v>85</v>
      </c>
      <c r="E400" s="169">
        <v>493000</v>
      </c>
      <c r="F400" s="169">
        <v>543000</v>
      </c>
      <c r="G400" s="169">
        <v>2071.9580548878312</v>
      </c>
      <c r="H400" s="169">
        <v>11.411994734894995</v>
      </c>
      <c r="I400" s="169">
        <v>2127.261348231345</v>
      </c>
      <c r="J400" s="169">
        <v>11.41447561328615</v>
      </c>
      <c r="K400" s="169">
        <v>2073.9580548878312</v>
      </c>
      <c r="L400" s="169">
        <v>10.953126754101252</v>
      </c>
      <c r="M400" s="169">
        <v>2164.7306290093616</v>
      </c>
      <c r="N400" s="169">
        <v>10.957198766888064</v>
      </c>
      <c r="O400" s="169">
        <v>2075.9580548878312</v>
      </c>
      <c r="P400" s="169">
        <v>10.265779519368284</v>
      </c>
      <c r="Q400" s="169">
        <v>2218.1290078431603</v>
      </c>
      <c r="R400" s="169">
        <v>10.27215723801238</v>
      </c>
      <c r="S400" s="169">
        <v>2077.9580548878312</v>
      </c>
      <c r="T400" s="169">
        <v>9.8876618672101237</v>
      </c>
      <c r="U400" s="169">
        <v>2285.4212677020341</v>
      </c>
      <c r="V400" s="169">
        <v>9.8969685643435721</v>
      </c>
      <c r="W400" s="169">
        <v>2079.9580548878312</v>
      </c>
      <c r="X400" s="169" t="e">
        <v>#N/A</v>
      </c>
      <c r="Y400" s="169">
        <v>2365.7918835842706</v>
      </c>
      <c r="Z400" s="169" t="e">
        <v>#N/A</v>
      </c>
    </row>
    <row r="401" spans="1:26" x14ac:dyDescent="0.3">
      <c r="A401" s="169" t="str">
        <f t="shared" si="15"/>
        <v>NT2543000</v>
      </c>
      <c r="B401" s="169" t="str">
        <f t="shared" si="16"/>
        <v>NT543000</v>
      </c>
      <c r="C401" s="169" t="s">
        <v>47</v>
      </c>
      <c r="D401" s="169" t="s">
        <v>85</v>
      </c>
      <c r="E401" s="169">
        <v>543000</v>
      </c>
      <c r="F401" s="169">
        <v>593000</v>
      </c>
      <c r="G401" s="169">
        <v>2255.1617323014407</v>
      </c>
      <c r="H401" s="169">
        <v>11.411994734894995</v>
      </c>
      <c r="I401" s="169">
        <v>2315.4125770767978</v>
      </c>
      <c r="J401" s="169">
        <v>11.41447561328615</v>
      </c>
      <c r="K401" s="169">
        <v>2257.1617323014407</v>
      </c>
      <c r="L401" s="169">
        <v>10.953126754101252</v>
      </c>
      <c r="M401" s="169">
        <v>2356.0550159126847</v>
      </c>
      <c r="N401" s="169">
        <v>10.957198766888064</v>
      </c>
      <c r="O401" s="169">
        <v>2259.1617323014407</v>
      </c>
      <c r="P401" s="169">
        <v>10.265779519368284</v>
      </c>
      <c r="Q401" s="169">
        <v>2414.0516041372703</v>
      </c>
      <c r="R401" s="169">
        <v>10.27215723801238</v>
      </c>
      <c r="S401" s="169">
        <v>2261.1617323014407</v>
      </c>
      <c r="T401" s="169">
        <v>9.8876618672101237</v>
      </c>
      <c r="U401" s="169">
        <v>2487.1850498319773</v>
      </c>
      <c r="V401" s="169">
        <v>9.8969685643435721</v>
      </c>
      <c r="W401" s="169">
        <v>2263.1617323014407</v>
      </c>
      <c r="X401" s="169" t="e">
        <v>#N/A</v>
      </c>
      <c r="Y401" s="169">
        <v>2574.5668693764287</v>
      </c>
      <c r="Z401" s="169" t="e">
        <v>#N/A</v>
      </c>
    </row>
    <row r="402" spans="1:26" x14ac:dyDescent="0.3">
      <c r="A402" s="169" t="str">
        <f t="shared" si="15"/>
        <v>NT2593000</v>
      </c>
      <c r="B402" s="169" t="str">
        <f t="shared" si="16"/>
        <v>NT593000</v>
      </c>
      <c r="C402" s="169" t="s">
        <v>47</v>
      </c>
      <c r="D402" s="169" t="s">
        <v>85</v>
      </c>
      <c r="E402" s="169">
        <v>593000</v>
      </c>
      <c r="F402" s="169">
        <v>643000</v>
      </c>
      <c r="G402" s="169">
        <v>2441.1065097150504</v>
      </c>
      <c r="H402" s="169">
        <v>11.411994734894995</v>
      </c>
      <c r="I402" s="169">
        <v>2506.3958195019031</v>
      </c>
      <c r="J402" s="169">
        <v>11.41447561328615</v>
      </c>
      <c r="K402" s="169">
        <v>2443.1065097150504</v>
      </c>
      <c r="L402" s="169">
        <v>10.953126754101252</v>
      </c>
      <c r="M402" s="169">
        <v>2550.2697246642683</v>
      </c>
      <c r="N402" s="169">
        <v>10.957198766888064</v>
      </c>
      <c r="O402" s="169">
        <v>2445.1065097150504</v>
      </c>
      <c r="P402" s="169">
        <v>10.265779519368284</v>
      </c>
      <c r="Q402" s="169">
        <v>2612.9490165353282</v>
      </c>
      <c r="R402" s="169">
        <v>10.27215723801238</v>
      </c>
      <c r="S402" s="169">
        <v>2447.1065097150504</v>
      </c>
      <c r="T402" s="169">
        <v>9.8876618672101237</v>
      </c>
      <c r="U402" s="169">
        <v>2692.0309825971135</v>
      </c>
      <c r="V402" s="169">
        <v>9.8969685643435721</v>
      </c>
      <c r="W402" s="169">
        <v>2449.1065097150504</v>
      </c>
      <c r="X402" s="169" t="e">
        <v>#N/A</v>
      </c>
      <c r="Y402" s="169">
        <v>2786.5528399617233</v>
      </c>
      <c r="Z402" s="169" t="e">
        <v>#N/A</v>
      </c>
    </row>
    <row r="403" spans="1:26" x14ac:dyDescent="0.3">
      <c r="A403" s="169" t="str">
        <f t="shared" si="15"/>
        <v>NT2643000</v>
      </c>
      <c r="B403" s="169" t="str">
        <f t="shared" si="16"/>
        <v>NT643000</v>
      </c>
      <c r="C403" s="169" t="s">
        <v>47</v>
      </c>
      <c r="D403" s="169" t="s">
        <v>85</v>
      </c>
      <c r="E403" s="169">
        <v>643000</v>
      </c>
      <c r="F403" s="169">
        <v>693000</v>
      </c>
      <c r="G403" s="169">
        <v>2619.0512871286596</v>
      </c>
      <c r="H403" s="169">
        <v>11.411994734894995</v>
      </c>
      <c r="I403" s="169">
        <v>2689.1137273397185</v>
      </c>
      <c r="J403" s="169">
        <v>11.41447561328615</v>
      </c>
      <c r="K403" s="169">
        <v>2621.0512871286596</v>
      </c>
      <c r="L403" s="169">
        <v>10.953126754101252</v>
      </c>
      <c r="M403" s="169">
        <v>2736.0489240268885</v>
      </c>
      <c r="N403" s="169">
        <v>10.957198766888064</v>
      </c>
      <c r="O403" s="169">
        <v>2623.0512871286596</v>
      </c>
      <c r="P403" s="169">
        <v>10.265779519368284</v>
      </c>
      <c r="Q403" s="169">
        <v>2803.1643199874929</v>
      </c>
      <c r="R403" s="169">
        <v>10.27215723801238</v>
      </c>
      <c r="S403" s="169">
        <v>2625.0512871286596</v>
      </c>
      <c r="T403" s="169">
        <v>9.8876618672101237</v>
      </c>
      <c r="U403" s="169">
        <v>2887.8815466848755</v>
      </c>
      <c r="V403" s="169">
        <v>9.8969685643435721</v>
      </c>
      <c r="W403" s="169">
        <v>2627.0512871286596</v>
      </c>
      <c r="X403" s="169" t="e">
        <v>#N/A</v>
      </c>
      <c r="Y403" s="169">
        <v>2989.1674346960467</v>
      </c>
      <c r="Z403" s="169" t="e">
        <v>#N/A</v>
      </c>
    </row>
    <row r="404" spans="1:26" x14ac:dyDescent="0.3">
      <c r="A404" s="169" t="str">
        <f t="shared" si="15"/>
        <v>NT2693000</v>
      </c>
      <c r="B404" s="169" t="str">
        <f t="shared" si="16"/>
        <v>NT693000</v>
      </c>
      <c r="C404" s="169" t="s">
        <v>47</v>
      </c>
      <c r="D404" s="169" t="s">
        <v>85</v>
      </c>
      <c r="E404" s="169">
        <v>693000</v>
      </c>
      <c r="F404" s="169">
        <v>732000</v>
      </c>
      <c r="G404" s="169">
        <v>2776.8257027310278</v>
      </c>
      <c r="H404" s="169">
        <v>11.411994734894995</v>
      </c>
      <c r="I404" s="169">
        <v>2851.2236636648408</v>
      </c>
      <c r="J404" s="169">
        <v>11.41447561328615</v>
      </c>
      <c r="K404" s="169">
        <v>2778.8257027310278</v>
      </c>
      <c r="L404" s="169">
        <v>10.953126754101252</v>
      </c>
      <c r="M404" s="169">
        <v>2900.9394868307841</v>
      </c>
      <c r="N404" s="169">
        <v>10.957198766888064</v>
      </c>
      <c r="O404" s="169">
        <v>2780.8257027310278</v>
      </c>
      <c r="P404" s="169">
        <v>10.265779519368284</v>
      </c>
      <c r="Q404" s="169">
        <v>2972.0842763966798</v>
      </c>
      <c r="R404" s="169">
        <v>10.27215723801238</v>
      </c>
      <c r="S404" s="169">
        <v>2782.8257027310278</v>
      </c>
      <c r="T404" s="169">
        <v>9.8876618672101237</v>
      </c>
      <c r="U404" s="169">
        <v>3061.92011228602</v>
      </c>
      <c r="V404" s="169">
        <v>9.8969685643435721</v>
      </c>
      <c r="W404" s="169">
        <v>2784.8257027310278</v>
      </c>
      <c r="X404" s="169" t="e">
        <v>#N/A</v>
      </c>
      <c r="Y404" s="169">
        <v>3169.3498917125175</v>
      </c>
      <c r="Z404" s="169" t="e">
        <v>#N/A</v>
      </c>
    </row>
    <row r="405" spans="1:26" x14ac:dyDescent="0.3">
      <c r="A405" s="169" t="str">
        <f t="shared" si="15"/>
        <v>NT30</v>
      </c>
      <c r="B405" s="169" t="str">
        <f t="shared" si="16"/>
        <v>NT0</v>
      </c>
      <c r="C405" s="169" t="s">
        <v>47</v>
      </c>
      <c r="D405" s="169" t="s">
        <v>88</v>
      </c>
      <c r="E405" s="169">
        <v>0</v>
      </c>
      <c r="F405" s="169">
        <v>25000</v>
      </c>
      <c r="G405" s="169">
        <v>146.98374816774412</v>
      </c>
      <c r="H405" s="169">
        <v>13.24176518830153</v>
      </c>
      <c r="I405" s="169">
        <v>150.08041506908029</v>
      </c>
      <c r="J405" s="169">
        <v>13.244388684033353</v>
      </c>
      <c r="K405" s="169">
        <v>148.98374816774412</v>
      </c>
      <c r="L405" s="169">
        <v>12.668602872285426</v>
      </c>
      <c r="M405" s="169">
        <v>154.06649114446407</v>
      </c>
      <c r="N405" s="169">
        <v>12.672908971368805</v>
      </c>
      <c r="O405" s="169">
        <v>150.98374816774412</v>
      </c>
      <c r="P405" s="169">
        <v>11.821924878955718</v>
      </c>
      <c r="Q405" s="169">
        <v>158.94450525346701</v>
      </c>
      <c r="R405" s="169">
        <v>11.82866923115823</v>
      </c>
      <c r="S405" s="169">
        <v>152.98374816774412</v>
      </c>
      <c r="T405" s="169">
        <v>11.314840287799147</v>
      </c>
      <c r="U405" s="169">
        <v>164.60049692764329</v>
      </c>
      <c r="V405" s="169">
        <v>11.324681995596684</v>
      </c>
      <c r="W405" s="169">
        <v>154.98374816774412</v>
      </c>
      <c r="X405" s="169" t="e">
        <v>#N/A</v>
      </c>
      <c r="Y405" s="169">
        <v>170.98880144926389</v>
      </c>
      <c r="Z405" s="169" t="e">
        <v>#N/A</v>
      </c>
    </row>
    <row r="406" spans="1:26" x14ac:dyDescent="0.3">
      <c r="A406" s="169" t="str">
        <f t="shared" si="15"/>
        <v>NT325000</v>
      </c>
      <c r="B406" s="169" t="str">
        <f t="shared" si="16"/>
        <v>NT25000</v>
      </c>
      <c r="C406" s="169" t="s">
        <v>47</v>
      </c>
      <c r="D406" s="169" t="s">
        <v>88</v>
      </c>
      <c r="E406" s="169">
        <v>25000</v>
      </c>
      <c r="F406" s="169">
        <v>50000</v>
      </c>
      <c r="G406" s="169">
        <v>212.63615758963968</v>
      </c>
      <c r="H406" s="169">
        <v>13.24176518830153</v>
      </c>
      <c r="I406" s="169">
        <v>217.40095319112271</v>
      </c>
      <c r="J406" s="169">
        <v>13.244388684033353</v>
      </c>
      <c r="K406" s="169">
        <v>214.63615758963968</v>
      </c>
      <c r="L406" s="169">
        <v>12.668602872285426</v>
      </c>
      <c r="M406" s="169">
        <v>222.45689909996943</v>
      </c>
      <c r="N406" s="169">
        <v>12.672908971368805</v>
      </c>
      <c r="O406" s="169">
        <v>216.63615758963968</v>
      </c>
      <c r="P406" s="169">
        <v>11.821924878955718</v>
      </c>
      <c r="Q406" s="169">
        <v>228.88525688093264</v>
      </c>
      <c r="R406" s="169">
        <v>11.82866923115823</v>
      </c>
      <c r="S406" s="169">
        <v>218.63615758963968</v>
      </c>
      <c r="T406" s="169">
        <v>11.314840287799147</v>
      </c>
      <c r="U406" s="169">
        <v>236.5106772452144</v>
      </c>
      <c r="V406" s="169">
        <v>11.324681995596684</v>
      </c>
      <c r="W406" s="169">
        <v>220.63615758963968</v>
      </c>
      <c r="X406" s="169" t="e">
        <v>#N/A</v>
      </c>
      <c r="Y406" s="169">
        <v>245.26289656643488</v>
      </c>
      <c r="Z406" s="169" t="e">
        <v>#N/A</v>
      </c>
    </row>
    <row r="407" spans="1:26" x14ac:dyDescent="0.3">
      <c r="A407" s="169" t="str">
        <f t="shared" si="15"/>
        <v>NT350000</v>
      </c>
      <c r="B407" s="169" t="str">
        <f t="shared" si="16"/>
        <v>NT50000</v>
      </c>
      <c r="C407" s="169" t="s">
        <v>47</v>
      </c>
      <c r="D407" s="169" t="s">
        <v>88</v>
      </c>
      <c r="E407" s="169">
        <v>50000</v>
      </c>
      <c r="F407" s="169">
        <v>73200</v>
      </c>
      <c r="G407" s="169">
        <v>322.88268998147345</v>
      </c>
      <c r="H407" s="169">
        <v>13.24176518830153</v>
      </c>
      <c r="I407" s="169">
        <v>330.77473561216004</v>
      </c>
      <c r="J407" s="169">
        <v>13.244388684033353</v>
      </c>
      <c r="K407" s="169">
        <v>324.88268998147345</v>
      </c>
      <c r="L407" s="169">
        <v>12.668602872285426</v>
      </c>
      <c r="M407" s="169">
        <v>337.83637236946856</v>
      </c>
      <c r="N407" s="169">
        <v>12.672908971368805</v>
      </c>
      <c r="O407" s="169">
        <v>326.88268998147345</v>
      </c>
      <c r="P407" s="169">
        <v>11.821924878955718</v>
      </c>
      <c r="Q407" s="169">
        <v>347.17116794086525</v>
      </c>
      <c r="R407" s="169">
        <v>11.82866923115823</v>
      </c>
      <c r="S407" s="169">
        <v>328.88268998147345</v>
      </c>
      <c r="T407" s="169">
        <v>11.314840287799147</v>
      </c>
      <c r="U407" s="169">
        <v>358.48868707912317</v>
      </c>
      <c r="V407" s="169">
        <v>11.324681995596684</v>
      </c>
      <c r="W407" s="169">
        <v>330.88268998147345</v>
      </c>
      <c r="X407" s="169" t="e">
        <v>#N/A</v>
      </c>
      <c r="Y407" s="169">
        <v>371.67255044881102</v>
      </c>
      <c r="Z407" s="169" t="e">
        <v>#N/A</v>
      </c>
    </row>
    <row r="408" spans="1:26" x14ac:dyDescent="0.3">
      <c r="A408" s="169" t="str">
        <f t="shared" si="15"/>
        <v>NT373200</v>
      </c>
      <c r="B408" s="169" t="str">
        <f t="shared" si="16"/>
        <v>NT73200</v>
      </c>
      <c r="C408" s="169" t="s">
        <v>47</v>
      </c>
      <c r="D408" s="169" t="s">
        <v>88</v>
      </c>
      <c r="E408" s="169">
        <v>73200</v>
      </c>
      <c r="F408" s="169">
        <v>100000</v>
      </c>
      <c r="G408" s="169">
        <v>343.82574013133046</v>
      </c>
      <c r="H408" s="169">
        <v>11.92400402323784</v>
      </c>
      <c r="I408" s="169">
        <v>351.81849018794043</v>
      </c>
      <c r="J408" s="169">
        <v>11.926484901628996</v>
      </c>
      <c r="K408" s="169">
        <v>345.82574013133046</v>
      </c>
      <c r="L408" s="169">
        <v>11.417298028592208</v>
      </c>
      <c r="M408" s="169">
        <v>358.94471466403951</v>
      </c>
      <c r="N408" s="169">
        <v>11.421370041379021</v>
      </c>
      <c r="O408" s="169">
        <v>347.82574013133046</v>
      </c>
      <c r="P408" s="169">
        <v>10.679068673386775</v>
      </c>
      <c r="Q408" s="169">
        <v>368.37310401477396</v>
      </c>
      <c r="R408" s="169">
        <v>10.685446392030871</v>
      </c>
      <c r="S408" s="169">
        <v>349.82574013133046</v>
      </c>
      <c r="T408" s="169">
        <v>10.271900192089586</v>
      </c>
      <c r="U408" s="169">
        <v>379.80951696836911</v>
      </c>
      <c r="V408" s="169">
        <v>10.281206889223036</v>
      </c>
      <c r="W408" s="169">
        <v>351.82574013133046</v>
      </c>
      <c r="X408" s="169" t="e">
        <v>#N/A</v>
      </c>
      <c r="Y408" s="169">
        <v>393.13608916070615</v>
      </c>
      <c r="Z408" s="169" t="e">
        <v>#N/A</v>
      </c>
    </row>
    <row r="409" spans="1:26" x14ac:dyDescent="0.3">
      <c r="A409" s="169" t="str">
        <f t="shared" si="15"/>
        <v>NT3100000</v>
      </c>
      <c r="B409" s="169" t="str">
        <f t="shared" si="16"/>
        <v>NT100000</v>
      </c>
      <c r="C409" s="169" t="s">
        <v>47</v>
      </c>
      <c r="D409" s="169" t="s">
        <v>88</v>
      </c>
      <c r="E409" s="169">
        <v>100000</v>
      </c>
      <c r="F409" s="169">
        <v>125000</v>
      </c>
      <c r="G409" s="169">
        <v>419.86012371005415</v>
      </c>
      <c r="H409" s="169">
        <v>11.92400402323784</v>
      </c>
      <c r="I409" s="169">
        <v>429.80478112459923</v>
      </c>
      <c r="J409" s="169">
        <v>11.926484901628996</v>
      </c>
      <c r="K409" s="169">
        <v>421.86012371005415</v>
      </c>
      <c r="L409" s="169">
        <v>11.417298028592208</v>
      </c>
      <c r="M409" s="169">
        <v>438.18287951173727</v>
      </c>
      <c r="N409" s="169">
        <v>11.421370041379021</v>
      </c>
      <c r="O409" s="169">
        <v>423.86012371005415</v>
      </c>
      <c r="P409" s="169">
        <v>10.679068673386775</v>
      </c>
      <c r="Q409" s="169">
        <v>449.42535384306166</v>
      </c>
      <c r="R409" s="169">
        <v>10.685446392030871</v>
      </c>
      <c r="S409" s="169">
        <v>425.86012371005415</v>
      </c>
      <c r="T409" s="169">
        <v>10.271900192089586</v>
      </c>
      <c r="U409" s="169">
        <v>463.16623068532863</v>
      </c>
      <c r="V409" s="169">
        <v>10.281206889223036</v>
      </c>
      <c r="W409" s="169">
        <v>427.86012371005415</v>
      </c>
      <c r="X409" s="169" t="e">
        <v>#N/A</v>
      </c>
      <c r="Y409" s="169">
        <v>479.25886204951757</v>
      </c>
      <c r="Z409" s="169" t="e">
        <v>#N/A</v>
      </c>
    </row>
    <row r="410" spans="1:26" x14ac:dyDescent="0.3">
      <c r="A410" s="169" t="str">
        <f t="shared" si="15"/>
        <v>NT3125000</v>
      </c>
      <c r="B410" s="169" t="str">
        <f t="shared" si="16"/>
        <v>NT125000</v>
      </c>
      <c r="C410" s="169" t="s">
        <v>47</v>
      </c>
      <c r="D410" s="169" t="s">
        <v>88</v>
      </c>
      <c r="E410" s="169">
        <v>125000</v>
      </c>
      <c r="F410" s="169">
        <v>150000</v>
      </c>
      <c r="G410" s="169">
        <v>492.13831241685904</v>
      </c>
      <c r="H410" s="169">
        <v>11.92400402323784</v>
      </c>
      <c r="I410" s="169">
        <v>503.91584146011655</v>
      </c>
      <c r="J410" s="169">
        <v>11.926484901628996</v>
      </c>
      <c r="K410" s="169">
        <v>494.13831241685904</v>
      </c>
      <c r="L410" s="169">
        <v>11.417298028592208</v>
      </c>
      <c r="M410" s="169">
        <v>513.46946908789232</v>
      </c>
      <c r="N410" s="169">
        <v>11.421370041379021</v>
      </c>
      <c r="O410" s="169">
        <v>496.13831241685904</v>
      </c>
      <c r="P410" s="169">
        <v>10.679068673386775</v>
      </c>
      <c r="Q410" s="169">
        <v>526.41539767357949</v>
      </c>
      <c r="R410" s="169">
        <v>10.685446392030871</v>
      </c>
      <c r="S410" s="169">
        <v>498.13831241685904</v>
      </c>
      <c r="T410" s="169">
        <v>10.271900192089586</v>
      </c>
      <c r="U410" s="169">
        <v>542.32020225748215</v>
      </c>
      <c r="V410" s="169">
        <v>10.281206889223036</v>
      </c>
      <c r="W410" s="169">
        <v>500.13831241685904</v>
      </c>
      <c r="X410" s="169" t="e">
        <v>#N/A</v>
      </c>
      <c r="Y410" s="169">
        <v>561.01020657526806</v>
      </c>
      <c r="Z410" s="169" t="e">
        <v>#N/A</v>
      </c>
    </row>
    <row r="411" spans="1:26" x14ac:dyDescent="0.3">
      <c r="A411" s="169" t="str">
        <f t="shared" si="15"/>
        <v>NT3150000</v>
      </c>
      <c r="B411" s="169" t="str">
        <f t="shared" si="16"/>
        <v>NT150000</v>
      </c>
      <c r="C411" s="169" t="s">
        <v>47</v>
      </c>
      <c r="D411" s="169" t="s">
        <v>88</v>
      </c>
      <c r="E411" s="169">
        <v>150000</v>
      </c>
      <c r="F411" s="169">
        <v>175000</v>
      </c>
      <c r="G411" s="169">
        <v>563.41650112366392</v>
      </c>
      <c r="H411" s="169">
        <v>11.92400402323784</v>
      </c>
      <c r="I411" s="169">
        <v>576.99373497222268</v>
      </c>
      <c r="J411" s="169">
        <v>11.926484901628996</v>
      </c>
      <c r="K411" s="169">
        <v>565.41650112366392</v>
      </c>
      <c r="L411" s="169">
        <v>11.417298028592208</v>
      </c>
      <c r="M411" s="169">
        <v>587.70161999042671</v>
      </c>
      <c r="N411" s="169">
        <v>11.421370041379021</v>
      </c>
      <c r="O411" s="169">
        <v>567.41650112366392</v>
      </c>
      <c r="P411" s="169">
        <v>10.679068673386775</v>
      </c>
      <c r="Q411" s="169">
        <v>602.32017788586074</v>
      </c>
      <c r="R411" s="169">
        <v>10.685446392030871</v>
      </c>
      <c r="S411" s="169">
        <v>569.41650112366392</v>
      </c>
      <c r="T411" s="169">
        <v>10.271900192089586</v>
      </c>
      <c r="U411" s="169">
        <v>620.34975274496401</v>
      </c>
      <c r="V411" s="169">
        <v>10.281206889223036</v>
      </c>
      <c r="W411" s="169">
        <v>571.41650112366392</v>
      </c>
      <c r="X411" s="169" t="e">
        <v>#N/A</v>
      </c>
      <c r="Y411" s="169">
        <v>641.59012911964703</v>
      </c>
      <c r="Z411" s="169" t="e">
        <v>#N/A</v>
      </c>
    </row>
    <row r="412" spans="1:26" x14ac:dyDescent="0.3">
      <c r="A412" s="169" t="str">
        <f t="shared" si="15"/>
        <v>NT3175000</v>
      </c>
      <c r="B412" s="169" t="str">
        <f t="shared" si="16"/>
        <v>NT175000</v>
      </c>
      <c r="C412" s="169" t="s">
        <v>47</v>
      </c>
      <c r="D412" s="169" t="s">
        <v>88</v>
      </c>
      <c r="E412" s="169">
        <v>175000</v>
      </c>
      <c r="F412" s="169">
        <v>200000</v>
      </c>
      <c r="G412" s="169">
        <v>635.69468983046863</v>
      </c>
      <c r="H412" s="169">
        <v>11.92400402323784</v>
      </c>
      <c r="I412" s="169">
        <v>651.10479530773989</v>
      </c>
      <c r="J412" s="169">
        <v>11.926484901628996</v>
      </c>
      <c r="K412" s="169">
        <v>637.69468983046863</v>
      </c>
      <c r="L412" s="169">
        <v>11.417298028592208</v>
      </c>
      <c r="M412" s="169">
        <v>662.98820956658165</v>
      </c>
      <c r="N412" s="169">
        <v>11.421370041379021</v>
      </c>
      <c r="O412" s="169">
        <v>639.69468983046863</v>
      </c>
      <c r="P412" s="169">
        <v>10.679068673386775</v>
      </c>
      <c r="Q412" s="169">
        <v>679.31022171637846</v>
      </c>
      <c r="R412" s="169">
        <v>10.685446392030871</v>
      </c>
      <c r="S412" s="169">
        <v>641.69468983046863</v>
      </c>
      <c r="T412" s="169">
        <v>10.271900192089586</v>
      </c>
      <c r="U412" s="169">
        <v>699.50372431711764</v>
      </c>
      <c r="V412" s="169">
        <v>10.281206889223036</v>
      </c>
      <c r="W412" s="169">
        <v>643.69468983046863</v>
      </c>
      <c r="X412" s="169" t="e">
        <v>#N/A</v>
      </c>
      <c r="Y412" s="169">
        <v>723.3414736453974</v>
      </c>
      <c r="Z412" s="169" t="e">
        <v>#N/A</v>
      </c>
    </row>
    <row r="413" spans="1:26" x14ac:dyDescent="0.3">
      <c r="A413" s="169" t="str">
        <f t="shared" si="15"/>
        <v>NT3200000</v>
      </c>
      <c r="B413" s="169" t="str">
        <f t="shared" si="16"/>
        <v>NT200000</v>
      </c>
      <c r="C413" s="169" t="s">
        <v>47</v>
      </c>
      <c r="D413" s="169" t="s">
        <v>88</v>
      </c>
      <c r="E413" s="169">
        <v>200000</v>
      </c>
      <c r="F413" s="169">
        <v>225000</v>
      </c>
      <c r="G413" s="169">
        <v>706.97287853727346</v>
      </c>
      <c r="H413" s="169">
        <v>11.92400402323784</v>
      </c>
      <c r="I413" s="169">
        <v>724.18268881984602</v>
      </c>
      <c r="J413" s="169">
        <v>11.926484901628996</v>
      </c>
      <c r="K413" s="169">
        <v>708.97287853727346</v>
      </c>
      <c r="L413" s="169">
        <v>11.417298028592208</v>
      </c>
      <c r="M413" s="169">
        <v>737.22036046911614</v>
      </c>
      <c r="N413" s="169">
        <v>11.421370041379021</v>
      </c>
      <c r="O413" s="169">
        <v>710.97287853727346</v>
      </c>
      <c r="P413" s="169">
        <v>10.679068673386775</v>
      </c>
      <c r="Q413" s="169">
        <v>755.21500192865972</v>
      </c>
      <c r="R413" s="169">
        <v>10.685446392030871</v>
      </c>
      <c r="S413" s="169">
        <v>712.97287853727346</v>
      </c>
      <c r="T413" s="169">
        <v>10.271900192089586</v>
      </c>
      <c r="U413" s="169">
        <v>777.53327480459939</v>
      </c>
      <c r="V413" s="169">
        <v>10.281206889223036</v>
      </c>
      <c r="W413" s="169">
        <v>714.97287853727346</v>
      </c>
      <c r="X413" s="169" t="e">
        <v>#N/A</v>
      </c>
      <c r="Y413" s="169">
        <v>803.92139618977637</v>
      </c>
      <c r="Z413" s="169" t="e">
        <v>#N/A</v>
      </c>
    </row>
    <row r="414" spans="1:26" x14ac:dyDescent="0.3">
      <c r="A414" s="169" t="str">
        <f t="shared" si="15"/>
        <v>NT3225000</v>
      </c>
      <c r="B414" s="169" t="str">
        <f t="shared" si="16"/>
        <v>NT225000</v>
      </c>
      <c r="C414" s="169" t="s">
        <v>47</v>
      </c>
      <c r="D414" s="169" t="s">
        <v>88</v>
      </c>
      <c r="E414" s="169">
        <v>225000</v>
      </c>
      <c r="F414" s="169">
        <v>250000</v>
      </c>
      <c r="G414" s="169">
        <v>780.2510672440784</v>
      </c>
      <c r="H414" s="169">
        <v>11.92400402323784</v>
      </c>
      <c r="I414" s="169">
        <v>799.32691597877465</v>
      </c>
      <c r="J414" s="169">
        <v>11.926484901628996</v>
      </c>
      <c r="K414" s="169">
        <v>782.2510672440784</v>
      </c>
      <c r="L414" s="169">
        <v>11.417298028592208</v>
      </c>
      <c r="M414" s="169">
        <v>813.56138871889164</v>
      </c>
      <c r="N414" s="169">
        <v>11.421370041379021</v>
      </c>
      <c r="O414" s="169">
        <v>784.2510672440784</v>
      </c>
      <c r="P414" s="169">
        <v>10.679068673386775</v>
      </c>
      <c r="Q414" s="169">
        <v>833.29030937741413</v>
      </c>
      <c r="R414" s="169">
        <v>10.685446392030871</v>
      </c>
      <c r="S414" s="169">
        <v>786.2510672440784</v>
      </c>
      <c r="T414" s="169">
        <v>10.271900192089586</v>
      </c>
      <c r="U414" s="169">
        <v>857.8116674614248</v>
      </c>
      <c r="V414" s="169">
        <v>10.281206889223036</v>
      </c>
      <c r="W414" s="169">
        <v>788.2510672440784</v>
      </c>
      <c r="X414" s="169" t="e">
        <v>#N/A</v>
      </c>
      <c r="Y414" s="169">
        <v>886.84416269689837</v>
      </c>
      <c r="Z414" s="169" t="e">
        <v>#N/A</v>
      </c>
    </row>
    <row r="415" spans="1:26" x14ac:dyDescent="0.3">
      <c r="A415" s="169" t="str">
        <f t="shared" si="15"/>
        <v>NT3250000</v>
      </c>
      <c r="B415" s="169" t="str">
        <f t="shared" si="16"/>
        <v>NT250000</v>
      </c>
      <c r="C415" s="169" t="s">
        <v>47</v>
      </c>
      <c r="D415" s="169" t="s">
        <v>88</v>
      </c>
      <c r="E415" s="169">
        <v>250000</v>
      </c>
      <c r="F415" s="169">
        <v>293000</v>
      </c>
      <c r="G415" s="169">
        <v>875.24151910059413</v>
      </c>
      <c r="H415" s="169">
        <v>11.92400402323784</v>
      </c>
      <c r="I415" s="169">
        <v>896.55264258240345</v>
      </c>
      <c r="J415" s="169">
        <v>11.926484901628996</v>
      </c>
      <c r="K415" s="169">
        <v>877.24151910059413</v>
      </c>
      <c r="L415" s="169">
        <v>11.417298028592208</v>
      </c>
      <c r="M415" s="169">
        <v>912.22072954019279</v>
      </c>
      <c r="N415" s="169">
        <v>11.421370041379021</v>
      </c>
      <c r="O415" s="169">
        <v>879.24151910059413</v>
      </c>
      <c r="P415" s="169">
        <v>10.679068673386775</v>
      </c>
      <c r="Q415" s="169">
        <v>934.02709425862167</v>
      </c>
      <c r="R415" s="169">
        <v>10.685446392030871</v>
      </c>
      <c r="S415" s="169">
        <v>881.24151910059413</v>
      </c>
      <c r="T415" s="169">
        <v>10.271900192089586</v>
      </c>
      <c r="U415" s="169">
        <v>961.18746587728663</v>
      </c>
      <c r="V415" s="169">
        <v>10.281206889223036</v>
      </c>
      <c r="W415" s="169">
        <v>883.24151910059413</v>
      </c>
      <c r="X415" s="169" t="e">
        <v>#N/A</v>
      </c>
      <c r="Y415" s="169">
        <v>993.3875818457451</v>
      </c>
      <c r="Z415" s="169" t="e">
        <v>#N/A</v>
      </c>
    </row>
    <row r="416" spans="1:26" x14ac:dyDescent="0.3">
      <c r="A416" s="169" t="str">
        <f t="shared" si="15"/>
        <v>NT3293000</v>
      </c>
      <c r="B416" s="169" t="str">
        <f t="shared" si="16"/>
        <v>NT293000</v>
      </c>
      <c r="C416" s="169" t="s">
        <v>47</v>
      </c>
      <c r="D416" s="169" t="s">
        <v>88</v>
      </c>
      <c r="E416" s="169">
        <v>293000</v>
      </c>
      <c r="F416" s="169">
        <v>343000</v>
      </c>
      <c r="G416" s="169">
        <v>1343.9200452333926</v>
      </c>
      <c r="H416" s="169">
        <v>11.411994734894995</v>
      </c>
      <c r="I416" s="169">
        <v>1379.5915608149212</v>
      </c>
      <c r="J416" s="169">
        <v>11.41447561328615</v>
      </c>
      <c r="K416" s="169">
        <v>1345.9200452333926</v>
      </c>
      <c r="L416" s="169">
        <v>10.953126754101252</v>
      </c>
      <c r="M416" s="169">
        <v>1404.4698186083524</v>
      </c>
      <c r="N416" s="169">
        <v>10.957198766888064</v>
      </c>
      <c r="O416" s="169">
        <v>1347.9200452333926</v>
      </c>
      <c r="P416" s="169">
        <v>10.265779519368284</v>
      </c>
      <c r="Q416" s="169">
        <v>1439.6226013919513</v>
      </c>
      <c r="R416" s="169">
        <v>10.27215723801238</v>
      </c>
      <c r="S416" s="169">
        <v>1349.9200452333926</v>
      </c>
      <c r="T416" s="169">
        <v>9.8876618672101237</v>
      </c>
      <c r="U416" s="169">
        <v>1483.7371613774144</v>
      </c>
      <c r="V416" s="169">
        <v>9.8969685643435721</v>
      </c>
      <c r="W416" s="169">
        <v>1351.9200452333926</v>
      </c>
      <c r="X416" s="169" t="e">
        <v>#N/A</v>
      </c>
      <c r="Y416" s="169">
        <v>1536.2874717940563</v>
      </c>
      <c r="Z416" s="169" t="e">
        <v>#N/A</v>
      </c>
    </row>
    <row r="417" spans="1:26" x14ac:dyDescent="0.3">
      <c r="A417" s="169" t="str">
        <f t="shared" si="15"/>
        <v>NT3343000</v>
      </c>
      <c r="B417" s="169" t="str">
        <f t="shared" si="16"/>
        <v>NT343000</v>
      </c>
      <c r="C417" s="169" t="s">
        <v>47</v>
      </c>
      <c r="D417" s="169" t="s">
        <v>88</v>
      </c>
      <c r="E417" s="169">
        <v>343000</v>
      </c>
      <c r="F417" s="169">
        <v>393000</v>
      </c>
      <c r="G417" s="169">
        <v>1524.864822647002</v>
      </c>
      <c r="H417" s="169">
        <v>11.411994734894995</v>
      </c>
      <c r="I417" s="169">
        <v>1565.4089691229708</v>
      </c>
      <c r="J417" s="169">
        <v>11.41447561328615</v>
      </c>
      <c r="K417" s="169">
        <v>1526.864822647002</v>
      </c>
      <c r="L417" s="169">
        <v>10.953126754101252</v>
      </c>
      <c r="M417" s="169">
        <v>1593.4123339918342</v>
      </c>
      <c r="N417" s="169">
        <v>10.957198766888064</v>
      </c>
      <c r="O417" s="169">
        <v>1528.864822647002</v>
      </c>
      <c r="P417" s="169">
        <v>10.265779519368284</v>
      </c>
      <c r="Q417" s="169">
        <v>1633.0936956988267</v>
      </c>
      <c r="R417" s="169">
        <v>10.27215723801238</v>
      </c>
      <c r="S417" s="169">
        <v>1530.864822647002</v>
      </c>
      <c r="T417" s="169">
        <v>9.8876618672101237</v>
      </c>
      <c r="U417" s="169">
        <v>1682.9609887191921</v>
      </c>
      <c r="V417" s="169">
        <v>9.8969685643435721</v>
      </c>
      <c r="W417" s="169">
        <v>1532.864822647002</v>
      </c>
      <c r="X417" s="169" t="e">
        <v>#N/A</v>
      </c>
      <c r="Y417" s="169">
        <v>1742.4163324724941</v>
      </c>
      <c r="Z417" s="169" t="e">
        <v>#N/A</v>
      </c>
    </row>
    <row r="418" spans="1:26" x14ac:dyDescent="0.3">
      <c r="A418" s="169" t="str">
        <f t="shared" si="15"/>
        <v>NT3393000</v>
      </c>
      <c r="B418" s="169" t="str">
        <f t="shared" si="16"/>
        <v>NT393000</v>
      </c>
      <c r="C418" s="169" t="s">
        <v>47</v>
      </c>
      <c r="D418" s="169" t="s">
        <v>88</v>
      </c>
      <c r="E418" s="169">
        <v>393000</v>
      </c>
      <c r="F418" s="169">
        <v>443000</v>
      </c>
      <c r="G418" s="169">
        <v>1708.0685000606115</v>
      </c>
      <c r="H418" s="169">
        <v>11.411994734894995</v>
      </c>
      <c r="I418" s="169">
        <v>1753.5601979684234</v>
      </c>
      <c r="J418" s="169">
        <v>11.41447561328615</v>
      </c>
      <c r="K418" s="169">
        <v>1710.0685000606115</v>
      </c>
      <c r="L418" s="169">
        <v>10.953126754101252</v>
      </c>
      <c r="M418" s="169">
        <v>1784.7367208951571</v>
      </c>
      <c r="N418" s="169">
        <v>10.957198766888064</v>
      </c>
      <c r="O418" s="169">
        <v>1712.0685000606115</v>
      </c>
      <c r="P418" s="169">
        <v>10.265779519368284</v>
      </c>
      <c r="Q418" s="169">
        <v>1829.0162919929362</v>
      </c>
      <c r="R418" s="169">
        <v>10.27215723801238</v>
      </c>
      <c r="S418" s="169">
        <v>1714.0685000606115</v>
      </c>
      <c r="T418" s="169">
        <v>9.8876618672101237</v>
      </c>
      <c r="U418" s="169">
        <v>1884.7247708491348</v>
      </c>
      <c r="V418" s="169">
        <v>9.8969685643435721</v>
      </c>
      <c r="W418" s="169">
        <v>1716.0685000606115</v>
      </c>
      <c r="X418" s="169" t="e">
        <v>#N/A</v>
      </c>
      <c r="Y418" s="169">
        <v>1951.1913182646517</v>
      </c>
      <c r="Z418" s="169" t="e">
        <v>#N/A</v>
      </c>
    </row>
    <row r="419" spans="1:26" x14ac:dyDescent="0.3">
      <c r="A419" s="169" t="str">
        <f t="shared" si="15"/>
        <v>NT3443000</v>
      </c>
      <c r="B419" s="169" t="str">
        <f t="shared" si="16"/>
        <v>NT443000</v>
      </c>
      <c r="C419" s="169" t="s">
        <v>47</v>
      </c>
      <c r="D419" s="169" t="s">
        <v>88</v>
      </c>
      <c r="E419" s="169">
        <v>443000</v>
      </c>
      <c r="F419" s="169">
        <v>493000</v>
      </c>
      <c r="G419" s="169">
        <v>1891.0132774742212</v>
      </c>
      <c r="H419" s="169">
        <v>11.411994734894995</v>
      </c>
      <c r="I419" s="169">
        <v>1941.4439399232954</v>
      </c>
      <c r="J419" s="169">
        <v>11.41447561328615</v>
      </c>
      <c r="K419" s="169">
        <v>1893.0132774742212</v>
      </c>
      <c r="L419" s="169">
        <v>10.953126754101252</v>
      </c>
      <c r="M419" s="169">
        <v>1975.78811362588</v>
      </c>
      <c r="N419" s="169">
        <v>10.957198766888064</v>
      </c>
      <c r="O419" s="169">
        <v>1895.0132774742212</v>
      </c>
      <c r="P419" s="169">
        <v>10.265779519368284</v>
      </c>
      <c r="Q419" s="169">
        <v>2024.6579135362847</v>
      </c>
      <c r="R419" s="169">
        <v>10.27215723801238</v>
      </c>
      <c r="S419" s="169">
        <v>1897.0132774742212</v>
      </c>
      <c r="T419" s="169">
        <v>9.8876618672101237</v>
      </c>
      <c r="U419" s="169">
        <v>2086.1974403602558</v>
      </c>
      <c r="V419" s="169">
        <v>9.8969685643435721</v>
      </c>
      <c r="W419" s="169">
        <v>1899.0132774742212</v>
      </c>
      <c r="X419" s="169" t="e">
        <v>#N/A</v>
      </c>
      <c r="Y419" s="169">
        <v>2159.6630229058323</v>
      </c>
      <c r="Z419" s="169" t="e">
        <v>#N/A</v>
      </c>
    </row>
    <row r="420" spans="1:26" x14ac:dyDescent="0.3">
      <c r="A420" s="169" t="str">
        <f t="shared" si="15"/>
        <v>NT3493000</v>
      </c>
      <c r="B420" s="169" t="str">
        <f t="shared" si="16"/>
        <v>NT493000</v>
      </c>
      <c r="C420" s="169" t="s">
        <v>47</v>
      </c>
      <c r="D420" s="169" t="s">
        <v>88</v>
      </c>
      <c r="E420" s="169">
        <v>493000</v>
      </c>
      <c r="F420" s="169">
        <v>543000</v>
      </c>
      <c r="G420" s="169">
        <v>2071.9580548878312</v>
      </c>
      <c r="H420" s="169">
        <v>11.411994734894995</v>
      </c>
      <c r="I420" s="169">
        <v>2127.261348231345</v>
      </c>
      <c r="J420" s="169">
        <v>11.41447561328615</v>
      </c>
      <c r="K420" s="169">
        <v>2073.9580548878312</v>
      </c>
      <c r="L420" s="169">
        <v>10.953126754101252</v>
      </c>
      <c r="M420" s="169">
        <v>2164.7306290093616</v>
      </c>
      <c r="N420" s="169">
        <v>10.957198766888064</v>
      </c>
      <c r="O420" s="169">
        <v>2075.9580548878312</v>
      </c>
      <c r="P420" s="169">
        <v>10.265779519368284</v>
      </c>
      <c r="Q420" s="169">
        <v>2218.1290078431603</v>
      </c>
      <c r="R420" s="169">
        <v>10.27215723801238</v>
      </c>
      <c r="S420" s="169">
        <v>2077.9580548878312</v>
      </c>
      <c r="T420" s="169">
        <v>9.8876618672101237</v>
      </c>
      <c r="U420" s="169">
        <v>2285.4212677020341</v>
      </c>
      <c r="V420" s="169">
        <v>9.8969685643435721</v>
      </c>
      <c r="W420" s="169">
        <v>2079.9580548878312</v>
      </c>
      <c r="X420" s="169" t="e">
        <v>#N/A</v>
      </c>
      <c r="Y420" s="169">
        <v>2365.7918835842706</v>
      </c>
      <c r="Z420" s="169" t="e">
        <v>#N/A</v>
      </c>
    </row>
    <row r="421" spans="1:26" x14ac:dyDescent="0.3">
      <c r="A421" s="169" t="str">
        <f t="shared" si="15"/>
        <v>NT3543000</v>
      </c>
      <c r="B421" s="169" t="str">
        <f t="shared" si="16"/>
        <v>NT543000</v>
      </c>
      <c r="C421" s="169" t="s">
        <v>47</v>
      </c>
      <c r="D421" s="169" t="s">
        <v>88</v>
      </c>
      <c r="E421" s="169">
        <v>543000</v>
      </c>
      <c r="F421" s="169">
        <v>593000</v>
      </c>
      <c r="G421" s="169">
        <v>2255.1617323014407</v>
      </c>
      <c r="H421" s="169">
        <v>11.411994734894995</v>
      </c>
      <c r="I421" s="169">
        <v>2315.4125770767978</v>
      </c>
      <c r="J421" s="169">
        <v>11.41447561328615</v>
      </c>
      <c r="K421" s="169">
        <v>2257.1617323014407</v>
      </c>
      <c r="L421" s="169">
        <v>10.953126754101252</v>
      </c>
      <c r="M421" s="169">
        <v>2356.0550159126847</v>
      </c>
      <c r="N421" s="169">
        <v>10.957198766888064</v>
      </c>
      <c r="O421" s="169">
        <v>2259.1617323014407</v>
      </c>
      <c r="P421" s="169">
        <v>10.265779519368284</v>
      </c>
      <c r="Q421" s="169">
        <v>2414.0516041372703</v>
      </c>
      <c r="R421" s="169">
        <v>10.27215723801238</v>
      </c>
      <c r="S421" s="169">
        <v>2261.1617323014407</v>
      </c>
      <c r="T421" s="169">
        <v>9.8876618672101237</v>
      </c>
      <c r="U421" s="169">
        <v>2487.1850498319773</v>
      </c>
      <c r="V421" s="169">
        <v>9.8969685643435721</v>
      </c>
      <c r="W421" s="169">
        <v>2263.1617323014407</v>
      </c>
      <c r="X421" s="169" t="e">
        <v>#N/A</v>
      </c>
      <c r="Y421" s="169">
        <v>2574.5668693764287</v>
      </c>
      <c r="Z421" s="169" t="e">
        <v>#N/A</v>
      </c>
    </row>
    <row r="422" spans="1:26" x14ac:dyDescent="0.3">
      <c r="A422" s="169" t="str">
        <f t="shared" si="15"/>
        <v>NT3593000</v>
      </c>
      <c r="B422" s="169" t="str">
        <f t="shared" si="16"/>
        <v>NT593000</v>
      </c>
      <c r="C422" s="169" t="s">
        <v>47</v>
      </c>
      <c r="D422" s="169" t="s">
        <v>88</v>
      </c>
      <c r="E422" s="169">
        <v>593000</v>
      </c>
      <c r="F422" s="169">
        <v>643000</v>
      </c>
      <c r="G422" s="169">
        <v>2441.1065097150504</v>
      </c>
      <c r="H422" s="169">
        <v>11.411994734894995</v>
      </c>
      <c r="I422" s="169">
        <v>2506.3958195019031</v>
      </c>
      <c r="J422" s="169">
        <v>11.41447561328615</v>
      </c>
      <c r="K422" s="169">
        <v>2443.1065097150504</v>
      </c>
      <c r="L422" s="169">
        <v>10.953126754101252</v>
      </c>
      <c r="M422" s="169">
        <v>2550.2697246642683</v>
      </c>
      <c r="N422" s="169">
        <v>10.957198766888064</v>
      </c>
      <c r="O422" s="169">
        <v>2445.1065097150504</v>
      </c>
      <c r="P422" s="169">
        <v>10.265779519368284</v>
      </c>
      <c r="Q422" s="169">
        <v>2612.9490165353282</v>
      </c>
      <c r="R422" s="169">
        <v>10.27215723801238</v>
      </c>
      <c r="S422" s="169">
        <v>2447.1065097150504</v>
      </c>
      <c r="T422" s="169">
        <v>9.8876618672101237</v>
      </c>
      <c r="U422" s="169">
        <v>2692.0309825971135</v>
      </c>
      <c r="V422" s="169">
        <v>9.8969685643435721</v>
      </c>
      <c r="W422" s="169">
        <v>2449.1065097150504</v>
      </c>
      <c r="X422" s="169" t="e">
        <v>#N/A</v>
      </c>
      <c r="Y422" s="169">
        <v>2786.5528399617233</v>
      </c>
      <c r="Z422" s="169" t="e">
        <v>#N/A</v>
      </c>
    </row>
    <row r="423" spans="1:26" x14ac:dyDescent="0.3">
      <c r="A423" s="169" t="str">
        <f t="shared" si="15"/>
        <v>NT3643000</v>
      </c>
      <c r="B423" s="169" t="str">
        <f t="shared" si="16"/>
        <v>NT643000</v>
      </c>
      <c r="C423" s="169" t="s">
        <v>47</v>
      </c>
      <c r="D423" s="169" t="s">
        <v>88</v>
      </c>
      <c r="E423" s="169">
        <v>643000</v>
      </c>
      <c r="F423" s="169">
        <v>693000</v>
      </c>
      <c r="G423" s="169">
        <v>2619.0512871286596</v>
      </c>
      <c r="H423" s="169">
        <v>11.411994734894995</v>
      </c>
      <c r="I423" s="169">
        <v>2689.1137273397185</v>
      </c>
      <c r="J423" s="169">
        <v>11.41447561328615</v>
      </c>
      <c r="K423" s="169">
        <v>2621.0512871286596</v>
      </c>
      <c r="L423" s="169">
        <v>10.953126754101252</v>
      </c>
      <c r="M423" s="169">
        <v>2736.0489240268885</v>
      </c>
      <c r="N423" s="169">
        <v>10.957198766888064</v>
      </c>
      <c r="O423" s="169">
        <v>2623.0512871286596</v>
      </c>
      <c r="P423" s="169">
        <v>10.265779519368284</v>
      </c>
      <c r="Q423" s="169">
        <v>2803.1643199874929</v>
      </c>
      <c r="R423" s="169">
        <v>10.27215723801238</v>
      </c>
      <c r="S423" s="169">
        <v>2625.0512871286596</v>
      </c>
      <c r="T423" s="169">
        <v>9.8876618672101237</v>
      </c>
      <c r="U423" s="169">
        <v>2887.8815466848755</v>
      </c>
      <c r="V423" s="169">
        <v>9.8969685643435721</v>
      </c>
      <c r="W423" s="169">
        <v>2627.0512871286596</v>
      </c>
      <c r="X423" s="169" t="e">
        <v>#N/A</v>
      </c>
      <c r="Y423" s="169">
        <v>2989.1674346960467</v>
      </c>
      <c r="Z423" s="169" t="e">
        <v>#N/A</v>
      </c>
    </row>
    <row r="424" spans="1:26" x14ac:dyDescent="0.3">
      <c r="A424" s="169" t="str">
        <f t="shared" si="15"/>
        <v>NT3693000</v>
      </c>
      <c r="B424" s="169" t="str">
        <f t="shared" si="16"/>
        <v>NT693000</v>
      </c>
      <c r="C424" s="169" t="s">
        <v>47</v>
      </c>
      <c r="D424" s="169" t="s">
        <v>88</v>
      </c>
      <c r="E424" s="169">
        <v>693000</v>
      </c>
      <c r="F424" s="169">
        <v>732000</v>
      </c>
      <c r="G424" s="169">
        <v>2776.8257027310278</v>
      </c>
      <c r="H424" s="169">
        <v>11.411994734894995</v>
      </c>
      <c r="I424" s="169">
        <v>2851.2236636648408</v>
      </c>
      <c r="J424" s="169">
        <v>11.41447561328615</v>
      </c>
      <c r="K424" s="169">
        <v>2778.8257027310278</v>
      </c>
      <c r="L424" s="169">
        <v>10.953126754101252</v>
      </c>
      <c r="M424" s="169">
        <v>2900.9394868307841</v>
      </c>
      <c r="N424" s="169">
        <v>10.957198766888064</v>
      </c>
      <c r="O424" s="169">
        <v>2780.8257027310278</v>
      </c>
      <c r="P424" s="169">
        <v>10.265779519368284</v>
      </c>
      <c r="Q424" s="169">
        <v>2972.0842763966798</v>
      </c>
      <c r="R424" s="169">
        <v>10.27215723801238</v>
      </c>
      <c r="S424" s="169">
        <v>2782.8257027310278</v>
      </c>
      <c r="T424" s="169">
        <v>9.8876618672101237</v>
      </c>
      <c r="U424" s="169">
        <v>3061.92011228602</v>
      </c>
      <c r="V424" s="169">
        <v>9.8969685643435721</v>
      </c>
      <c r="W424" s="169">
        <v>2784.8257027310278</v>
      </c>
      <c r="X424" s="169" t="e">
        <v>#N/A</v>
      </c>
      <c r="Y424" s="169">
        <v>3169.3498917125175</v>
      </c>
      <c r="Z424" s="169" t="e">
        <v>#N/A</v>
      </c>
    </row>
    <row r="425" spans="1:26" x14ac:dyDescent="0.3">
      <c r="A425" s="169" t="str">
        <f t="shared" si="15"/>
        <v>NW10</v>
      </c>
      <c r="B425" s="169" t="str">
        <f t="shared" si="16"/>
        <v>NW0</v>
      </c>
      <c r="C425" s="169" t="s">
        <v>51</v>
      </c>
      <c r="D425" s="169" t="s">
        <v>91</v>
      </c>
      <c r="E425" s="169">
        <v>0</v>
      </c>
      <c r="F425" s="169">
        <v>25000</v>
      </c>
      <c r="G425" s="169">
        <v>133.06214816774414</v>
      </c>
      <c r="H425" s="169">
        <v>13.214422319703344</v>
      </c>
      <c r="I425" s="169">
        <v>135.69707982027941</v>
      </c>
      <c r="J425" s="169">
        <v>13.216933048235569</v>
      </c>
      <c r="K425" s="169">
        <v>135.06214816774414</v>
      </c>
      <c r="L425" s="169">
        <v>12.645643390645063</v>
      </c>
      <c r="M425" s="169">
        <v>139.38701770578908</v>
      </c>
      <c r="N425" s="169">
        <v>12.649764398238135</v>
      </c>
      <c r="O425" s="169">
        <v>137.06214816774414</v>
      </c>
      <c r="P425" s="169">
        <v>11.800028106916672</v>
      </c>
      <c r="Q425" s="169">
        <v>143.83589926582476</v>
      </c>
      <c r="R425" s="169">
        <v>11.80648256281718</v>
      </c>
      <c r="S425" s="169">
        <v>139.06214816774414</v>
      </c>
      <c r="T425" s="169">
        <v>11.289984381817703</v>
      </c>
      <c r="U425" s="169">
        <v>148.94675635527665</v>
      </c>
      <c r="V425" s="169">
        <v>11.299403057927357</v>
      </c>
      <c r="W425" s="169">
        <v>141.06214816774414</v>
      </c>
      <c r="X425" s="169" t="e">
        <v>#N/A</v>
      </c>
      <c r="Y425" s="169">
        <v>154.68073319340306</v>
      </c>
      <c r="Z425" s="169" t="e">
        <v>#N/A</v>
      </c>
    </row>
    <row r="426" spans="1:26" x14ac:dyDescent="0.3">
      <c r="A426" s="169" t="str">
        <f t="shared" si="15"/>
        <v>NW125000</v>
      </c>
      <c r="B426" s="169" t="str">
        <f t="shared" si="16"/>
        <v>NW25000</v>
      </c>
      <c r="C426" s="169" t="s">
        <v>51</v>
      </c>
      <c r="D426" s="169" t="s">
        <v>91</v>
      </c>
      <c r="E426" s="169">
        <v>25000</v>
      </c>
      <c r="F426" s="169">
        <v>50000</v>
      </c>
      <c r="G426" s="169">
        <v>190.09265758963969</v>
      </c>
      <c r="H426" s="169">
        <v>13.214422319703344</v>
      </c>
      <c r="I426" s="169">
        <v>194.10975690755311</v>
      </c>
      <c r="J426" s="169">
        <v>13.216933048235569</v>
      </c>
      <c r="K426" s="169">
        <v>192.09265758963969</v>
      </c>
      <c r="L426" s="169">
        <v>12.645643390645063</v>
      </c>
      <c r="M426" s="169">
        <v>198.68616086120596</v>
      </c>
      <c r="N426" s="169">
        <v>12.649764398238135</v>
      </c>
      <c r="O426" s="169">
        <v>194.09265758963969</v>
      </c>
      <c r="P426" s="169">
        <v>11.800028106916672</v>
      </c>
      <c r="Q426" s="169">
        <v>204.41961650321656</v>
      </c>
      <c r="R426" s="169">
        <v>11.80648256281718</v>
      </c>
      <c r="S426" s="169">
        <v>196.09265758963969</v>
      </c>
      <c r="T426" s="169">
        <v>11.289984381817703</v>
      </c>
      <c r="U426" s="169">
        <v>211.16229052291615</v>
      </c>
      <c r="V426" s="169">
        <v>11.299403057927357</v>
      </c>
      <c r="W426" s="169">
        <v>198.09265758963969</v>
      </c>
      <c r="X426" s="169" t="e">
        <v>#N/A</v>
      </c>
      <c r="Y426" s="169">
        <v>218.85494512938749</v>
      </c>
      <c r="Z426" s="169" t="e">
        <v>#N/A</v>
      </c>
    </row>
    <row r="427" spans="1:26" x14ac:dyDescent="0.3">
      <c r="A427" s="169" t="str">
        <f t="shared" si="15"/>
        <v>NW150000</v>
      </c>
      <c r="B427" s="169" t="str">
        <f t="shared" si="16"/>
        <v>NW50000</v>
      </c>
      <c r="C427" s="169" t="s">
        <v>51</v>
      </c>
      <c r="D427" s="169" t="s">
        <v>91</v>
      </c>
      <c r="E427" s="169">
        <v>50000</v>
      </c>
      <c r="F427" s="169">
        <v>73200</v>
      </c>
      <c r="G427" s="169">
        <v>283.33268998147344</v>
      </c>
      <c r="H427" s="169">
        <v>13.214422319703344</v>
      </c>
      <c r="I427" s="169">
        <v>289.91298774624852</v>
      </c>
      <c r="J427" s="169">
        <v>13.216933048235569</v>
      </c>
      <c r="K427" s="169">
        <v>285.33268998147344</v>
      </c>
      <c r="L427" s="169">
        <v>12.645643390645063</v>
      </c>
      <c r="M427" s="169">
        <v>296.13332282777827</v>
      </c>
      <c r="N427" s="169">
        <v>12.649764398238135</v>
      </c>
      <c r="O427" s="169">
        <v>287.33268998147344</v>
      </c>
      <c r="P427" s="169">
        <v>11.800028106916672</v>
      </c>
      <c r="Q427" s="169">
        <v>304.24899183960889</v>
      </c>
      <c r="R427" s="169">
        <v>11.80648256281718</v>
      </c>
      <c r="S427" s="169">
        <v>289.33268998147344</v>
      </c>
      <c r="T427" s="169">
        <v>11.289984381817703</v>
      </c>
      <c r="U427" s="169">
        <v>314.01783318035433</v>
      </c>
      <c r="V427" s="169">
        <v>11.299403057927357</v>
      </c>
      <c r="W427" s="169">
        <v>291.33268998147344</v>
      </c>
      <c r="X427" s="169" t="e">
        <v>#N/A</v>
      </c>
      <c r="Y427" s="169">
        <v>325.34281108557002</v>
      </c>
      <c r="Z427" s="169" t="e">
        <v>#N/A</v>
      </c>
    </row>
    <row r="428" spans="1:26" x14ac:dyDescent="0.3">
      <c r="A428" s="169" t="str">
        <f t="shared" si="15"/>
        <v>NW173200</v>
      </c>
      <c r="B428" s="169" t="str">
        <f t="shared" si="16"/>
        <v>NW73200</v>
      </c>
      <c r="C428" s="169" t="s">
        <v>51</v>
      </c>
      <c r="D428" s="169" t="s">
        <v>91</v>
      </c>
      <c r="E428" s="169">
        <v>73200</v>
      </c>
      <c r="F428" s="169">
        <v>100000</v>
      </c>
      <c r="G428" s="169">
        <v>296.8079401313305</v>
      </c>
      <c r="H428" s="169">
        <v>11.927533691750966</v>
      </c>
      <c r="I428" s="169">
        <v>303.24125911815901</v>
      </c>
      <c r="J428" s="169">
        <v>11.929855369389747</v>
      </c>
      <c r="K428" s="169">
        <v>298.8079401313305</v>
      </c>
      <c r="L428" s="169">
        <v>11.426040298765461</v>
      </c>
      <c r="M428" s="169">
        <v>309.36732799548616</v>
      </c>
      <c r="N428" s="169">
        <v>11.429851005918895</v>
      </c>
      <c r="O428" s="169">
        <v>300.8079401313305</v>
      </c>
      <c r="P428" s="169">
        <v>10.689886003818678</v>
      </c>
      <c r="Q428" s="169">
        <v>317.34639626525058</v>
      </c>
      <c r="R428" s="169">
        <v>10.695854457095237</v>
      </c>
      <c r="S428" s="169">
        <v>302.8079401313305</v>
      </c>
      <c r="T428" s="169">
        <v>10.27958483743765</v>
      </c>
      <c r="U428" s="169">
        <v>326.94171129348842</v>
      </c>
      <c r="V428" s="169">
        <v>10.288294313364673</v>
      </c>
      <c r="W428" s="169">
        <v>304.8079401313305</v>
      </c>
      <c r="X428" s="169" t="e">
        <v>#N/A</v>
      </c>
      <c r="Y428" s="169">
        <v>338.05840472497948</v>
      </c>
      <c r="Z428" s="169" t="e">
        <v>#N/A</v>
      </c>
    </row>
    <row r="429" spans="1:26" x14ac:dyDescent="0.3">
      <c r="A429" s="169" t="str">
        <f t="shared" si="15"/>
        <v>NW1100000</v>
      </c>
      <c r="B429" s="169" t="str">
        <f t="shared" si="16"/>
        <v>NW100000</v>
      </c>
      <c r="C429" s="169" t="s">
        <v>51</v>
      </c>
      <c r="D429" s="169" t="s">
        <v>91</v>
      </c>
      <c r="E429" s="169">
        <v>100000</v>
      </c>
      <c r="F429" s="169">
        <v>125000</v>
      </c>
      <c r="G429" s="169">
        <v>363.71372371005418</v>
      </c>
      <c r="H429" s="169">
        <v>11.927533691750966</v>
      </c>
      <c r="I429" s="169">
        <v>371.79618339062665</v>
      </c>
      <c r="J429" s="169">
        <v>11.929855369389747</v>
      </c>
      <c r="K429" s="169">
        <v>365.71372371005418</v>
      </c>
      <c r="L429" s="169">
        <v>11.426040298765461</v>
      </c>
      <c r="M429" s="169">
        <v>378.97994396717195</v>
      </c>
      <c r="N429" s="169">
        <v>11.429851005918895</v>
      </c>
      <c r="O429" s="169">
        <v>367.71372371005418</v>
      </c>
      <c r="P429" s="169">
        <v>10.689886003818678</v>
      </c>
      <c r="Q429" s="169">
        <v>388.49170862810399</v>
      </c>
      <c r="R429" s="169">
        <v>10.695854457095237</v>
      </c>
      <c r="S429" s="169">
        <v>369.71372371005418</v>
      </c>
      <c r="T429" s="169">
        <v>10.27958483743765</v>
      </c>
      <c r="U429" s="169">
        <v>400.03403469691307</v>
      </c>
      <c r="V429" s="169">
        <v>10.288294313364673</v>
      </c>
      <c r="W429" s="169">
        <v>371.71372371005418</v>
      </c>
      <c r="X429" s="169" t="e">
        <v>#N/A</v>
      </c>
      <c r="Y429" s="169">
        <v>413.4877349146434</v>
      </c>
      <c r="Z429" s="169" t="e">
        <v>#N/A</v>
      </c>
    </row>
    <row r="430" spans="1:26" x14ac:dyDescent="0.3">
      <c r="A430" s="169" t="str">
        <f t="shared" si="15"/>
        <v>NW1125000</v>
      </c>
      <c r="B430" s="169" t="str">
        <f t="shared" si="16"/>
        <v>NW125000</v>
      </c>
      <c r="C430" s="169" t="s">
        <v>51</v>
      </c>
      <c r="D430" s="169" t="s">
        <v>91</v>
      </c>
      <c r="E430" s="169">
        <v>125000</v>
      </c>
      <c r="F430" s="169">
        <v>150000</v>
      </c>
      <c r="G430" s="169">
        <v>427.28131241685907</v>
      </c>
      <c r="H430" s="169">
        <v>11.927533691750966</v>
      </c>
      <c r="I430" s="169">
        <v>436.9077407941387</v>
      </c>
      <c r="J430" s="169">
        <v>11.929855369389747</v>
      </c>
      <c r="K430" s="169">
        <v>429.28131241685907</v>
      </c>
      <c r="L430" s="169">
        <v>11.426040298765461</v>
      </c>
      <c r="M430" s="169">
        <v>445.08174003288832</v>
      </c>
      <c r="N430" s="169">
        <v>11.429851005918895</v>
      </c>
      <c r="O430" s="169">
        <v>431.28131241685907</v>
      </c>
      <c r="P430" s="169">
        <v>10.689886003818678</v>
      </c>
      <c r="Q430" s="169">
        <v>456.02845518561031</v>
      </c>
      <c r="R430" s="169">
        <v>10.695854457095237</v>
      </c>
      <c r="S430" s="169">
        <v>433.28131241685907</v>
      </c>
      <c r="T430" s="169">
        <v>10.27958483743765</v>
      </c>
      <c r="U430" s="169">
        <v>469.39362396892471</v>
      </c>
      <c r="V430" s="169">
        <v>10.288294313364673</v>
      </c>
      <c r="W430" s="169">
        <v>435.28131241685907</v>
      </c>
      <c r="X430" s="169" t="e">
        <v>#N/A</v>
      </c>
      <c r="Y430" s="169">
        <v>485.03529112945967</v>
      </c>
      <c r="Z430" s="169" t="e">
        <v>#N/A</v>
      </c>
    </row>
    <row r="431" spans="1:26" x14ac:dyDescent="0.3">
      <c r="A431" s="169" t="str">
        <f t="shared" si="15"/>
        <v>NW1150000</v>
      </c>
      <c r="B431" s="169" t="str">
        <f t="shared" si="16"/>
        <v>NW150000</v>
      </c>
      <c r="C431" s="169" t="s">
        <v>51</v>
      </c>
      <c r="D431" s="169" t="s">
        <v>91</v>
      </c>
      <c r="E431" s="169">
        <v>150000</v>
      </c>
      <c r="F431" s="169">
        <v>175000</v>
      </c>
      <c r="G431" s="169">
        <v>489.84890112366395</v>
      </c>
      <c r="H431" s="169">
        <v>11.927533691750966</v>
      </c>
      <c r="I431" s="169">
        <v>500.98613137423956</v>
      </c>
      <c r="J431" s="169">
        <v>11.929855369389747</v>
      </c>
      <c r="K431" s="169">
        <v>491.84890112366395</v>
      </c>
      <c r="L431" s="169">
        <v>11.426040298765461</v>
      </c>
      <c r="M431" s="169">
        <v>510.1290974249842</v>
      </c>
      <c r="N431" s="169">
        <v>11.429851005918895</v>
      </c>
      <c r="O431" s="169">
        <v>493.84890112366395</v>
      </c>
      <c r="P431" s="169">
        <v>10.689886003818678</v>
      </c>
      <c r="Q431" s="169">
        <v>522.47993812488016</v>
      </c>
      <c r="R431" s="169">
        <v>10.695854457095237</v>
      </c>
      <c r="S431" s="169">
        <v>495.84890112366395</v>
      </c>
      <c r="T431" s="169">
        <v>10.27958483743765</v>
      </c>
      <c r="U431" s="169">
        <v>537.62879215626458</v>
      </c>
      <c r="V431" s="169">
        <v>10.288294313364673</v>
      </c>
      <c r="W431" s="169">
        <v>497.84890112366395</v>
      </c>
      <c r="X431" s="169" t="e">
        <v>#N/A</v>
      </c>
      <c r="Y431" s="169">
        <v>555.41142536290454</v>
      </c>
      <c r="Z431" s="169" t="e">
        <v>#N/A</v>
      </c>
    </row>
    <row r="432" spans="1:26" x14ac:dyDescent="0.3">
      <c r="A432" s="169" t="str">
        <f t="shared" si="15"/>
        <v>NW1175000</v>
      </c>
      <c r="B432" s="169" t="str">
        <f t="shared" si="16"/>
        <v>NW175000</v>
      </c>
      <c r="C432" s="169" t="s">
        <v>51</v>
      </c>
      <c r="D432" s="169" t="s">
        <v>91</v>
      </c>
      <c r="E432" s="169">
        <v>175000</v>
      </c>
      <c r="F432" s="169">
        <v>200000</v>
      </c>
      <c r="G432" s="169">
        <v>553.63358983046874</v>
      </c>
      <c r="H432" s="169">
        <v>11.927533691750966</v>
      </c>
      <c r="I432" s="169">
        <v>566.32198929511412</v>
      </c>
      <c r="J432" s="169">
        <v>11.929855369389747</v>
      </c>
      <c r="K432" s="169">
        <v>555.63358983046874</v>
      </c>
      <c r="L432" s="169">
        <v>11.426040298765461</v>
      </c>
      <c r="M432" s="169">
        <v>576.45981212674349</v>
      </c>
      <c r="N432" s="169">
        <v>11.429851005918895</v>
      </c>
      <c r="O432" s="169">
        <v>557.63358983046874</v>
      </c>
      <c r="P432" s="169">
        <v>10.689886003818678</v>
      </c>
      <c r="Q432" s="169">
        <v>590.25229541390559</v>
      </c>
      <c r="R432" s="169">
        <v>10.695854457095237</v>
      </c>
      <c r="S432" s="169">
        <v>559.63358983046874</v>
      </c>
      <c r="T432" s="169">
        <v>10.27958483743765</v>
      </c>
      <c r="U432" s="169">
        <v>607.23249324575829</v>
      </c>
      <c r="V432" s="169">
        <v>10.288294313364673</v>
      </c>
      <c r="W432" s="169">
        <v>561.63358983046874</v>
      </c>
      <c r="X432" s="169" t="e">
        <v>#N/A</v>
      </c>
      <c r="Y432" s="169">
        <v>627.21329728987644</v>
      </c>
      <c r="Z432" s="169" t="e">
        <v>#N/A</v>
      </c>
    </row>
    <row r="433" spans="1:26" x14ac:dyDescent="0.3">
      <c r="A433" s="169" t="str">
        <f t="shared" si="15"/>
        <v>NW1200000</v>
      </c>
      <c r="B433" s="169" t="str">
        <f t="shared" si="16"/>
        <v>NW200000</v>
      </c>
      <c r="C433" s="169" t="s">
        <v>51</v>
      </c>
      <c r="D433" s="169" t="s">
        <v>91</v>
      </c>
      <c r="E433" s="169">
        <v>200000</v>
      </c>
      <c r="F433" s="169">
        <v>225000</v>
      </c>
      <c r="G433" s="169">
        <v>616.20117853727356</v>
      </c>
      <c r="H433" s="169">
        <v>11.927533691750966</v>
      </c>
      <c r="I433" s="169">
        <v>630.40037987521498</v>
      </c>
      <c r="J433" s="169">
        <v>11.929855369389747</v>
      </c>
      <c r="K433" s="169">
        <v>618.20117853727356</v>
      </c>
      <c r="L433" s="169">
        <v>11.426040298765461</v>
      </c>
      <c r="M433" s="169">
        <v>641.50716951883942</v>
      </c>
      <c r="N433" s="169">
        <v>11.429851005918895</v>
      </c>
      <c r="O433" s="169">
        <v>620.20117853727356</v>
      </c>
      <c r="P433" s="169">
        <v>10.689886003818678</v>
      </c>
      <c r="Q433" s="169">
        <v>656.70377835317538</v>
      </c>
      <c r="R433" s="169">
        <v>10.695854457095237</v>
      </c>
      <c r="S433" s="169">
        <v>622.20117853727356</v>
      </c>
      <c r="T433" s="169">
        <v>10.27958483743765</v>
      </c>
      <c r="U433" s="169">
        <v>675.46766143309821</v>
      </c>
      <c r="V433" s="169">
        <v>10.288294313364673</v>
      </c>
      <c r="W433" s="169">
        <v>624.20117853727356</v>
      </c>
      <c r="X433" s="169" t="e">
        <v>#N/A</v>
      </c>
      <c r="Y433" s="169">
        <v>697.5894315233212</v>
      </c>
      <c r="Z433" s="169" t="e">
        <v>#N/A</v>
      </c>
    </row>
    <row r="434" spans="1:26" x14ac:dyDescent="0.3">
      <c r="A434" s="169" t="str">
        <f t="shared" si="15"/>
        <v>NW1225000</v>
      </c>
      <c r="B434" s="169" t="str">
        <f t="shared" si="16"/>
        <v>NW225000</v>
      </c>
      <c r="C434" s="169" t="s">
        <v>51</v>
      </c>
      <c r="D434" s="169" t="s">
        <v>91</v>
      </c>
      <c r="E434" s="169">
        <v>225000</v>
      </c>
      <c r="F434" s="169">
        <v>250000</v>
      </c>
      <c r="G434" s="169">
        <v>680.7687672440785</v>
      </c>
      <c r="H434" s="169">
        <v>11.927533691750966</v>
      </c>
      <c r="I434" s="169">
        <v>696.54510410213823</v>
      </c>
      <c r="J434" s="169">
        <v>11.929855369389747</v>
      </c>
      <c r="K434" s="169">
        <v>682.7687672440785</v>
      </c>
      <c r="L434" s="169">
        <v>11.426040298765461</v>
      </c>
      <c r="M434" s="169">
        <v>708.66340425817623</v>
      </c>
      <c r="N434" s="169">
        <v>11.429851005918895</v>
      </c>
      <c r="O434" s="169">
        <v>684.7687672440785</v>
      </c>
      <c r="P434" s="169">
        <v>10.689886003818678</v>
      </c>
      <c r="Q434" s="169">
        <v>725.32578852891834</v>
      </c>
      <c r="R434" s="169">
        <v>10.695854457095237</v>
      </c>
      <c r="S434" s="169">
        <v>686.7687672440785</v>
      </c>
      <c r="T434" s="169">
        <v>10.27958483743765</v>
      </c>
      <c r="U434" s="169">
        <v>745.95167178978159</v>
      </c>
      <c r="V434" s="169">
        <v>10.288294313364673</v>
      </c>
      <c r="W434" s="169">
        <v>688.7687672440785</v>
      </c>
      <c r="X434" s="169" t="e">
        <v>#N/A</v>
      </c>
      <c r="Y434" s="169">
        <v>770.30840971950897</v>
      </c>
      <c r="Z434" s="169" t="e">
        <v>#N/A</v>
      </c>
    </row>
    <row r="435" spans="1:26" x14ac:dyDescent="0.3">
      <c r="A435" s="169" t="str">
        <f t="shared" si="15"/>
        <v>NW1250000</v>
      </c>
      <c r="B435" s="169" t="str">
        <f t="shared" si="16"/>
        <v>NW250000</v>
      </c>
      <c r="C435" s="169" t="s">
        <v>51</v>
      </c>
      <c r="D435" s="169" t="s">
        <v>91</v>
      </c>
      <c r="E435" s="169">
        <v>250000</v>
      </c>
      <c r="F435" s="169">
        <v>293000</v>
      </c>
      <c r="G435" s="169">
        <v>765.2512191005942</v>
      </c>
      <c r="H435" s="169">
        <v>11.927533691750966</v>
      </c>
      <c r="I435" s="169">
        <v>782.91431372536249</v>
      </c>
      <c r="J435" s="169">
        <v>11.929855369389747</v>
      </c>
      <c r="K435" s="169">
        <v>767.2512191005942</v>
      </c>
      <c r="L435" s="169">
        <v>11.426040298765461</v>
      </c>
      <c r="M435" s="169">
        <v>796.24270349707331</v>
      </c>
      <c r="N435" s="169">
        <v>11.429851005918895</v>
      </c>
      <c r="O435" s="169">
        <v>769.2512191005942</v>
      </c>
      <c r="P435" s="169">
        <v>10.689886003818678</v>
      </c>
      <c r="Q435" s="169">
        <v>814.65862330969594</v>
      </c>
      <c r="R435" s="169">
        <v>10.695854457095237</v>
      </c>
      <c r="S435" s="169">
        <v>771.2512191005942</v>
      </c>
      <c r="T435" s="169">
        <v>10.27958483743765</v>
      </c>
      <c r="U435" s="169">
        <v>837.51205344791242</v>
      </c>
      <c r="V435" s="169">
        <v>10.288294313364673</v>
      </c>
      <c r="W435" s="169">
        <v>773.2512191005942</v>
      </c>
      <c r="X435" s="169" t="e">
        <v>#N/A</v>
      </c>
      <c r="Y435" s="169">
        <v>864.54252668810443</v>
      </c>
      <c r="Z435" s="169" t="e">
        <v>#N/A</v>
      </c>
    </row>
    <row r="436" spans="1:26" x14ac:dyDescent="0.3">
      <c r="A436" s="169" t="str">
        <f t="shared" si="15"/>
        <v>NW1293000</v>
      </c>
      <c r="B436" s="169" t="str">
        <f t="shared" si="16"/>
        <v>NW293000</v>
      </c>
      <c r="C436" s="169" t="s">
        <v>51</v>
      </c>
      <c r="D436" s="169" t="s">
        <v>91</v>
      </c>
      <c r="E436" s="169">
        <v>293000</v>
      </c>
      <c r="F436" s="169">
        <v>343000</v>
      </c>
      <c r="G436" s="169">
        <v>1232.0838452333924</v>
      </c>
      <c r="H436" s="169">
        <v>11.454162448149546</v>
      </c>
      <c r="I436" s="169">
        <v>1264.0461093185459</v>
      </c>
      <c r="J436" s="169">
        <v>11.456484125788327</v>
      </c>
      <c r="K436" s="169">
        <v>1234.0838452333924</v>
      </c>
      <c r="L436" s="169">
        <v>11.001578139457052</v>
      </c>
      <c r="M436" s="169">
        <v>1286.545404217597</v>
      </c>
      <c r="N436" s="169">
        <v>11.005388846610487</v>
      </c>
      <c r="O436" s="169">
        <v>1236.0838452333924</v>
      </c>
      <c r="P436" s="169">
        <v>10.31597012136516</v>
      </c>
      <c r="Q436" s="169">
        <v>1318.2508423301229</v>
      </c>
      <c r="R436" s="169">
        <v>10.32193857464172</v>
      </c>
      <c r="S436" s="169">
        <v>1238.0838452333924</v>
      </c>
      <c r="T436" s="169">
        <v>9.935552940783742</v>
      </c>
      <c r="U436" s="169">
        <v>1357.9861800678445</v>
      </c>
      <c r="V436" s="169">
        <v>9.9442624167107674</v>
      </c>
      <c r="W436" s="169">
        <v>1240.0838452333924</v>
      </c>
      <c r="X436" s="169" t="e">
        <v>#N/A</v>
      </c>
      <c r="Y436" s="169">
        <v>1405.280088801002</v>
      </c>
      <c r="Z436" s="169" t="e">
        <v>#N/A</v>
      </c>
    </row>
    <row r="437" spans="1:26" x14ac:dyDescent="0.3">
      <c r="A437" s="169" t="str">
        <f t="shared" si="15"/>
        <v>NW1343000</v>
      </c>
      <c r="B437" s="169" t="str">
        <f t="shared" si="16"/>
        <v>NW343000</v>
      </c>
      <c r="C437" s="169" t="s">
        <v>51</v>
      </c>
      <c r="D437" s="169" t="s">
        <v>91</v>
      </c>
      <c r="E437" s="169">
        <v>343000</v>
      </c>
      <c r="F437" s="169">
        <v>393000</v>
      </c>
      <c r="G437" s="169">
        <v>1398.8561226470022</v>
      </c>
      <c r="H437" s="169">
        <v>11.454162448149546</v>
      </c>
      <c r="I437" s="169">
        <v>1435.2209608218004</v>
      </c>
      <c r="J437" s="169">
        <v>11.456484125788327</v>
      </c>
      <c r="K437" s="169">
        <v>1400.8561226470022</v>
      </c>
      <c r="L437" s="169">
        <v>11.001578139457052</v>
      </c>
      <c r="M437" s="169">
        <v>1460.5438874991924</v>
      </c>
      <c r="N437" s="169">
        <v>11.005388846610487</v>
      </c>
      <c r="O437" s="169">
        <v>1402.8561226470022</v>
      </c>
      <c r="P437" s="169">
        <v>10.31597012136516</v>
      </c>
      <c r="Q437" s="169">
        <v>1496.3410380075404</v>
      </c>
      <c r="R437" s="169">
        <v>10.32193857464172</v>
      </c>
      <c r="S437" s="169">
        <v>1404.8561226470022</v>
      </c>
      <c r="T437" s="169">
        <v>9.935552940783742</v>
      </c>
      <c r="U437" s="169">
        <v>1541.2741495871114</v>
      </c>
      <c r="V437" s="169">
        <v>9.9442624167107674</v>
      </c>
      <c r="W437" s="169">
        <v>1406.8561226470022</v>
      </c>
      <c r="X437" s="169" t="e">
        <v>#N/A</v>
      </c>
      <c r="Y437" s="169">
        <v>1594.8069714484529</v>
      </c>
      <c r="Z437" s="169" t="e">
        <v>#N/A</v>
      </c>
    </row>
    <row r="438" spans="1:26" x14ac:dyDescent="0.3">
      <c r="A438" s="169" t="str">
        <f t="shared" si="15"/>
        <v>NW1393000</v>
      </c>
      <c r="B438" s="169" t="str">
        <f t="shared" si="16"/>
        <v>NW393000</v>
      </c>
      <c r="C438" s="169" t="s">
        <v>51</v>
      </c>
      <c r="D438" s="169" t="s">
        <v>91</v>
      </c>
      <c r="E438" s="169">
        <v>393000</v>
      </c>
      <c r="F438" s="169">
        <v>443000</v>
      </c>
      <c r="G438" s="169">
        <v>1567.628400060612</v>
      </c>
      <c r="H438" s="169">
        <v>11.454162448149546</v>
      </c>
      <c r="I438" s="169">
        <v>1608.4621459718776</v>
      </c>
      <c r="J438" s="169">
        <v>11.456484125788327</v>
      </c>
      <c r="K438" s="169">
        <v>1569.628400060612</v>
      </c>
      <c r="L438" s="169">
        <v>11.001578139457052</v>
      </c>
      <c r="M438" s="169">
        <v>1636.6512481280288</v>
      </c>
      <c r="N438" s="169">
        <v>11.005388846610487</v>
      </c>
      <c r="O438" s="169">
        <v>1571.628400060612</v>
      </c>
      <c r="P438" s="169">
        <v>10.31597012136516</v>
      </c>
      <c r="Q438" s="169">
        <v>1676.6017609214309</v>
      </c>
      <c r="R438" s="169">
        <v>10.32193857464172</v>
      </c>
      <c r="S438" s="169">
        <v>1573.628400060612</v>
      </c>
      <c r="T438" s="169">
        <v>9.935552940783742</v>
      </c>
      <c r="U438" s="169">
        <v>1726.8109612757221</v>
      </c>
      <c r="V438" s="169">
        <v>9.9442624167107674</v>
      </c>
      <c r="W438" s="169">
        <v>1575.628400060612</v>
      </c>
      <c r="X438" s="169" t="e">
        <v>#N/A</v>
      </c>
      <c r="Y438" s="169">
        <v>1786.6766980586469</v>
      </c>
      <c r="Z438" s="169" t="e">
        <v>#N/A</v>
      </c>
    </row>
    <row r="439" spans="1:26" x14ac:dyDescent="0.3">
      <c r="A439" s="169" t="str">
        <f t="shared" si="15"/>
        <v>NW1443000</v>
      </c>
      <c r="B439" s="169" t="str">
        <f t="shared" si="16"/>
        <v>NW443000</v>
      </c>
      <c r="C439" s="169" t="s">
        <v>51</v>
      </c>
      <c r="D439" s="169" t="s">
        <v>91</v>
      </c>
      <c r="E439" s="169">
        <v>443000</v>
      </c>
      <c r="F439" s="169">
        <v>493000</v>
      </c>
      <c r="G439" s="169">
        <v>1736.4006774742213</v>
      </c>
      <c r="H439" s="169">
        <v>11.454162448149546</v>
      </c>
      <c r="I439" s="169">
        <v>1781.7033311219545</v>
      </c>
      <c r="J439" s="169">
        <v>11.456484125788327</v>
      </c>
      <c r="K439" s="169">
        <v>1738.4006774742213</v>
      </c>
      <c r="L439" s="169">
        <v>11.001578139457052</v>
      </c>
      <c r="M439" s="169">
        <v>1812.758608756865</v>
      </c>
      <c r="N439" s="169">
        <v>11.005388846610487</v>
      </c>
      <c r="O439" s="169">
        <v>1740.4006774742213</v>
      </c>
      <c r="P439" s="169">
        <v>10.31597012136516</v>
      </c>
      <c r="Q439" s="169">
        <v>1856.8624838353214</v>
      </c>
      <c r="R439" s="169">
        <v>10.32193857464172</v>
      </c>
      <c r="S439" s="169">
        <v>1742.4006774742213</v>
      </c>
      <c r="T439" s="169">
        <v>9.935552940783742</v>
      </c>
      <c r="U439" s="169">
        <v>1912.3477729643325</v>
      </c>
      <c r="V439" s="169">
        <v>9.9442624167107674</v>
      </c>
      <c r="W439" s="169">
        <v>1744.4006774742213</v>
      </c>
      <c r="X439" s="169" t="e">
        <v>#N/A</v>
      </c>
      <c r="Y439" s="169">
        <v>1978.5464246688405</v>
      </c>
      <c r="Z439" s="169" t="e">
        <v>#N/A</v>
      </c>
    </row>
    <row r="440" spans="1:26" x14ac:dyDescent="0.3">
      <c r="A440" s="169" t="str">
        <f t="shared" si="15"/>
        <v>NW1493000</v>
      </c>
      <c r="B440" s="169" t="str">
        <f t="shared" si="16"/>
        <v>NW493000</v>
      </c>
      <c r="C440" s="169" t="s">
        <v>51</v>
      </c>
      <c r="D440" s="169" t="s">
        <v>91</v>
      </c>
      <c r="E440" s="169">
        <v>493000</v>
      </c>
      <c r="F440" s="169">
        <v>543000</v>
      </c>
      <c r="G440" s="169">
        <v>1903.1729548878311</v>
      </c>
      <c r="H440" s="169">
        <v>11.454162448149546</v>
      </c>
      <c r="I440" s="169">
        <v>1952.8781826252091</v>
      </c>
      <c r="J440" s="169">
        <v>11.456484125788327</v>
      </c>
      <c r="K440" s="169">
        <v>1905.1729548878311</v>
      </c>
      <c r="L440" s="169">
        <v>11.001578139457052</v>
      </c>
      <c r="M440" s="169">
        <v>1986.7570920384601</v>
      </c>
      <c r="N440" s="169">
        <v>11.005388846610487</v>
      </c>
      <c r="O440" s="169">
        <v>1907.1729548878311</v>
      </c>
      <c r="P440" s="169">
        <v>10.31597012136516</v>
      </c>
      <c r="Q440" s="169">
        <v>2034.9526795127388</v>
      </c>
      <c r="R440" s="169">
        <v>10.32193857464172</v>
      </c>
      <c r="S440" s="169">
        <v>1909.1729548878311</v>
      </c>
      <c r="T440" s="169">
        <v>9.935552940783742</v>
      </c>
      <c r="U440" s="169">
        <v>2095.6357424835996</v>
      </c>
      <c r="V440" s="169">
        <v>9.9442624167107674</v>
      </c>
      <c r="W440" s="169">
        <v>1911.1729548878311</v>
      </c>
      <c r="X440" s="169" t="e">
        <v>#N/A</v>
      </c>
      <c r="Y440" s="169">
        <v>2168.0733073162919</v>
      </c>
      <c r="Z440" s="169" t="e">
        <v>#N/A</v>
      </c>
    </row>
    <row r="441" spans="1:26" x14ac:dyDescent="0.3">
      <c r="A441" s="169" t="str">
        <f t="shared" si="15"/>
        <v>NW1543000</v>
      </c>
      <c r="B441" s="169" t="str">
        <f t="shared" si="16"/>
        <v>NW543000</v>
      </c>
      <c r="C441" s="169" t="s">
        <v>51</v>
      </c>
      <c r="D441" s="169" t="s">
        <v>91</v>
      </c>
      <c r="E441" s="169">
        <v>543000</v>
      </c>
      <c r="F441" s="169">
        <v>593000</v>
      </c>
      <c r="G441" s="169">
        <v>2071.9452323014407</v>
      </c>
      <c r="H441" s="169">
        <v>11.454162448149546</v>
      </c>
      <c r="I441" s="169">
        <v>2126.1193677752858</v>
      </c>
      <c r="J441" s="169">
        <v>11.456484125788327</v>
      </c>
      <c r="K441" s="169">
        <v>2073.9452323014407</v>
      </c>
      <c r="L441" s="169">
        <v>11.001578139457052</v>
      </c>
      <c r="M441" s="169">
        <v>2162.8644526672961</v>
      </c>
      <c r="N441" s="169">
        <v>11.005388846610487</v>
      </c>
      <c r="O441" s="169">
        <v>2075.9452323014407</v>
      </c>
      <c r="P441" s="169">
        <v>10.31597012136516</v>
      </c>
      <c r="Q441" s="169">
        <v>2215.2134024266293</v>
      </c>
      <c r="R441" s="169">
        <v>10.32193857464172</v>
      </c>
      <c r="S441" s="169">
        <v>2077.9452323014407</v>
      </c>
      <c r="T441" s="169">
        <v>9.935552940783742</v>
      </c>
      <c r="U441" s="169">
        <v>2281.1725541722099</v>
      </c>
      <c r="V441" s="169">
        <v>9.9442624167107674</v>
      </c>
      <c r="W441" s="169">
        <v>2079.9452323014407</v>
      </c>
      <c r="X441" s="169" t="e">
        <v>#N/A</v>
      </c>
      <c r="Y441" s="169">
        <v>2359.943033926485</v>
      </c>
      <c r="Z441" s="169" t="e">
        <v>#N/A</v>
      </c>
    </row>
    <row r="442" spans="1:26" x14ac:dyDescent="0.3">
      <c r="A442" s="169" t="str">
        <f t="shared" si="15"/>
        <v>NW1593000</v>
      </c>
      <c r="B442" s="169" t="str">
        <f t="shared" si="16"/>
        <v>NW593000</v>
      </c>
      <c r="C442" s="169" t="s">
        <v>51</v>
      </c>
      <c r="D442" s="169" t="s">
        <v>91</v>
      </c>
      <c r="E442" s="169">
        <v>593000</v>
      </c>
      <c r="F442" s="169">
        <v>643000</v>
      </c>
      <c r="G442" s="169">
        <v>2243.7175097150503</v>
      </c>
      <c r="H442" s="169">
        <v>11.454162448149546</v>
      </c>
      <c r="I442" s="169">
        <v>2302.4600533955963</v>
      </c>
      <c r="J442" s="169">
        <v>11.456484125788327</v>
      </c>
      <c r="K442" s="169">
        <v>2245.7175097150503</v>
      </c>
      <c r="L442" s="169">
        <v>11.001578139457052</v>
      </c>
      <c r="M442" s="169">
        <v>2342.1351293169946</v>
      </c>
      <c r="N442" s="169">
        <v>11.005388846610487</v>
      </c>
      <c r="O442" s="169">
        <v>2247.7175097150503</v>
      </c>
      <c r="P442" s="169">
        <v>10.31597012136516</v>
      </c>
      <c r="Q442" s="169">
        <v>2398.7299161952296</v>
      </c>
      <c r="R442" s="169">
        <v>10.32193857464172</v>
      </c>
      <c r="S442" s="169">
        <v>2249.7175097150503</v>
      </c>
      <c r="T442" s="169">
        <v>9.935552940783742</v>
      </c>
      <c r="U442" s="169">
        <v>2470.082629114836</v>
      </c>
      <c r="V442" s="169">
        <v>9.9442624167107674</v>
      </c>
      <c r="W442" s="169">
        <v>2251.7175097150503</v>
      </c>
      <c r="X442" s="169" t="e">
        <v>#N/A</v>
      </c>
      <c r="Y442" s="169">
        <v>2555.3270264807934</v>
      </c>
      <c r="Z442" s="169" t="e">
        <v>#N/A</v>
      </c>
    </row>
    <row r="443" spans="1:26" x14ac:dyDescent="0.3">
      <c r="A443" s="169" t="str">
        <f t="shared" si="15"/>
        <v>NW1643000</v>
      </c>
      <c r="B443" s="169" t="str">
        <f t="shared" si="16"/>
        <v>NW643000</v>
      </c>
      <c r="C443" s="169" t="s">
        <v>51</v>
      </c>
      <c r="D443" s="169" t="s">
        <v>91</v>
      </c>
      <c r="E443" s="169">
        <v>643000</v>
      </c>
      <c r="F443" s="169">
        <v>693000</v>
      </c>
      <c r="G443" s="169">
        <v>2407.4897871286603</v>
      </c>
      <c r="H443" s="169">
        <v>11.454162448149546</v>
      </c>
      <c r="I443" s="169">
        <v>2470.5354044286178</v>
      </c>
      <c r="J443" s="169">
        <v>11.456484125788327</v>
      </c>
      <c r="K443" s="169">
        <v>2409.4897871286603</v>
      </c>
      <c r="L443" s="169">
        <v>11.001578139457052</v>
      </c>
      <c r="M443" s="169">
        <v>2512.9702965777278</v>
      </c>
      <c r="N443" s="169">
        <v>11.005388846610487</v>
      </c>
      <c r="O443" s="169">
        <v>2411.4897871286603</v>
      </c>
      <c r="P443" s="169">
        <v>10.31597012136516</v>
      </c>
      <c r="Q443" s="169">
        <v>2573.5643210179369</v>
      </c>
      <c r="R443" s="169">
        <v>10.32193857464172</v>
      </c>
      <c r="S443" s="169">
        <v>2413.4897871286603</v>
      </c>
      <c r="T443" s="169">
        <v>9.935552940783742</v>
      </c>
      <c r="U443" s="169">
        <v>2649.997335380087</v>
      </c>
      <c r="V443" s="169">
        <v>9.9442624167107674</v>
      </c>
      <c r="W443" s="169">
        <v>2415.4897871286603</v>
      </c>
      <c r="X443" s="169" t="e">
        <v>#N/A</v>
      </c>
      <c r="Y443" s="169">
        <v>2741.3396431841297</v>
      </c>
      <c r="Z443" s="169" t="e">
        <v>#N/A</v>
      </c>
    </row>
    <row r="444" spans="1:26" x14ac:dyDescent="0.3">
      <c r="A444" s="169" t="str">
        <f t="shared" si="15"/>
        <v>NW1693000</v>
      </c>
      <c r="B444" s="169" t="str">
        <f t="shared" si="16"/>
        <v>NW693000</v>
      </c>
      <c r="C444" s="169" t="s">
        <v>51</v>
      </c>
      <c r="D444" s="169" t="s">
        <v>91</v>
      </c>
      <c r="E444" s="169">
        <v>693000</v>
      </c>
      <c r="F444" s="169">
        <v>732000</v>
      </c>
      <c r="G444" s="169">
        <v>2552.8324027310277</v>
      </c>
      <c r="H444" s="169">
        <v>11.454162448149546</v>
      </c>
      <c r="I444" s="169">
        <v>2619.8012174384571</v>
      </c>
      <c r="J444" s="169">
        <v>11.456484125788327</v>
      </c>
      <c r="K444" s="169">
        <v>2554.8324027310277</v>
      </c>
      <c r="L444" s="169">
        <v>11.001578139457052</v>
      </c>
      <c r="M444" s="169">
        <v>2664.7522886789079</v>
      </c>
      <c r="N444" s="169">
        <v>11.005388846610487</v>
      </c>
      <c r="O444" s="169">
        <v>2556.8324027310277</v>
      </c>
      <c r="P444" s="169">
        <v>10.31597012136516</v>
      </c>
      <c r="Q444" s="169">
        <v>2728.9924971779305</v>
      </c>
      <c r="R444" s="169">
        <v>10.32193857464172</v>
      </c>
      <c r="S444" s="169">
        <v>2558.8324027310277</v>
      </c>
      <c r="T444" s="169">
        <v>9.935552940783742</v>
      </c>
      <c r="U444" s="169">
        <v>2810.0573229408087</v>
      </c>
      <c r="V444" s="169">
        <v>9.9442624167107674</v>
      </c>
      <c r="W444" s="169">
        <v>2560.8324027310277</v>
      </c>
      <c r="X444" s="169" t="e">
        <v>#N/A</v>
      </c>
      <c r="Y444" s="169">
        <v>2906.9592164125866</v>
      </c>
      <c r="Z444" s="169" t="e">
        <v>#N/A</v>
      </c>
    </row>
    <row r="445" spans="1:26" x14ac:dyDescent="0.3">
      <c r="A445" s="169" t="str">
        <f t="shared" si="15"/>
        <v>NW20</v>
      </c>
      <c r="B445" s="169" t="str">
        <f t="shared" si="16"/>
        <v>NW0</v>
      </c>
      <c r="C445" s="169" t="s">
        <v>51</v>
      </c>
      <c r="D445" s="169" t="s">
        <v>94</v>
      </c>
      <c r="E445" s="169">
        <v>0</v>
      </c>
      <c r="F445" s="169">
        <v>25000</v>
      </c>
      <c r="G445" s="169">
        <v>133.06214816774414</v>
      </c>
      <c r="H445" s="169">
        <v>13.214422319703344</v>
      </c>
      <c r="I445" s="169">
        <v>135.69707982027941</v>
      </c>
      <c r="J445" s="169">
        <v>13.216933048235569</v>
      </c>
      <c r="K445" s="169">
        <v>135.06214816774414</v>
      </c>
      <c r="L445" s="169">
        <v>12.645643390645063</v>
      </c>
      <c r="M445" s="169">
        <v>139.38701770578908</v>
      </c>
      <c r="N445" s="169">
        <v>12.649764398238135</v>
      </c>
      <c r="O445" s="169">
        <v>137.06214816774414</v>
      </c>
      <c r="P445" s="169">
        <v>11.800028106916672</v>
      </c>
      <c r="Q445" s="169">
        <v>143.83589926582476</v>
      </c>
      <c r="R445" s="169">
        <v>11.80648256281718</v>
      </c>
      <c r="S445" s="169">
        <v>139.06214816774414</v>
      </c>
      <c r="T445" s="169">
        <v>11.289984381817703</v>
      </c>
      <c r="U445" s="169">
        <v>148.94675635527665</v>
      </c>
      <c r="V445" s="169">
        <v>11.299403057927357</v>
      </c>
      <c r="W445" s="169">
        <v>141.06214816774414</v>
      </c>
      <c r="X445" s="169" t="e">
        <v>#N/A</v>
      </c>
      <c r="Y445" s="169">
        <v>154.68073319340306</v>
      </c>
      <c r="Z445" s="169" t="e">
        <v>#N/A</v>
      </c>
    </row>
    <row r="446" spans="1:26" x14ac:dyDescent="0.3">
      <c r="A446" s="169" t="str">
        <f t="shared" si="15"/>
        <v>NW225000</v>
      </c>
      <c r="B446" s="169" t="str">
        <f t="shared" si="16"/>
        <v>NW25000</v>
      </c>
      <c r="C446" s="169" t="s">
        <v>51</v>
      </c>
      <c r="D446" s="169" t="s">
        <v>94</v>
      </c>
      <c r="E446" s="169">
        <v>25000</v>
      </c>
      <c r="F446" s="169">
        <v>50000</v>
      </c>
      <c r="G446" s="169">
        <v>190.09265758963969</v>
      </c>
      <c r="H446" s="169">
        <v>13.214422319703344</v>
      </c>
      <c r="I446" s="169">
        <v>194.10975690755311</v>
      </c>
      <c r="J446" s="169">
        <v>13.216933048235569</v>
      </c>
      <c r="K446" s="169">
        <v>192.09265758963969</v>
      </c>
      <c r="L446" s="169">
        <v>12.645643390645063</v>
      </c>
      <c r="M446" s="169">
        <v>198.68616086120596</v>
      </c>
      <c r="N446" s="169">
        <v>12.649764398238135</v>
      </c>
      <c r="O446" s="169">
        <v>194.09265758963969</v>
      </c>
      <c r="P446" s="169">
        <v>11.800028106916672</v>
      </c>
      <c r="Q446" s="169">
        <v>204.41961650321656</v>
      </c>
      <c r="R446" s="169">
        <v>11.80648256281718</v>
      </c>
      <c r="S446" s="169">
        <v>196.09265758963969</v>
      </c>
      <c r="T446" s="169">
        <v>11.289984381817703</v>
      </c>
      <c r="U446" s="169">
        <v>211.16229052291615</v>
      </c>
      <c r="V446" s="169">
        <v>11.299403057927357</v>
      </c>
      <c r="W446" s="169">
        <v>198.09265758963969</v>
      </c>
      <c r="X446" s="169" t="e">
        <v>#N/A</v>
      </c>
      <c r="Y446" s="169">
        <v>218.85494512938749</v>
      </c>
      <c r="Z446" s="169" t="e">
        <v>#N/A</v>
      </c>
    </row>
    <row r="447" spans="1:26" x14ac:dyDescent="0.3">
      <c r="A447" s="169" t="str">
        <f t="shared" si="15"/>
        <v>NW250000</v>
      </c>
      <c r="B447" s="169" t="str">
        <f t="shared" si="16"/>
        <v>NW50000</v>
      </c>
      <c r="C447" s="169" t="s">
        <v>51</v>
      </c>
      <c r="D447" s="169" t="s">
        <v>94</v>
      </c>
      <c r="E447" s="169">
        <v>50000</v>
      </c>
      <c r="F447" s="169">
        <v>73200</v>
      </c>
      <c r="G447" s="169">
        <v>283.33268998147344</v>
      </c>
      <c r="H447" s="169">
        <v>13.214422319703344</v>
      </c>
      <c r="I447" s="169">
        <v>289.91298774624852</v>
      </c>
      <c r="J447" s="169">
        <v>13.216933048235569</v>
      </c>
      <c r="K447" s="169">
        <v>285.33268998147344</v>
      </c>
      <c r="L447" s="169">
        <v>12.645643390645063</v>
      </c>
      <c r="M447" s="169">
        <v>296.13332282777827</v>
      </c>
      <c r="N447" s="169">
        <v>12.649764398238135</v>
      </c>
      <c r="O447" s="169">
        <v>287.33268998147344</v>
      </c>
      <c r="P447" s="169">
        <v>11.800028106916672</v>
      </c>
      <c r="Q447" s="169">
        <v>304.24899183960889</v>
      </c>
      <c r="R447" s="169">
        <v>11.80648256281718</v>
      </c>
      <c r="S447" s="169">
        <v>289.33268998147344</v>
      </c>
      <c r="T447" s="169">
        <v>11.289984381817703</v>
      </c>
      <c r="U447" s="169">
        <v>314.01783318035433</v>
      </c>
      <c r="V447" s="169">
        <v>11.299403057927357</v>
      </c>
      <c r="W447" s="169">
        <v>291.33268998147344</v>
      </c>
      <c r="X447" s="169" t="e">
        <v>#N/A</v>
      </c>
      <c r="Y447" s="169">
        <v>325.34281108557002</v>
      </c>
      <c r="Z447" s="169" t="e">
        <v>#N/A</v>
      </c>
    </row>
    <row r="448" spans="1:26" x14ac:dyDescent="0.3">
      <c r="A448" s="169" t="str">
        <f t="shared" si="15"/>
        <v>NW273200</v>
      </c>
      <c r="B448" s="169" t="str">
        <f t="shared" si="16"/>
        <v>NW73200</v>
      </c>
      <c r="C448" s="169" t="s">
        <v>51</v>
      </c>
      <c r="D448" s="169" t="s">
        <v>94</v>
      </c>
      <c r="E448" s="169">
        <v>73200</v>
      </c>
      <c r="F448" s="169">
        <v>100000</v>
      </c>
      <c r="G448" s="169">
        <v>296.8079401313305</v>
      </c>
      <c r="H448" s="169">
        <v>11.927533691750966</v>
      </c>
      <c r="I448" s="169">
        <v>303.24125911815901</v>
      </c>
      <c r="J448" s="169">
        <v>11.929855369389747</v>
      </c>
      <c r="K448" s="169">
        <v>298.8079401313305</v>
      </c>
      <c r="L448" s="169">
        <v>11.426040298765461</v>
      </c>
      <c r="M448" s="169">
        <v>309.36732799548616</v>
      </c>
      <c r="N448" s="169">
        <v>11.429851005918895</v>
      </c>
      <c r="O448" s="169">
        <v>300.8079401313305</v>
      </c>
      <c r="P448" s="169">
        <v>10.689886003818678</v>
      </c>
      <c r="Q448" s="169">
        <v>317.34639626525058</v>
      </c>
      <c r="R448" s="169">
        <v>10.695854457095237</v>
      </c>
      <c r="S448" s="169">
        <v>302.8079401313305</v>
      </c>
      <c r="T448" s="169">
        <v>10.27958483743765</v>
      </c>
      <c r="U448" s="169">
        <v>326.94171129348842</v>
      </c>
      <c r="V448" s="169">
        <v>10.288294313364673</v>
      </c>
      <c r="W448" s="169">
        <v>304.8079401313305</v>
      </c>
      <c r="X448" s="169" t="e">
        <v>#N/A</v>
      </c>
      <c r="Y448" s="169">
        <v>338.05840472497948</v>
      </c>
      <c r="Z448" s="169" t="e">
        <v>#N/A</v>
      </c>
    </row>
    <row r="449" spans="1:26" x14ac:dyDescent="0.3">
      <c r="A449" s="169" t="str">
        <f t="shared" si="15"/>
        <v>NW2100000</v>
      </c>
      <c r="B449" s="169" t="str">
        <f t="shared" si="16"/>
        <v>NW100000</v>
      </c>
      <c r="C449" s="169" t="s">
        <v>51</v>
      </c>
      <c r="D449" s="169" t="s">
        <v>94</v>
      </c>
      <c r="E449" s="169">
        <v>100000</v>
      </c>
      <c r="F449" s="169">
        <v>125000</v>
      </c>
      <c r="G449" s="169">
        <v>363.71372371005418</v>
      </c>
      <c r="H449" s="169">
        <v>11.927533691750966</v>
      </c>
      <c r="I449" s="169">
        <v>371.79618339062665</v>
      </c>
      <c r="J449" s="169">
        <v>11.929855369389747</v>
      </c>
      <c r="K449" s="169">
        <v>365.71372371005418</v>
      </c>
      <c r="L449" s="169">
        <v>11.426040298765461</v>
      </c>
      <c r="M449" s="169">
        <v>378.97994396717195</v>
      </c>
      <c r="N449" s="169">
        <v>11.429851005918895</v>
      </c>
      <c r="O449" s="169">
        <v>367.71372371005418</v>
      </c>
      <c r="P449" s="169">
        <v>10.689886003818678</v>
      </c>
      <c r="Q449" s="169">
        <v>388.49170862810399</v>
      </c>
      <c r="R449" s="169">
        <v>10.695854457095237</v>
      </c>
      <c r="S449" s="169">
        <v>369.71372371005418</v>
      </c>
      <c r="T449" s="169">
        <v>10.27958483743765</v>
      </c>
      <c r="U449" s="169">
        <v>400.03403469691307</v>
      </c>
      <c r="V449" s="169">
        <v>10.288294313364673</v>
      </c>
      <c r="W449" s="169">
        <v>371.71372371005418</v>
      </c>
      <c r="X449" s="169" t="e">
        <v>#N/A</v>
      </c>
      <c r="Y449" s="169">
        <v>413.4877349146434</v>
      </c>
      <c r="Z449" s="169" t="e">
        <v>#N/A</v>
      </c>
    </row>
    <row r="450" spans="1:26" x14ac:dyDescent="0.3">
      <c r="A450" s="169" t="str">
        <f t="shared" si="15"/>
        <v>NW2125000</v>
      </c>
      <c r="B450" s="169" t="str">
        <f t="shared" si="16"/>
        <v>NW125000</v>
      </c>
      <c r="C450" s="169" t="s">
        <v>51</v>
      </c>
      <c r="D450" s="169" t="s">
        <v>94</v>
      </c>
      <c r="E450" s="169">
        <v>125000</v>
      </c>
      <c r="F450" s="169">
        <v>150000</v>
      </c>
      <c r="G450" s="169">
        <v>427.28131241685907</v>
      </c>
      <c r="H450" s="169">
        <v>11.927533691750966</v>
      </c>
      <c r="I450" s="169">
        <v>436.9077407941387</v>
      </c>
      <c r="J450" s="169">
        <v>11.929855369389747</v>
      </c>
      <c r="K450" s="169">
        <v>429.28131241685907</v>
      </c>
      <c r="L450" s="169">
        <v>11.426040298765461</v>
      </c>
      <c r="M450" s="169">
        <v>445.08174003288832</v>
      </c>
      <c r="N450" s="169">
        <v>11.429851005918895</v>
      </c>
      <c r="O450" s="169">
        <v>431.28131241685907</v>
      </c>
      <c r="P450" s="169">
        <v>10.689886003818678</v>
      </c>
      <c r="Q450" s="169">
        <v>456.02845518561031</v>
      </c>
      <c r="R450" s="169">
        <v>10.695854457095237</v>
      </c>
      <c r="S450" s="169">
        <v>433.28131241685907</v>
      </c>
      <c r="T450" s="169">
        <v>10.27958483743765</v>
      </c>
      <c r="U450" s="169">
        <v>469.39362396892471</v>
      </c>
      <c r="V450" s="169">
        <v>10.288294313364673</v>
      </c>
      <c r="W450" s="169">
        <v>435.28131241685907</v>
      </c>
      <c r="X450" s="169" t="e">
        <v>#N/A</v>
      </c>
      <c r="Y450" s="169">
        <v>485.03529112945967</v>
      </c>
      <c r="Z450" s="169" t="e">
        <v>#N/A</v>
      </c>
    </row>
    <row r="451" spans="1:26" x14ac:dyDescent="0.3">
      <c r="A451" s="169" t="str">
        <f t="shared" si="15"/>
        <v>NW2150000</v>
      </c>
      <c r="B451" s="169" t="str">
        <f t="shared" si="16"/>
        <v>NW150000</v>
      </c>
      <c r="C451" s="169" t="s">
        <v>51</v>
      </c>
      <c r="D451" s="169" t="s">
        <v>94</v>
      </c>
      <c r="E451" s="169">
        <v>150000</v>
      </c>
      <c r="F451" s="169">
        <v>175000</v>
      </c>
      <c r="G451" s="169">
        <v>489.84890112366395</v>
      </c>
      <c r="H451" s="169">
        <v>11.927533691750966</v>
      </c>
      <c r="I451" s="169">
        <v>500.98613137423956</v>
      </c>
      <c r="J451" s="169">
        <v>11.929855369389747</v>
      </c>
      <c r="K451" s="169">
        <v>491.84890112366395</v>
      </c>
      <c r="L451" s="169">
        <v>11.426040298765461</v>
      </c>
      <c r="M451" s="169">
        <v>510.1290974249842</v>
      </c>
      <c r="N451" s="169">
        <v>11.429851005918895</v>
      </c>
      <c r="O451" s="169">
        <v>493.84890112366395</v>
      </c>
      <c r="P451" s="169">
        <v>10.689886003818678</v>
      </c>
      <c r="Q451" s="169">
        <v>522.47993812488016</v>
      </c>
      <c r="R451" s="169">
        <v>10.695854457095237</v>
      </c>
      <c r="S451" s="169">
        <v>495.84890112366395</v>
      </c>
      <c r="T451" s="169">
        <v>10.27958483743765</v>
      </c>
      <c r="U451" s="169">
        <v>537.62879215626458</v>
      </c>
      <c r="V451" s="169">
        <v>10.288294313364673</v>
      </c>
      <c r="W451" s="169">
        <v>497.84890112366395</v>
      </c>
      <c r="X451" s="169" t="e">
        <v>#N/A</v>
      </c>
      <c r="Y451" s="169">
        <v>555.41142536290454</v>
      </c>
      <c r="Z451" s="169" t="e">
        <v>#N/A</v>
      </c>
    </row>
    <row r="452" spans="1:26" x14ac:dyDescent="0.3">
      <c r="A452" s="169" t="str">
        <f t="shared" si="15"/>
        <v>NW2175000</v>
      </c>
      <c r="B452" s="169" t="str">
        <f t="shared" si="16"/>
        <v>NW175000</v>
      </c>
      <c r="C452" s="169" t="s">
        <v>51</v>
      </c>
      <c r="D452" s="169" t="s">
        <v>94</v>
      </c>
      <c r="E452" s="169">
        <v>175000</v>
      </c>
      <c r="F452" s="169">
        <v>200000</v>
      </c>
      <c r="G452" s="169">
        <v>553.63358983046874</v>
      </c>
      <c r="H452" s="169">
        <v>11.927533691750966</v>
      </c>
      <c r="I452" s="169">
        <v>566.32198929511412</v>
      </c>
      <c r="J452" s="169">
        <v>11.929855369389747</v>
      </c>
      <c r="K452" s="169">
        <v>555.63358983046874</v>
      </c>
      <c r="L452" s="169">
        <v>11.426040298765461</v>
      </c>
      <c r="M452" s="169">
        <v>576.45981212674349</v>
      </c>
      <c r="N452" s="169">
        <v>11.429851005918895</v>
      </c>
      <c r="O452" s="169">
        <v>557.63358983046874</v>
      </c>
      <c r="P452" s="169">
        <v>10.689886003818678</v>
      </c>
      <c r="Q452" s="169">
        <v>590.25229541390559</v>
      </c>
      <c r="R452" s="169">
        <v>10.695854457095237</v>
      </c>
      <c r="S452" s="169">
        <v>559.63358983046874</v>
      </c>
      <c r="T452" s="169">
        <v>10.27958483743765</v>
      </c>
      <c r="U452" s="169">
        <v>607.23249324575829</v>
      </c>
      <c r="V452" s="169">
        <v>10.288294313364673</v>
      </c>
      <c r="W452" s="169">
        <v>561.63358983046874</v>
      </c>
      <c r="X452" s="169" t="e">
        <v>#N/A</v>
      </c>
      <c r="Y452" s="169">
        <v>627.21329728987644</v>
      </c>
      <c r="Z452" s="169" t="e">
        <v>#N/A</v>
      </c>
    </row>
    <row r="453" spans="1:26" x14ac:dyDescent="0.3">
      <c r="A453" s="169" t="str">
        <f t="shared" si="15"/>
        <v>NW2200000</v>
      </c>
      <c r="B453" s="169" t="str">
        <f t="shared" si="16"/>
        <v>NW200000</v>
      </c>
      <c r="C453" s="169" t="s">
        <v>51</v>
      </c>
      <c r="D453" s="169" t="s">
        <v>94</v>
      </c>
      <c r="E453" s="169">
        <v>200000</v>
      </c>
      <c r="F453" s="169">
        <v>225000</v>
      </c>
      <c r="G453" s="169">
        <v>616.20117853727356</v>
      </c>
      <c r="H453" s="169">
        <v>11.927533691750966</v>
      </c>
      <c r="I453" s="169">
        <v>630.40037987521498</v>
      </c>
      <c r="J453" s="169">
        <v>11.929855369389747</v>
      </c>
      <c r="K453" s="169">
        <v>618.20117853727356</v>
      </c>
      <c r="L453" s="169">
        <v>11.426040298765461</v>
      </c>
      <c r="M453" s="169">
        <v>641.50716951883942</v>
      </c>
      <c r="N453" s="169">
        <v>11.429851005918895</v>
      </c>
      <c r="O453" s="169">
        <v>620.20117853727356</v>
      </c>
      <c r="P453" s="169">
        <v>10.689886003818678</v>
      </c>
      <c r="Q453" s="169">
        <v>656.70377835317538</v>
      </c>
      <c r="R453" s="169">
        <v>10.695854457095237</v>
      </c>
      <c r="S453" s="169">
        <v>622.20117853727356</v>
      </c>
      <c r="T453" s="169">
        <v>10.27958483743765</v>
      </c>
      <c r="U453" s="169">
        <v>675.46766143309821</v>
      </c>
      <c r="V453" s="169">
        <v>10.288294313364673</v>
      </c>
      <c r="W453" s="169">
        <v>624.20117853727356</v>
      </c>
      <c r="X453" s="169" t="e">
        <v>#N/A</v>
      </c>
      <c r="Y453" s="169">
        <v>697.5894315233212</v>
      </c>
      <c r="Z453" s="169" t="e">
        <v>#N/A</v>
      </c>
    </row>
    <row r="454" spans="1:26" x14ac:dyDescent="0.3">
      <c r="A454" s="169" t="str">
        <f t="shared" ref="A454:A517" si="17">D454&amp;E454</f>
        <v>NW2225000</v>
      </c>
      <c r="B454" s="169" t="str">
        <f t="shared" ref="B454:B517" si="18">C454&amp;E454</f>
        <v>NW225000</v>
      </c>
      <c r="C454" s="169" t="s">
        <v>51</v>
      </c>
      <c r="D454" s="169" t="s">
        <v>94</v>
      </c>
      <c r="E454" s="169">
        <v>225000</v>
      </c>
      <c r="F454" s="169">
        <v>250000</v>
      </c>
      <c r="G454" s="169">
        <v>680.7687672440785</v>
      </c>
      <c r="H454" s="169">
        <v>11.927533691750966</v>
      </c>
      <c r="I454" s="169">
        <v>696.54510410213823</v>
      </c>
      <c r="J454" s="169">
        <v>11.929855369389747</v>
      </c>
      <c r="K454" s="169">
        <v>682.7687672440785</v>
      </c>
      <c r="L454" s="169">
        <v>11.426040298765461</v>
      </c>
      <c r="M454" s="169">
        <v>708.66340425817623</v>
      </c>
      <c r="N454" s="169">
        <v>11.429851005918895</v>
      </c>
      <c r="O454" s="169">
        <v>684.7687672440785</v>
      </c>
      <c r="P454" s="169">
        <v>10.689886003818678</v>
      </c>
      <c r="Q454" s="169">
        <v>725.32578852891834</v>
      </c>
      <c r="R454" s="169">
        <v>10.695854457095237</v>
      </c>
      <c r="S454" s="169">
        <v>686.7687672440785</v>
      </c>
      <c r="T454" s="169">
        <v>10.27958483743765</v>
      </c>
      <c r="U454" s="169">
        <v>745.95167178978159</v>
      </c>
      <c r="V454" s="169">
        <v>10.288294313364673</v>
      </c>
      <c r="W454" s="169">
        <v>688.7687672440785</v>
      </c>
      <c r="X454" s="169" t="e">
        <v>#N/A</v>
      </c>
      <c r="Y454" s="169">
        <v>770.30840971950897</v>
      </c>
      <c r="Z454" s="169" t="e">
        <v>#N/A</v>
      </c>
    </row>
    <row r="455" spans="1:26" x14ac:dyDescent="0.3">
      <c r="A455" s="169" t="str">
        <f t="shared" si="17"/>
        <v>NW2250000</v>
      </c>
      <c r="B455" s="169" t="str">
        <f t="shared" si="18"/>
        <v>NW250000</v>
      </c>
      <c r="C455" s="169" t="s">
        <v>51</v>
      </c>
      <c r="D455" s="169" t="s">
        <v>94</v>
      </c>
      <c r="E455" s="169">
        <v>250000</v>
      </c>
      <c r="F455" s="169">
        <v>293000</v>
      </c>
      <c r="G455" s="169">
        <v>765.2512191005942</v>
      </c>
      <c r="H455" s="169">
        <v>11.927533691750966</v>
      </c>
      <c r="I455" s="169">
        <v>782.91431372536249</v>
      </c>
      <c r="J455" s="169">
        <v>11.929855369389747</v>
      </c>
      <c r="K455" s="169">
        <v>767.2512191005942</v>
      </c>
      <c r="L455" s="169">
        <v>11.426040298765461</v>
      </c>
      <c r="M455" s="169">
        <v>796.24270349707331</v>
      </c>
      <c r="N455" s="169">
        <v>11.429851005918895</v>
      </c>
      <c r="O455" s="169">
        <v>769.2512191005942</v>
      </c>
      <c r="P455" s="169">
        <v>10.689886003818678</v>
      </c>
      <c r="Q455" s="169">
        <v>814.65862330969594</v>
      </c>
      <c r="R455" s="169">
        <v>10.695854457095237</v>
      </c>
      <c r="S455" s="169">
        <v>771.2512191005942</v>
      </c>
      <c r="T455" s="169">
        <v>10.27958483743765</v>
      </c>
      <c r="U455" s="169">
        <v>837.51205344791242</v>
      </c>
      <c r="V455" s="169">
        <v>10.288294313364673</v>
      </c>
      <c r="W455" s="169">
        <v>773.2512191005942</v>
      </c>
      <c r="X455" s="169" t="e">
        <v>#N/A</v>
      </c>
      <c r="Y455" s="169">
        <v>864.54252668810443</v>
      </c>
      <c r="Z455" s="169" t="e">
        <v>#N/A</v>
      </c>
    </row>
    <row r="456" spans="1:26" x14ac:dyDescent="0.3">
      <c r="A456" s="169" t="str">
        <f t="shared" si="17"/>
        <v>NW2293000</v>
      </c>
      <c r="B456" s="169" t="str">
        <f t="shared" si="18"/>
        <v>NW293000</v>
      </c>
      <c r="C456" s="169" t="s">
        <v>51</v>
      </c>
      <c r="D456" s="169" t="s">
        <v>94</v>
      </c>
      <c r="E456" s="169">
        <v>293000</v>
      </c>
      <c r="F456" s="169">
        <v>343000</v>
      </c>
      <c r="G456" s="169">
        <v>1232.0838452333924</v>
      </c>
      <c r="H456" s="169">
        <v>11.454162448149546</v>
      </c>
      <c r="I456" s="169">
        <v>1264.0461093185459</v>
      </c>
      <c r="J456" s="169">
        <v>11.456484125788327</v>
      </c>
      <c r="K456" s="169">
        <v>1234.0838452333924</v>
      </c>
      <c r="L456" s="169">
        <v>11.001578139457052</v>
      </c>
      <c r="M456" s="169">
        <v>1286.545404217597</v>
      </c>
      <c r="N456" s="169">
        <v>11.005388846610487</v>
      </c>
      <c r="O456" s="169">
        <v>1236.0838452333924</v>
      </c>
      <c r="P456" s="169">
        <v>10.31597012136516</v>
      </c>
      <c r="Q456" s="169">
        <v>1318.2508423301229</v>
      </c>
      <c r="R456" s="169">
        <v>10.32193857464172</v>
      </c>
      <c r="S456" s="169">
        <v>1238.0838452333924</v>
      </c>
      <c r="T456" s="169">
        <v>9.935552940783742</v>
      </c>
      <c r="U456" s="169">
        <v>1357.9861800678445</v>
      </c>
      <c r="V456" s="169">
        <v>9.9442624167107674</v>
      </c>
      <c r="W456" s="169">
        <v>1240.0838452333924</v>
      </c>
      <c r="X456" s="169" t="e">
        <v>#N/A</v>
      </c>
      <c r="Y456" s="169">
        <v>1405.280088801002</v>
      </c>
      <c r="Z456" s="169" t="e">
        <v>#N/A</v>
      </c>
    </row>
    <row r="457" spans="1:26" x14ac:dyDescent="0.3">
      <c r="A457" s="169" t="str">
        <f t="shared" si="17"/>
        <v>NW2343000</v>
      </c>
      <c r="B457" s="169" t="str">
        <f t="shared" si="18"/>
        <v>NW343000</v>
      </c>
      <c r="C457" s="169" t="s">
        <v>51</v>
      </c>
      <c r="D457" s="169" t="s">
        <v>94</v>
      </c>
      <c r="E457" s="169">
        <v>343000</v>
      </c>
      <c r="F457" s="169">
        <v>393000</v>
      </c>
      <c r="G457" s="169">
        <v>1398.8561226470022</v>
      </c>
      <c r="H457" s="169">
        <v>11.454162448149546</v>
      </c>
      <c r="I457" s="169">
        <v>1435.2209608218004</v>
      </c>
      <c r="J457" s="169">
        <v>11.456484125788327</v>
      </c>
      <c r="K457" s="169">
        <v>1400.8561226470022</v>
      </c>
      <c r="L457" s="169">
        <v>11.001578139457052</v>
      </c>
      <c r="M457" s="169">
        <v>1460.5438874991924</v>
      </c>
      <c r="N457" s="169">
        <v>11.005388846610487</v>
      </c>
      <c r="O457" s="169">
        <v>1402.8561226470022</v>
      </c>
      <c r="P457" s="169">
        <v>10.31597012136516</v>
      </c>
      <c r="Q457" s="169">
        <v>1496.3410380075404</v>
      </c>
      <c r="R457" s="169">
        <v>10.32193857464172</v>
      </c>
      <c r="S457" s="169">
        <v>1404.8561226470022</v>
      </c>
      <c r="T457" s="169">
        <v>9.935552940783742</v>
      </c>
      <c r="U457" s="169">
        <v>1541.2741495871114</v>
      </c>
      <c r="V457" s="169">
        <v>9.9442624167107674</v>
      </c>
      <c r="W457" s="169">
        <v>1406.8561226470022</v>
      </c>
      <c r="X457" s="169" t="e">
        <v>#N/A</v>
      </c>
      <c r="Y457" s="169">
        <v>1594.8069714484529</v>
      </c>
      <c r="Z457" s="169" t="e">
        <v>#N/A</v>
      </c>
    </row>
    <row r="458" spans="1:26" x14ac:dyDescent="0.3">
      <c r="A458" s="169" t="str">
        <f t="shared" si="17"/>
        <v>NW2393000</v>
      </c>
      <c r="B458" s="169" t="str">
        <f t="shared" si="18"/>
        <v>NW393000</v>
      </c>
      <c r="C458" s="169" t="s">
        <v>51</v>
      </c>
      <c r="D458" s="169" t="s">
        <v>94</v>
      </c>
      <c r="E458" s="169">
        <v>393000</v>
      </c>
      <c r="F458" s="169">
        <v>443000</v>
      </c>
      <c r="G458" s="169">
        <v>1567.628400060612</v>
      </c>
      <c r="H458" s="169">
        <v>11.454162448149546</v>
      </c>
      <c r="I458" s="169">
        <v>1608.4621459718776</v>
      </c>
      <c r="J458" s="169">
        <v>11.456484125788327</v>
      </c>
      <c r="K458" s="169">
        <v>1569.628400060612</v>
      </c>
      <c r="L458" s="169">
        <v>11.001578139457052</v>
      </c>
      <c r="M458" s="169">
        <v>1636.6512481280288</v>
      </c>
      <c r="N458" s="169">
        <v>11.005388846610487</v>
      </c>
      <c r="O458" s="169">
        <v>1571.628400060612</v>
      </c>
      <c r="P458" s="169">
        <v>10.31597012136516</v>
      </c>
      <c r="Q458" s="169">
        <v>1676.6017609214309</v>
      </c>
      <c r="R458" s="169">
        <v>10.32193857464172</v>
      </c>
      <c r="S458" s="169">
        <v>1573.628400060612</v>
      </c>
      <c r="T458" s="169">
        <v>9.935552940783742</v>
      </c>
      <c r="U458" s="169">
        <v>1726.8109612757221</v>
      </c>
      <c r="V458" s="169">
        <v>9.9442624167107674</v>
      </c>
      <c r="W458" s="169">
        <v>1575.628400060612</v>
      </c>
      <c r="X458" s="169" t="e">
        <v>#N/A</v>
      </c>
      <c r="Y458" s="169">
        <v>1786.6766980586469</v>
      </c>
      <c r="Z458" s="169" t="e">
        <v>#N/A</v>
      </c>
    </row>
    <row r="459" spans="1:26" x14ac:dyDescent="0.3">
      <c r="A459" s="169" t="str">
        <f t="shared" si="17"/>
        <v>NW2443000</v>
      </c>
      <c r="B459" s="169" t="str">
        <f t="shared" si="18"/>
        <v>NW443000</v>
      </c>
      <c r="C459" s="169" t="s">
        <v>51</v>
      </c>
      <c r="D459" s="169" t="s">
        <v>94</v>
      </c>
      <c r="E459" s="169">
        <v>443000</v>
      </c>
      <c r="F459" s="169">
        <v>493000</v>
      </c>
      <c r="G459" s="169">
        <v>1736.4006774742213</v>
      </c>
      <c r="H459" s="169">
        <v>11.454162448149546</v>
      </c>
      <c r="I459" s="169">
        <v>1781.7033311219545</v>
      </c>
      <c r="J459" s="169">
        <v>11.456484125788327</v>
      </c>
      <c r="K459" s="169">
        <v>1738.4006774742213</v>
      </c>
      <c r="L459" s="169">
        <v>11.001578139457052</v>
      </c>
      <c r="M459" s="169">
        <v>1812.758608756865</v>
      </c>
      <c r="N459" s="169">
        <v>11.005388846610487</v>
      </c>
      <c r="O459" s="169">
        <v>1740.4006774742213</v>
      </c>
      <c r="P459" s="169">
        <v>10.31597012136516</v>
      </c>
      <c r="Q459" s="169">
        <v>1856.8624838353214</v>
      </c>
      <c r="R459" s="169">
        <v>10.32193857464172</v>
      </c>
      <c r="S459" s="169">
        <v>1742.4006774742213</v>
      </c>
      <c r="T459" s="169">
        <v>9.935552940783742</v>
      </c>
      <c r="U459" s="169">
        <v>1912.3477729643325</v>
      </c>
      <c r="V459" s="169">
        <v>9.9442624167107674</v>
      </c>
      <c r="W459" s="169">
        <v>1744.4006774742213</v>
      </c>
      <c r="X459" s="169" t="e">
        <v>#N/A</v>
      </c>
      <c r="Y459" s="169">
        <v>1978.5464246688405</v>
      </c>
      <c r="Z459" s="169" t="e">
        <v>#N/A</v>
      </c>
    </row>
    <row r="460" spans="1:26" x14ac:dyDescent="0.3">
      <c r="A460" s="169" t="str">
        <f t="shared" si="17"/>
        <v>NW2493000</v>
      </c>
      <c r="B460" s="169" t="str">
        <f t="shared" si="18"/>
        <v>NW493000</v>
      </c>
      <c r="C460" s="169" t="s">
        <v>51</v>
      </c>
      <c r="D460" s="169" t="s">
        <v>94</v>
      </c>
      <c r="E460" s="169">
        <v>493000</v>
      </c>
      <c r="F460" s="169">
        <v>543000</v>
      </c>
      <c r="G460" s="169">
        <v>1903.1729548878311</v>
      </c>
      <c r="H460" s="169">
        <v>11.454162448149546</v>
      </c>
      <c r="I460" s="169">
        <v>1952.8781826252091</v>
      </c>
      <c r="J460" s="169">
        <v>11.456484125788327</v>
      </c>
      <c r="K460" s="169">
        <v>1905.1729548878311</v>
      </c>
      <c r="L460" s="169">
        <v>11.001578139457052</v>
      </c>
      <c r="M460" s="169">
        <v>1986.7570920384601</v>
      </c>
      <c r="N460" s="169">
        <v>11.005388846610487</v>
      </c>
      <c r="O460" s="169">
        <v>1907.1729548878311</v>
      </c>
      <c r="P460" s="169">
        <v>10.31597012136516</v>
      </c>
      <c r="Q460" s="169">
        <v>2034.9526795127388</v>
      </c>
      <c r="R460" s="169">
        <v>10.32193857464172</v>
      </c>
      <c r="S460" s="169">
        <v>1909.1729548878311</v>
      </c>
      <c r="T460" s="169">
        <v>9.935552940783742</v>
      </c>
      <c r="U460" s="169">
        <v>2095.6357424835996</v>
      </c>
      <c r="V460" s="169">
        <v>9.9442624167107674</v>
      </c>
      <c r="W460" s="169">
        <v>1911.1729548878311</v>
      </c>
      <c r="X460" s="169" t="e">
        <v>#N/A</v>
      </c>
      <c r="Y460" s="169">
        <v>2168.0733073162919</v>
      </c>
      <c r="Z460" s="169" t="e">
        <v>#N/A</v>
      </c>
    </row>
    <row r="461" spans="1:26" x14ac:dyDescent="0.3">
      <c r="A461" s="169" t="str">
        <f t="shared" si="17"/>
        <v>NW2543000</v>
      </c>
      <c r="B461" s="169" t="str">
        <f t="shared" si="18"/>
        <v>NW543000</v>
      </c>
      <c r="C461" s="169" t="s">
        <v>51</v>
      </c>
      <c r="D461" s="169" t="s">
        <v>94</v>
      </c>
      <c r="E461" s="169">
        <v>543000</v>
      </c>
      <c r="F461" s="169">
        <v>593000</v>
      </c>
      <c r="G461" s="169">
        <v>2071.9452323014407</v>
      </c>
      <c r="H461" s="169">
        <v>11.454162448149546</v>
      </c>
      <c r="I461" s="169">
        <v>2126.1193677752858</v>
      </c>
      <c r="J461" s="169">
        <v>11.456484125788327</v>
      </c>
      <c r="K461" s="169">
        <v>2073.9452323014407</v>
      </c>
      <c r="L461" s="169">
        <v>11.001578139457052</v>
      </c>
      <c r="M461" s="169">
        <v>2162.8644526672961</v>
      </c>
      <c r="N461" s="169">
        <v>11.005388846610487</v>
      </c>
      <c r="O461" s="169">
        <v>2075.9452323014407</v>
      </c>
      <c r="P461" s="169">
        <v>10.31597012136516</v>
      </c>
      <c r="Q461" s="169">
        <v>2215.2134024266293</v>
      </c>
      <c r="R461" s="169">
        <v>10.32193857464172</v>
      </c>
      <c r="S461" s="169">
        <v>2077.9452323014407</v>
      </c>
      <c r="T461" s="169">
        <v>9.935552940783742</v>
      </c>
      <c r="U461" s="169">
        <v>2281.1725541722099</v>
      </c>
      <c r="V461" s="169">
        <v>9.9442624167107674</v>
      </c>
      <c r="W461" s="169">
        <v>2079.9452323014407</v>
      </c>
      <c r="X461" s="169" t="e">
        <v>#N/A</v>
      </c>
      <c r="Y461" s="169">
        <v>2359.943033926485</v>
      </c>
      <c r="Z461" s="169" t="e">
        <v>#N/A</v>
      </c>
    </row>
    <row r="462" spans="1:26" x14ac:dyDescent="0.3">
      <c r="A462" s="169" t="str">
        <f t="shared" si="17"/>
        <v>NW2593000</v>
      </c>
      <c r="B462" s="169" t="str">
        <f t="shared" si="18"/>
        <v>NW593000</v>
      </c>
      <c r="C462" s="169" t="s">
        <v>51</v>
      </c>
      <c r="D462" s="169" t="s">
        <v>94</v>
      </c>
      <c r="E462" s="169">
        <v>593000</v>
      </c>
      <c r="F462" s="169">
        <v>643000</v>
      </c>
      <c r="G462" s="169">
        <v>2243.7175097150503</v>
      </c>
      <c r="H462" s="169">
        <v>11.454162448149546</v>
      </c>
      <c r="I462" s="169">
        <v>2302.4600533955963</v>
      </c>
      <c r="J462" s="169">
        <v>11.456484125788327</v>
      </c>
      <c r="K462" s="169">
        <v>2245.7175097150503</v>
      </c>
      <c r="L462" s="169">
        <v>11.001578139457052</v>
      </c>
      <c r="M462" s="169">
        <v>2342.1351293169946</v>
      </c>
      <c r="N462" s="169">
        <v>11.005388846610487</v>
      </c>
      <c r="O462" s="169">
        <v>2247.7175097150503</v>
      </c>
      <c r="P462" s="169">
        <v>10.31597012136516</v>
      </c>
      <c r="Q462" s="169">
        <v>2398.7299161952296</v>
      </c>
      <c r="R462" s="169">
        <v>10.32193857464172</v>
      </c>
      <c r="S462" s="169">
        <v>2249.7175097150503</v>
      </c>
      <c r="T462" s="169">
        <v>9.935552940783742</v>
      </c>
      <c r="U462" s="169">
        <v>2470.082629114836</v>
      </c>
      <c r="V462" s="169">
        <v>9.9442624167107674</v>
      </c>
      <c r="W462" s="169">
        <v>2251.7175097150503</v>
      </c>
      <c r="X462" s="169" t="e">
        <v>#N/A</v>
      </c>
      <c r="Y462" s="169">
        <v>2555.3270264807934</v>
      </c>
      <c r="Z462" s="169" t="e">
        <v>#N/A</v>
      </c>
    </row>
    <row r="463" spans="1:26" x14ac:dyDescent="0.3">
      <c r="A463" s="169" t="str">
        <f t="shared" si="17"/>
        <v>NW2643000</v>
      </c>
      <c r="B463" s="169" t="str">
        <f t="shared" si="18"/>
        <v>NW643000</v>
      </c>
      <c r="C463" s="169" t="s">
        <v>51</v>
      </c>
      <c r="D463" s="169" t="s">
        <v>94</v>
      </c>
      <c r="E463" s="169">
        <v>643000</v>
      </c>
      <c r="F463" s="169">
        <v>693000</v>
      </c>
      <c r="G463" s="169">
        <v>2407.4897871286603</v>
      </c>
      <c r="H463" s="169">
        <v>11.454162448149546</v>
      </c>
      <c r="I463" s="169">
        <v>2470.5354044286178</v>
      </c>
      <c r="J463" s="169">
        <v>11.456484125788327</v>
      </c>
      <c r="K463" s="169">
        <v>2409.4897871286603</v>
      </c>
      <c r="L463" s="169">
        <v>11.001578139457052</v>
      </c>
      <c r="M463" s="169">
        <v>2512.9702965777278</v>
      </c>
      <c r="N463" s="169">
        <v>11.005388846610487</v>
      </c>
      <c r="O463" s="169">
        <v>2411.4897871286603</v>
      </c>
      <c r="P463" s="169">
        <v>10.31597012136516</v>
      </c>
      <c r="Q463" s="169">
        <v>2573.5643210179369</v>
      </c>
      <c r="R463" s="169">
        <v>10.32193857464172</v>
      </c>
      <c r="S463" s="169">
        <v>2413.4897871286603</v>
      </c>
      <c r="T463" s="169">
        <v>9.935552940783742</v>
      </c>
      <c r="U463" s="169">
        <v>2649.997335380087</v>
      </c>
      <c r="V463" s="169">
        <v>9.9442624167107674</v>
      </c>
      <c r="W463" s="169">
        <v>2415.4897871286603</v>
      </c>
      <c r="X463" s="169" t="e">
        <v>#N/A</v>
      </c>
      <c r="Y463" s="169">
        <v>2741.3396431841297</v>
      </c>
      <c r="Z463" s="169" t="e">
        <v>#N/A</v>
      </c>
    </row>
    <row r="464" spans="1:26" x14ac:dyDescent="0.3">
      <c r="A464" s="169" t="str">
        <f t="shared" si="17"/>
        <v>NW2693000</v>
      </c>
      <c r="B464" s="169" t="str">
        <f t="shared" si="18"/>
        <v>NW693000</v>
      </c>
      <c r="C464" s="169" t="s">
        <v>51</v>
      </c>
      <c r="D464" s="169" t="s">
        <v>94</v>
      </c>
      <c r="E464" s="169">
        <v>693000</v>
      </c>
      <c r="F464" s="169">
        <v>732000</v>
      </c>
      <c r="G464" s="169">
        <v>2552.8324027310277</v>
      </c>
      <c r="H464" s="169">
        <v>11.454162448149546</v>
      </c>
      <c r="I464" s="169">
        <v>2619.8012174384571</v>
      </c>
      <c r="J464" s="169">
        <v>11.456484125788327</v>
      </c>
      <c r="K464" s="169">
        <v>2554.8324027310277</v>
      </c>
      <c r="L464" s="169">
        <v>11.001578139457052</v>
      </c>
      <c r="M464" s="169">
        <v>2664.7522886789079</v>
      </c>
      <c r="N464" s="169">
        <v>11.005388846610487</v>
      </c>
      <c r="O464" s="169">
        <v>2556.8324027310277</v>
      </c>
      <c r="P464" s="169">
        <v>10.31597012136516</v>
      </c>
      <c r="Q464" s="169">
        <v>2728.9924971779305</v>
      </c>
      <c r="R464" s="169">
        <v>10.32193857464172</v>
      </c>
      <c r="S464" s="169">
        <v>2558.8324027310277</v>
      </c>
      <c r="T464" s="169">
        <v>9.935552940783742</v>
      </c>
      <c r="U464" s="169">
        <v>2810.0573229408087</v>
      </c>
      <c r="V464" s="169">
        <v>9.9442624167107674</v>
      </c>
      <c r="W464" s="169">
        <v>2560.8324027310277</v>
      </c>
      <c r="X464" s="169" t="e">
        <v>#N/A</v>
      </c>
      <c r="Y464" s="169">
        <v>2906.9592164125866</v>
      </c>
      <c r="Z464" s="169" t="e">
        <v>#N/A</v>
      </c>
    </row>
    <row r="465" spans="1:26" x14ac:dyDescent="0.3">
      <c r="A465" s="169" t="str">
        <f t="shared" si="17"/>
        <v>SC10</v>
      </c>
      <c r="B465" s="169" t="str">
        <f t="shared" si="18"/>
        <v>SC0</v>
      </c>
      <c r="C465" s="169" t="s">
        <v>55</v>
      </c>
      <c r="D465" s="169" t="s">
        <v>97</v>
      </c>
      <c r="E465" s="169">
        <v>0</v>
      </c>
      <c r="F465" s="169">
        <v>25000</v>
      </c>
      <c r="G465" s="169">
        <v>132.30934816774413</v>
      </c>
      <c r="H465" s="169">
        <v>13.224695002389131</v>
      </c>
      <c r="I465" s="169">
        <v>134.9193118356155</v>
      </c>
      <c r="J465" s="169">
        <v>13.227149347321557</v>
      </c>
      <c r="K465" s="169">
        <v>134.30934816774413</v>
      </c>
      <c r="L465" s="169">
        <v>12.64908545706307</v>
      </c>
      <c r="M465" s="169">
        <v>138.59323627228758</v>
      </c>
      <c r="N465" s="169">
        <v>12.653113918910986</v>
      </c>
      <c r="O465" s="169">
        <v>136.30934816774413</v>
      </c>
      <c r="P465" s="169">
        <v>11.801170498854848</v>
      </c>
      <c r="Q465" s="169">
        <v>143.01891281401629</v>
      </c>
      <c r="R465" s="169">
        <v>11.807480006604354</v>
      </c>
      <c r="S465" s="169">
        <v>138.30934816774413</v>
      </c>
      <c r="T465" s="169">
        <v>11.293929503894468</v>
      </c>
      <c r="U465" s="169">
        <v>148.10029216273571</v>
      </c>
      <c r="V465" s="169">
        <v>11.30313666416018</v>
      </c>
      <c r="W465" s="169">
        <v>140.30934816774413</v>
      </c>
      <c r="X465" s="169" t="e">
        <v>#N/A</v>
      </c>
      <c r="Y465" s="169">
        <v>153.79888672582661</v>
      </c>
      <c r="Z465" s="169" t="e">
        <v>#N/A</v>
      </c>
    </row>
    <row r="466" spans="1:26" x14ac:dyDescent="0.3">
      <c r="A466" s="169" t="str">
        <f t="shared" si="17"/>
        <v>SC125000</v>
      </c>
      <c r="B466" s="169" t="str">
        <f t="shared" si="18"/>
        <v>SC25000</v>
      </c>
      <c r="C466" s="169" t="s">
        <v>55</v>
      </c>
      <c r="D466" s="169" t="s">
        <v>97</v>
      </c>
      <c r="E466" s="169">
        <v>25000</v>
      </c>
      <c r="F466" s="169">
        <v>50000</v>
      </c>
      <c r="G466" s="169">
        <v>189.46665758963968</v>
      </c>
      <c r="H466" s="169">
        <v>13.224695002389131</v>
      </c>
      <c r="I466" s="169">
        <v>193.46299447609772</v>
      </c>
      <c r="J466" s="169">
        <v>13.227149347321557</v>
      </c>
      <c r="K466" s="169">
        <v>191.46665758963968</v>
      </c>
      <c r="L466" s="169">
        <v>12.64908545706307</v>
      </c>
      <c r="M466" s="169">
        <v>198.02608225151951</v>
      </c>
      <c r="N466" s="169">
        <v>12.653113918910986</v>
      </c>
      <c r="O466" s="169">
        <v>193.46665758963968</v>
      </c>
      <c r="P466" s="169">
        <v>11.801170498854848</v>
      </c>
      <c r="Q466" s="169">
        <v>203.74024147820046</v>
      </c>
      <c r="R466" s="169">
        <v>11.807480006604354</v>
      </c>
      <c r="S466" s="169">
        <v>195.46665758963968</v>
      </c>
      <c r="T466" s="169">
        <v>11.293929503894468</v>
      </c>
      <c r="U466" s="169">
        <v>210.45840292391162</v>
      </c>
      <c r="V466" s="169">
        <v>11.30313666416018</v>
      </c>
      <c r="W466" s="169">
        <v>197.46665758963968</v>
      </c>
      <c r="X466" s="169" t="e">
        <v>#N/A</v>
      </c>
      <c r="Y466" s="169">
        <v>218.12163496904896</v>
      </c>
      <c r="Z466" s="169" t="e">
        <v>#N/A</v>
      </c>
    </row>
    <row r="467" spans="1:26" x14ac:dyDescent="0.3">
      <c r="A467" s="169" t="str">
        <f t="shared" si="17"/>
        <v>SC150000</v>
      </c>
      <c r="B467" s="169" t="str">
        <f t="shared" si="18"/>
        <v>SC50000</v>
      </c>
      <c r="C467" s="169" t="s">
        <v>55</v>
      </c>
      <c r="D467" s="169" t="s">
        <v>97</v>
      </c>
      <c r="E467" s="169">
        <v>50000</v>
      </c>
      <c r="F467" s="169">
        <v>73200</v>
      </c>
      <c r="G467" s="169">
        <v>282.08468998147345</v>
      </c>
      <c r="H467" s="169">
        <v>13.224695002389131</v>
      </c>
      <c r="I467" s="169">
        <v>288.62359555063136</v>
      </c>
      <c r="J467" s="169">
        <v>13.227149347321557</v>
      </c>
      <c r="K467" s="169">
        <v>284.08468998147345</v>
      </c>
      <c r="L467" s="169">
        <v>12.64908545706307</v>
      </c>
      <c r="M467" s="169">
        <v>294.81738336309991</v>
      </c>
      <c r="N467" s="169">
        <v>12.653113918910986</v>
      </c>
      <c r="O467" s="169">
        <v>286.08468998147345</v>
      </c>
      <c r="P467" s="169">
        <v>11.801170498854848</v>
      </c>
      <c r="Q467" s="169">
        <v>302.89458284404969</v>
      </c>
      <c r="R467" s="169">
        <v>11.807480006604354</v>
      </c>
      <c r="S467" s="169">
        <v>288.08468998147345</v>
      </c>
      <c r="T467" s="169">
        <v>11.293929503894468</v>
      </c>
      <c r="U467" s="169">
        <v>312.61455566668394</v>
      </c>
      <c r="V467" s="169">
        <v>11.30313666416018</v>
      </c>
      <c r="W467" s="169">
        <v>290.08468998147345</v>
      </c>
      <c r="X467" s="169" t="e">
        <v>#N/A</v>
      </c>
      <c r="Y467" s="169">
        <v>323.88087645281843</v>
      </c>
      <c r="Z467" s="169" t="e">
        <v>#N/A</v>
      </c>
    </row>
    <row r="468" spans="1:26" x14ac:dyDescent="0.3">
      <c r="A468" s="169" t="str">
        <f t="shared" si="17"/>
        <v>SC173200</v>
      </c>
      <c r="B468" s="169" t="str">
        <f t="shared" si="18"/>
        <v>SC73200</v>
      </c>
      <c r="C468" s="169" t="s">
        <v>55</v>
      </c>
      <c r="D468" s="169" t="s">
        <v>97</v>
      </c>
      <c r="E468" s="169">
        <v>73200</v>
      </c>
      <c r="F468" s="169">
        <v>100000</v>
      </c>
      <c r="G468" s="169">
        <v>311.20734013133051</v>
      </c>
      <c r="H468" s="169">
        <v>11.916868905830466</v>
      </c>
      <c r="I468" s="169">
        <v>318.11824147518576</v>
      </c>
      <c r="J468" s="169">
        <v>11.919200533516271</v>
      </c>
      <c r="K468" s="169">
        <v>313.20734013133051</v>
      </c>
      <c r="L468" s="169">
        <v>11.409563259800148</v>
      </c>
      <c r="M468" s="169">
        <v>324.550612232417</v>
      </c>
      <c r="N468" s="169">
        <v>11.413390298555669</v>
      </c>
      <c r="O468" s="169">
        <v>315.20734013133051</v>
      </c>
      <c r="P468" s="169">
        <v>10.670981930898511</v>
      </c>
      <c r="Q468" s="169">
        <v>332.97354120968629</v>
      </c>
      <c r="R468" s="169">
        <v>10.676975963260542</v>
      </c>
      <c r="S468" s="169">
        <v>317.20734013133051</v>
      </c>
      <c r="T468" s="169">
        <v>10.26282326753384</v>
      </c>
      <c r="U468" s="169">
        <v>343.13270026011122</v>
      </c>
      <c r="V468" s="169">
        <v>10.271570069786266</v>
      </c>
      <c r="W468" s="169">
        <v>319.20734013133051</v>
      </c>
      <c r="X468" s="169" t="e">
        <v>#N/A</v>
      </c>
      <c r="Y468" s="169">
        <v>354.92617840353961</v>
      </c>
      <c r="Z468" s="169" t="e">
        <v>#N/A</v>
      </c>
    </row>
    <row r="469" spans="1:26" x14ac:dyDescent="0.3">
      <c r="A469" s="169" t="str">
        <f t="shared" si="17"/>
        <v>SC1100000</v>
      </c>
      <c r="B469" s="169" t="str">
        <f t="shared" si="18"/>
        <v>SC100000</v>
      </c>
      <c r="C469" s="169" t="s">
        <v>55</v>
      </c>
      <c r="D469" s="169" t="s">
        <v>97</v>
      </c>
      <c r="E469" s="169">
        <v>100000</v>
      </c>
      <c r="F469" s="169">
        <v>125000</v>
      </c>
      <c r="G469" s="169">
        <v>380.43552371005421</v>
      </c>
      <c r="H469" s="169">
        <v>11.916868905830466</v>
      </c>
      <c r="I469" s="169">
        <v>389.07259237834353</v>
      </c>
      <c r="J469" s="169">
        <v>11.919200533516271</v>
      </c>
      <c r="K469" s="169">
        <v>382.43552371005421</v>
      </c>
      <c r="L469" s="169">
        <v>11.409563259800148</v>
      </c>
      <c r="M469" s="169">
        <v>396.61205657971902</v>
      </c>
      <c r="N469" s="169">
        <v>11.413390298555669</v>
      </c>
      <c r="O469" s="169">
        <v>384.43552371005421</v>
      </c>
      <c r="P469" s="169">
        <v>10.670981930898511</v>
      </c>
      <c r="Q469" s="169">
        <v>406.63926979953226</v>
      </c>
      <c r="R469" s="169">
        <v>10.676975963260542</v>
      </c>
      <c r="S469" s="169">
        <v>386.43552371005421</v>
      </c>
      <c r="T469" s="169">
        <v>10.26282326753384</v>
      </c>
      <c r="U469" s="169">
        <v>418.83637919057765</v>
      </c>
      <c r="V469" s="169">
        <v>10.271570069786266</v>
      </c>
      <c r="W469" s="169">
        <v>388.43552371005421</v>
      </c>
      <c r="X469" s="169" t="e">
        <v>#N/A</v>
      </c>
      <c r="Y469" s="169">
        <v>433.07601900274062</v>
      </c>
      <c r="Z469" s="169" t="e">
        <v>#N/A</v>
      </c>
    </row>
    <row r="470" spans="1:26" x14ac:dyDescent="0.3">
      <c r="A470" s="169" t="str">
        <f t="shared" si="17"/>
        <v>SC1125000</v>
      </c>
      <c r="B470" s="169" t="str">
        <f t="shared" si="18"/>
        <v>SC125000</v>
      </c>
      <c r="C470" s="169" t="s">
        <v>55</v>
      </c>
      <c r="D470" s="169" t="s">
        <v>97</v>
      </c>
      <c r="E470" s="169">
        <v>125000</v>
      </c>
      <c r="F470" s="169">
        <v>150000</v>
      </c>
      <c r="G470" s="169">
        <v>446.07151241685904</v>
      </c>
      <c r="H470" s="169">
        <v>11.916868905830466</v>
      </c>
      <c r="I470" s="169">
        <v>456.32115203939912</v>
      </c>
      <c r="J470" s="169">
        <v>11.919200533516271</v>
      </c>
      <c r="K470" s="169">
        <v>448.07151241685904</v>
      </c>
      <c r="L470" s="169">
        <v>11.409563259800148</v>
      </c>
      <c r="M470" s="169">
        <v>464.89485359795196</v>
      </c>
      <c r="N470" s="169">
        <v>11.413390298555669</v>
      </c>
      <c r="O470" s="169">
        <v>450.07151241685904</v>
      </c>
      <c r="P470" s="169">
        <v>10.670981930898511</v>
      </c>
      <c r="Q470" s="169">
        <v>476.42077562499907</v>
      </c>
      <c r="R470" s="169">
        <v>10.676975963260542</v>
      </c>
      <c r="S470" s="169">
        <v>452.07151241685904</v>
      </c>
      <c r="T470" s="169">
        <v>10.26282326753384</v>
      </c>
      <c r="U470" s="169">
        <v>490.52172103412431</v>
      </c>
      <c r="V470" s="169">
        <v>10.271570069786266</v>
      </c>
      <c r="W470" s="169">
        <v>454.07151241685904</v>
      </c>
      <c r="X470" s="169" t="e">
        <v>#N/A</v>
      </c>
      <c r="Y470" s="169">
        <v>507.04654444382555</v>
      </c>
      <c r="Z470" s="169" t="e">
        <v>#N/A</v>
      </c>
    </row>
    <row r="471" spans="1:26" x14ac:dyDescent="0.3">
      <c r="A471" s="169" t="str">
        <f t="shared" si="17"/>
        <v>SC1150000</v>
      </c>
      <c r="B471" s="169" t="str">
        <f t="shared" si="18"/>
        <v>SC150000</v>
      </c>
      <c r="C471" s="169" t="s">
        <v>55</v>
      </c>
      <c r="D471" s="169" t="s">
        <v>97</v>
      </c>
      <c r="E471" s="169">
        <v>150000</v>
      </c>
      <c r="F471" s="169">
        <v>175000</v>
      </c>
      <c r="G471" s="169">
        <v>510.70750112366392</v>
      </c>
      <c r="H471" s="169">
        <v>11.916868905830466</v>
      </c>
      <c r="I471" s="169">
        <v>522.53654487704364</v>
      </c>
      <c r="J471" s="169">
        <v>11.919200533516271</v>
      </c>
      <c r="K471" s="169">
        <v>512.70750112366386</v>
      </c>
      <c r="L471" s="169">
        <v>11.409563259800148</v>
      </c>
      <c r="M471" s="169">
        <v>532.12321194256447</v>
      </c>
      <c r="N471" s="169">
        <v>11.413390298555669</v>
      </c>
      <c r="O471" s="169">
        <v>514.70750112366386</v>
      </c>
      <c r="P471" s="169">
        <v>10.670981930898511</v>
      </c>
      <c r="Q471" s="169">
        <v>545.11701783222941</v>
      </c>
      <c r="R471" s="169">
        <v>10.676975963260542</v>
      </c>
      <c r="S471" s="169">
        <v>516.70750112366386</v>
      </c>
      <c r="T471" s="169">
        <v>10.26282326753384</v>
      </c>
      <c r="U471" s="169">
        <v>561.08264179299931</v>
      </c>
      <c r="V471" s="169">
        <v>10.271570069786266</v>
      </c>
      <c r="W471" s="169">
        <v>518.70750112366386</v>
      </c>
      <c r="X471" s="169" t="e">
        <v>#N/A</v>
      </c>
      <c r="Y471" s="169">
        <v>579.84564790353909</v>
      </c>
      <c r="Z471" s="169" t="e">
        <v>#N/A</v>
      </c>
    </row>
    <row r="472" spans="1:26" x14ac:dyDescent="0.3">
      <c r="A472" s="169" t="str">
        <f t="shared" si="17"/>
        <v>SC1175000</v>
      </c>
      <c r="B472" s="169" t="str">
        <f t="shared" si="18"/>
        <v>SC175000</v>
      </c>
      <c r="C472" s="169" t="s">
        <v>55</v>
      </c>
      <c r="D472" s="169" t="s">
        <v>97</v>
      </c>
      <c r="E472" s="169">
        <v>175000</v>
      </c>
      <c r="F472" s="169">
        <v>200000</v>
      </c>
      <c r="G472" s="169">
        <v>576.34348983046868</v>
      </c>
      <c r="H472" s="169">
        <v>11.916868905830466</v>
      </c>
      <c r="I472" s="169">
        <v>589.78510453809929</v>
      </c>
      <c r="J472" s="169">
        <v>11.919200533516271</v>
      </c>
      <c r="K472" s="169">
        <v>578.34348983046868</v>
      </c>
      <c r="L472" s="169">
        <v>11.409563259800148</v>
      </c>
      <c r="M472" s="169">
        <v>600.40600896079741</v>
      </c>
      <c r="N472" s="169">
        <v>11.413390298555669</v>
      </c>
      <c r="O472" s="169">
        <v>580.34348983046868</v>
      </c>
      <c r="P472" s="169">
        <v>10.670981930898511</v>
      </c>
      <c r="Q472" s="169">
        <v>614.89852365769627</v>
      </c>
      <c r="R472" s="169">
        <v>10.676975963260542</v>
      </c>
      <c r="S472" s="169">
        <v>582.34348983046868</v>
      </c>
      <c r="T472" s="169">
        <v>10.26282326753384</v>
      </c>
      <c r="U472" s="169">
        <v>632.76798363654598</v>
      </c>
      <c r="V472" s="169">
        <v>10.271570069786266</v>
      </c>
      <c r="W472" s="169">
        <v>584.34348983046868</v>
      </c>
      <c r="X472" s="169" t="e">
        <v>#N/A</v>
      </c>
      <c r="Y472" s="169">
        <v>653.81617334462396</v>
      </c>
      <c r="Z472" s="169" t="e">
        <v>#N/A</v>
      </c>
    </row>
    <row r="473" spans="1:26" x14ac:dyDescent="0.3">
      <c r="A473" s="169" t="str">
        <f t="shared" si="17"/>
        <v>SC1200000</v>
      </c>
      <c r="B473" s="169" t="str">
        <f t="shared" si="18"/>
        <v>SC200000</v>
      </c>
      <c r="C473" s="169" t="s">
        <v>55</v>
      </c>
      <c r="D473" s="169" t="s">
        <v>97</v>
      </c>
      <c r="E473" s="169">
        <v>200000</v>
      </c>
      <c r="F473" s="169">
        <v>225000</v>
      </c>
      <c r="G473" s="169">
        <v>640.97947853727362</v>
      </c>
      <c r="H473" s="169">
        <v>11.916868905830466</v>
      </c>
      <c r="I473" s="169">
        <v>656.00049737574386</v>
      </c>
      <c r="J473" s="169">
        <v>11.919200533516271</v>
      </c>
      <c r="K473" s="169">
        <v>642.97947853727362</v>
      </c>
      <c r="L473" s="169">
        <v>11.409563259800148</v>
      </c>
      <c r="M473" s="169">
        <v>667.63436730540991</v>
      </c>
      <c r="N473" s="169">
        <v>11.413390298555669</v>
      </c>
      <c r="O473" s="169">
        <v>644.97947853727362</v>
      </c>
      <c r="P473" s="169">
        <v>10.670981930898511</v>
      </c>
      <c r="Q473" s="169">
        <v>683.59476586492656</v>
      </c>
      <c r="R473" s="169">
        <v>10.676975963260542</v>
      </c>
      <c r="S473" s="169">
        <v>646.97947853727362</v>
      </c>
      <c r="T473" s="169">
        <v>10.26282326753384</v>
      </c>
      <c r="U473" s="169">
        <v>703.32890439542098</v>
      </c>
      <c r="V473" s="169">
        <v>10.271570069786266</v>
      </c>
      <c r="W473" s="169">
        <v>648.97947853727362</v>
      </c>
      <c r="X473" s="169" t="e">
        <v>#N/A</v>
      </c>
      <c r="Y473" s="169">
        <v>726.61527680433755</v>
      </c>
      <c r="Z473" s="169" t="e">
        <v>#N/A</v>
      </c>
    </row>
    <row r="474" spans="1:26" x14ac:dyDescent="0.3">
      <c r="A474" s="169" t="str">
        <f t="shared" si="17"/>
        <v>SC1225000</v>
      </c>
      <c r="B474" s="169" t="str">
        <f t="shared" si="18"/>
        <v>SC225000</v>
      </c>
      <c r="C474" s="169" t="s">
        <v>55</v>
      </c>
      <c r="D474" s="169" t="s">
        <v>97</v>
      </c>
      <c r="E474" s="169">
        <v>225000</v>
      </c>
      <c r="F474" s="169">
        <v>250000</v>
      </c>
      <c r="G474" s="169">
        <v>707.61546724407845</v>
      </c>
      <c r="H474" s="169">
        <v>11.916868905830466</v>
      </c>
      <c r="I474" s="169">
        <v>724.28222386021059</v>
      </c>
      <c r="J474" s="169">
        <v>11.919200533516271</v>
      </c>
      <c r="K474" s="169">
        <v>709.61546724407845</v>
      </c>
      <c r="L474" s="169">
        <v>11.409563259800148</v>
      </c>
      <c r="M474" s="169">
        <v>736.97160299726329</v>
      </c>
      <c r="N474" s="169">
        <v>11.413390298555669</v>
      </c>
      <c r="O474" s="169">
        <v>711.61546724407845</v>
      </c>
      <c r="P474" s="169">
        <v>10.670981930898511</v>
      </c>
      <c r="Q474" s="169">
        <v>754.46153530863</v>
      </c>
      <c r="R474" s="169">
        <v>10.676975963260542</v>
      </c>
      <c r="S474" s="169">
        <v>713.61546724407845</v>
      </c>
      <c r="T474" s="169">
        <v>10.26282326753384</v>
      </c>
      <c r="U474" s="169">
        <v>776.13866732363942</v>
      </c>
      <c r="V474" s="169">
        <v>10.271570069786266</v>
      </c>
      <c r="W474" s="169">
        <v>715.61546724407845</v>
      </c>
      <c r="X474" s="169" t="e">
        <v>#N/A</v>
      </c>
      <c r="Y474" s="169">
        <v>801.75722422679394</v>
      </c>
      <c r="Z474" s="169" t="e">
        <v>#N/A</v>
      </c>
    </row>
    <row r="475" spans="1:26" x14ac:dyDescent="0.3">
      <c r="A475" s="169" t="str">
        <f t="shared" si="17"/>
        <v>SC1250000</v>
      </c>
      <c r="B475" s="169" t="str">
        <f t="shared" si="18"/>
        <v>SC250000</v>
      </c>
      <c r="C475" s="169" t="s">
        <v>55</v>
      </c>
      <c r="D475" s="169" t="s">
        <v>97</v>
      </c>
      <c r="E475" s="169">
        <v>250000</v>
      </c>
      <c r="F475" s="169">
        <v>293000</v>
      </c>
      <c r="G475" s="169">
        <v>794.53101910059411</v>
      </c>
      <c r="H475" s="169">
        <v>11.916868905830466</v>
      </c>
      <c r="I475" s="169">
        <v>813.1652316814766</v>
      </c>
      <c r="J475" s="169">
        <v>11.919200533516271</v>
      </c>
      <c r="K475" s="169">
        <v>796.53101910059411</v>
      </c>
      <c r="L475" s="169">
        <v>11.409563259800148</v>
      </c>
      <c r="M475" s="169">
        <v>827.11645697294637</v>
      </c>
      <c r="N475" s="169">
        <v>11.413390298555669</v>
      </c>
      <c r="O475" s="169">
        <v>798.53101910059411</v>
      </c>
      <c r="P475" s="169">
        <v>10.670981930898511</v>
      </c>
      <c r="Q475" s="169">
        <v>846.43492499893898</v>
      </c>
      <c r="R475" s="169">
        <v>10.676975963260542</v>
      </c>
      <c r="S475" s="169">
        <v>800.53101910059411</v>
      </c>
      <c r="T475" s="169">
        <v>10.26282326753384</v>
      </c>
      <c r="U475" s="169">
        <v>870.43487792288499</v>
      </c>
      <c r="V475" s="169">
        <v>10.271570069786266</v>
      </c>
      <c r="W475" s="169">
        <v>802.53101910059411</v>
      </c>
      <c r="X475" s="169" t="e">
        <v>#N/A</v>
      </c>
      <c r="Y475" s="169">
        <v>898.84152801826428</v>
      </c>
      <c r="Z475" s="169" t="e">
        <v>#N/A</v>
      </c>
    </row>
    <row r="476" spans="1:26" x14ac:dyDescent="0.3">
      <c r="A476" s="169" t="str">
        <f t="shared" si="17"/>
        <v>SC1293000</v>
      </c>
      <c r="B476" s="169" t="str">
        <f t="shared" si="18"/>
        <v>SC293000</v>
      </c>
      <c r="C476" s="169" t="s">
        <v>55</v>
      </c>
      <c r="D476" s="169" t="s">
        <v>97</v>
      </c>
      <c r="E476" s="169">
        <v>293000</v>
      </c>
      <c r="F476" s="169">
        <v>343000</v>
      </c>
      <c r="G476" s="169">
        <v>1205.6424452333922</v>
      </c>
      <c r="H476" s="169">
        <v>11.395140134700966</v>
      </c>
      <c r="I476" s="169">
        <v>1236.7277320740018</v>
      </c>
      <c r="J476" s="169">
        <v>11.397471762386772</v>
      </c>
      <c r="K476" s="169">
        <v>1207.6424452333922</v>
      </c>
      <c r="L476" s="169">
        <v>10.935499067360388</v>
      </c>
      <c r="M476" s="169">
        <v>1258.6645694729282</v>
      </c>
      <c r="N476" s="169">
        <v>10.939326106115908</v>
      </c>
      <c r="O476" s="169">
        <v>1209.6424452333922</v>
      </c>
      <c r="P476" s="169">
        <v>10.247263706530415</v>
      </c>
      <c r="Q476" s="169">
        <v>1289.5549528948823</v>
      </c>
      <c r="R476" s="169">
        <v>10.253257738892446</v>
      </c>
      <c r="S476" s="169">
        <v>1211.6424452333922</v>
      </c>
      <c r="T476" s="169">
        <v>9.8682202740225407</v>
      </c>
      <c r="U476" s="169">
        <v>1328.2549123996041</v>
      </c>
      <c r="V476" s="169">
        <v>9.8769670762749673</v>
      </c>
      <c r="W476" s="169">
        <v>1213.6424452333922</v>
      </c>
      <c r="X476" s="169" t="e">
        <v>#N/A</v>
      </c>
      <c r="Y476" s="169">
        <v>1374.306051622767</v>
      </c>
      <c r="Z476" s="169" t="e">
        <v>#N/A</v>
      </c>
    </row>
    <row r="477" spans="1:26" x14ac:dyDescent="0.3">
      <c r="A477" s="169" t="str">
        <f t="shared" si="17"/>
        <v>SC1343000</v>
      </c>
      <c r="B477" s="169" t="str">
        <f t="shared" si="18"/>
        <v>SC343000</v>
      </c>
      <c r="C477" s="169" t="s">
        <v>55</v>
      </c>
      <c r="D477" s="169" t="s">
        <v>97</v>
      </c>
      <c r="E477" s="169">
        <v>343000</v>
      </c>
      <c r="F477" s="169">
        <v>393000</v>
      </c>
      <c r="G477" s="169">
        <v>1367.1069226470022</v>
      </c>
      <c r="H477" s="169">
        <v>11.395140134700966</v>
      </c>
      <c r="I477" s="169">
        <v>1402.4187407119548</v>
      </c>
      <c r="J477" s="169">
        <v>11.397471762386772</v>
      </c>
      <c r="K477" s="169">
        <v>1369.1069226470022</v>
      </c>
      <c r="L477" s="169">
        <v>10.935499067360388</v>
      </c>
      <c r="M477" s="169">
        <v>1427.0663031626807</v>
      </c>
      <c r="N477" s="169">
        <v>10.939326106115908</v>
      </c>
      <c r="O477" s="169">
        <v>1371.1069226470022</v>
      </c>
      <c r="P477" s="169">
        <v>10.247263706530415</v>
      </c>
      <c r="Q477" s="169">
        <v>1461.884786339424</v>
      </c>
      <c r="R477" s="169">
        <v>10.253257738892446</v>
      </c>
      <c r="S477" s="169">
        <v>1373.1069226470022</v>
      </c>
      <c r="T477" s="169">
        <v>9.8682202740225407</v>
      </c>
      <c r="U477" s="169">
        <v>1505.5746796856502</v>
      </c>
      <c r="V477" s="169">
        <v>9.8769670762749673</v>
      </c>
      <c r="W477" s="169">
        <v>1375.1069226470022</v>
      </c>
      <c r="X477" s="169" t="e">
        <v>#N/A</v>
      </c>
      <c r="Y477" s="169">
        <v>1557.6152606774945</v>
      </c>
      <c r="Z477" s="169" t="e">
        <v>#N/A</v>
      </c>
    </row>
    <row r="478" spans="1:26" x14ac:dyDescent="0.3">
      <c r="A478" s="169" t="str">
        <f t="shared" si="17"/>
        <v>SC1393000</v>
      </c>
      <c r="B478" s="169" t="str">
        <f t="shared" si="18"/>
        <v>SC393000</v>
      </c>
      <c r="C478" s="169" t="s">
        <v>55</v>
      </c>
      <c r="D478" s="169" t="s">
        <v>97</v>
      </c>
      <c r="E478" s="169">
        <v>393000</v>
      </c>
      <c r="F478" s="169">
        <v>443000</v>
      </c>
      <c r="G478" s="169">
        <v>1530.8139000606118</v>
      </c>
      <c r="H478" s="169">
        <v>11.395140134700966</v>
      </c>
      <c r="I478" s="169">
        <v>1570.426625951407</v>
      </c>
      <c r="J478" s="169">
        <v>11.397471762386772</v>
      </c>
      <c r="K478" s="169">
        <v>1532.8139000606118</v>
      </c>
      <c r="L478" s="169">
        <v>10.935499067360388</v>
      </c>
      <c r="M478" s="169">
        <v>1597.8326155780271</v>
      </c>
      <c r="N478" s="169">
        <v>10.939326106115908</v>
      </c>
      <c r="O478" s="169">
        <v>1534.8139000606118</v>
      </c>
      <c r="P478" s="169">
        <v>10.247263706530415</v>
      </c>
      <c r="Q478" s="169">
        <v>1636.6483234478605</v>
      </c>
      <c r="R478" s="169">
        <v>10.253257738892446</v>
      </c>
      <c r="S478" s="169">
        <v>1536.8139000606118</v>
      </c>
      <c r="T478" s="169">
        <v>9.8682202740225407</v>
      </c>
      <c r="U478" s="169">
        <v>1685.4159612540727</v>
      </c>
      <c r="V478" s="169">
        <v>9.8769670762749673</v>
      </c>
      <c r="W478" s="169">
        <v>1538.8139000606118</v>
      </c>
      <c r="X478" s="169" t="e">
        <v>#N/A</v>
      </c>
      <c r="Y478" s="169">
        <v>1743.5513835254474</v>
      </c>
      <c r="Z478" s="169" t="e">
        <v>#N/A</v>
      </c>
    </row>
    <row r="479" spans="1:26" x14ac:dyDescent="0.3">
      <c r="A479" s="169" t="str">
        <f t="shared" si="17"/>
        <v>SC1443000</v>
      </c>
      <c r="B479" s="169" t="str">
        <f t="shared" si="18"/>
        <v>SC443000</v>
      </c>
      <c r="C479" s="169" t="s">
        <v>55</v>
      </c>
      <c r="D479" s="169" t="s">
        <v>97</v>
      </c>
      <c r="E479" s="169">
        <v>443000</v>
      </c>
      <c r="F479" s="169">
        <v>493000</v>
      </c>
      <c r="G479" s="169">
        <v>1694.2783774742218</v>
      </c>
      <c r="H479" s="169">
        <v>11.395140134700966</v>
      </c>
      <c r="I479" s="169">
        <v>1738.1839682361826</v>
      </c>
      <c r="J479" s="169">
        <v>11.397471762386772</v>
      </c>
      <c r="K479" s="169">
        <v>1696.2783774742218</v>
      </c>
      <c r="L479" s="169">
        <v>10.935499067360388</v>
      </c>
      <c r="M479" s="169">
        <v>1768.343226615021</v>
      </c>
      <c r="N479" s="169">
        <v>10.939326106115908</v>
      </c>
      <c r="O479" s="169">
        <v>1698.2783774742218</v>
      </c>
      <c r="P479" s="169">
        <v>10.247263706530415</v>
      </c>
      <c r="Q479" s="169">
        <v>1811.1486841288754</v>
      </c>
      <c r="R479" s="169">
        <v>10.253257738892446</v>
      </c>
      <c r="S479" s="169">
        <v>1700.2783774742218</v>
      </c>
      <c r="T479" s="169">
        <v>9.8682202740225407</v>
      </c>
      <c r="U479" s="169">
        <v>1864.9845707094626</v>
      </c>
      <c r="V479" s="169">
        <v>9.8769670762749673</v>
      </c>
      <c r="W479" s="169">
        <v>1702.2783774742218</v>
      </c>
      <c r="X479" s="169" t="e">
        <v>#N/A</v>
      </c>
      <c r="Y479" s="169">
        <v>1929.2034365429179</v>
      </c>
      <c r="Z479" s="169" t="e">
        <v>#N/A</v>
      </c>
    </row>
    <row r="480" spans="1:26" x14ac:dyDescent="0.3">
      <c r="A480" s="169" t="str">
        <f t="shared" si="17"/>
        <v>SC1493000</v>
      </c>
      <c r="B480" s="169" t="str">
        <f t="shared" si="18"/>
        <v>SC493000</v>
      </c>
      <c r="C480" s="169" t="s">
        <v>55</v>
      </c>
      <c r="D480" s="169" t="s">
        <v>97</v>
      </c>
      <c r="E480" s="169">
        <v>493000</v>
      </c>
      <c r="F480" s="169">
        <v>543000</v>
      </c>
      <c r="G480" s="169">
        <v>1855.7428548878311</v>
      </c>
      <c r="H480" s="169">
        <v>11.395140134700966</v>
      </c>
      <c r="I480" s="169">
        <v>1903.8749768741352</v>
      </c>
      <c r="J480" s="169">
        <v>11.397471762386772</v>
      </c>
      <c r="K480" s="169">
        <v>1857.7428548878311</v>
      </c>
      <c r="L480" s="169">
        <v>10.935499067360388</v>
      </c>
      <c r="M480" s="169">
        <v>1936.744960304773</v>
      </c>
      <c r="N480" s="169">
        <v>10.939326106115908</v>
      </c>
      <c r="O480" s="169">
        <v>1859.7428548878311</v>
      </c>
      <c r="P480" s="169">
        <v>10.247263706530415</v>
      </c>
      <c r="Q480" s="169">
        <v>1983.4785175734164</v>
      </c>
      <c r="R480" s="169">
        <v>10.253257738892446</v>
      </c>
      <c r="S480" s="169">
        <v>1861.7428548878311</v>
      </c>
      <c r="T480" s="169">
        <v>9.8682202740225407</v>
      </c>
      <c r="U480" s="169">
        <v>2042.3043379955084</v>
      </c>
      <c r="V480" s="169">
        <v>9.8769670762749673</v>
      </c>
      <c r="W480" s="169">
        <v>1863.7428548878311</v>
      </c>
      <c r="X480" s="169" t="e">
        <v>#N/A</v>
      </c>
      <c r="Y480" s="169">
        <v>2112.5126455976456</v>
      </c>
      <c r="Z480" s="169" t="e">
        <v>#N/A</v>
      </c>
    </row>
    <row r="481" spans="1:26" x14ac:dyDescent="0.3">
      <c r="A481" s="169" t="str">
        <f t="shared" si="17"/>
        <v>SC1543000</v>
      </c>
      <c r="B481" s="169" t="str">
        <f t="shared" si="18"/>
        <v>SC543000</v>
      </c>
      <c r="C481" s="169" t="s">
        <v>55</v>
      </c>
      <c r="D481" s="169" t="s">
        <v>97</v>
      </c>
      <c r="E481" s="169">
        <v>543000</v>
      </c>
      <c r="F481" s="169">
        <v>593000</v>
      </c>
      <c r="G481" s="169">
        <v>2019.2073323014411</v>
      </c>
      <c r="H481" s="169">
        <v>11.395140134700966</v>
      </c>
      <c r="I481" s="169">
        <v>2071.6323191589104</v>
      </c>
      <c r="J481" s="169">
        <v>11.397471762386772</v>
      </c>
      <c r="K481" s="169">
        <v>2021.2073323014411</v>
      </c>
      <c r="L481" s="169">
        <v>10.935499067360388</v>
      </c>
      <c r="M481" s="169">
        <v>2107.2555713417669</v>
      </c>
      <c r="N481" s="169">
        <v>10.939326106115908</v>
      </c>
      <c r="O481" s="169">
        <v>2023.2073323014411</v>
      </c>
      <c r="P481" s="169">
        <v>10.247263706530415</v>
      </c>
      <c r="Q481" s="169">
        <v>2157.978878254431</v>
      </c>
      <c r="R481" s="169">
        <v>10.253257738892446</v>
      </c>
      <c r="S481" s="169">
        <v>2025.2073323014411</v>
      </c>
      <c r="T481" s="169">
        <v>9.8682202740225407</v>
      </c>
      <c r="U481" s="169">
        <v>2221.8729474508982</v>
      </c>
      <c r="V481" s="169">
        <v>9.8769670762749673</v>
      </c>
      <c r="W481" s="169">
        <v>2027.2073323014411</v>
      </c>
      <c r="X481" s="169" t="e">
        <v>#N/A</v>
      </c>
      <c r="Y481" s="169">
        <v>2298.1646986151159</v>
      </c>
      <c r="Z481" s="169" t="e">
        <v>#N/A</v>
      </c>
    </row>
    <row r="482" spans="1:26" x14ac:dyDescent="0.3">
      <c r="A482" s="169" t="str">
        <f t="shared" si="17"/>
        <v>SC1593000</v>
      </c>
      <c r="B482" s="169" t="str">
        <f t="shared" si="18"/>
        <v>SC593000</v>
      </c>
      <c r="C482" s="169" t="s">
        <v>55</v>
      </c>
      <c r="D482" s="169" t="s">
        <v>97</v>
      </c>
      <c r="E482" s="169">
        <v>593000</v>
      </c>
      <c r="F482" s="169">
        <v>643000</v>
      </c>
      <c r="G482" s="169">
        <v>2185.9143097150509</v>
      </c>
      <c r="H482" s="169">
        <v>11.395140134700966</v>
      </c>
      <c r="I482" s="169">
        <v>2242.7397048685966</v>
      </c>
      <c r="J482" s="169">
        <v>11.397471762386772</v>
      </c>
      <c r="K482" s="169">
        <v>2187.9143097150509</v>
      </c>
      <c r="L482" s="169">
        <v>10.935499067360388</v>
      </c>
      <c r="M482" s="169">
        <v>2281.185199777975</v>
      </c>
      <c r="N482" s="169">
        <v>10.939326106115908</v>
      </c>
      <c r="O482" s="169">
        <v>2189.9143097150509</v>
      </c>
      <c r="P482" s="169">
        <v>10.247263706530415</v>
      </c>
      <c r="Q482" s="169">
        <v>2335.9982062175777</v>
      </c>
      <c r="R482" s="169">
        <v>10.253257738892446</v>
      </c>
      <c r="S482" s="169">
        <v>2191.9143097150509</v>
      </c>
      <c r="T482" s="169">
        <v>9.8682202740225407</v>
      </c>
      <c r="U482" s="169">
        <v>2405.0874922733365</v>
      </c>
      <c r="V482" s="169">
        <v>9.8769670762749673</v>
      </c>
      <c r="W482" s="169">
        <v>2193.9143097150509</v>
      </c>
      <c r="X482" s="169" t="e">
        <v>#N/A</v>
      </c>
      <c r="Y482" s="169">
        <v>2487.6150874071836</v>
      </c>
      <c r="Z482" s="169" t="e">
        <v>#N/A</v>
      </c>
    </row>
    <row r="483" spans="1:26" x14ac:dyDescent="0.3">
      <c r="A483" s="169" t="str">
        <f t="shared" si="17"/>
        <v>SC1643000</v>
      </c>
      <c r="B483" s="169" t="str">
        <f t="shared" si="18"/>
        <v>SC643000</v>
      </c>
      <c r="C483" s="169" t="s">
        <v>55</v>
      </c>
      <c r="D483" s="169" t="s">
        <v>97</v>
      </c>
      <c r="E483" s="169">
        <v>643000</v>
      </c>
      <c r="F483" s="169">
        <v>693000</v>
      </c>
      <c r="G483" s="169">
        <v>2344.3787871286604</v>
      </c>
      <c r="H483" s="169">
        <v>11.395140134700966</v>
      </c>
      <c r="I483" s="169">
        <v>2405.3312130363161</v>
      </c>
      <c r="J483" s="169">
        <v>11.397471762386772</v>
      </c>
      <c r="K483" s="169">
        <v>2346.3787871286604</v>
      </c>
      <c r="L483" s="169">
        <v>10.935499067360388</v>
      </c>
      <c r="M483" s="169">
        <v>2446.4236174468656</v>
      </c>
      <c r="N483" s="169">
        <v>10.939326106115908</v>
      </c>
      <c r="O483" s="169">
        <v>2348.3787871286604</v>
      </c>
      <c r="P483" s="169">
        <v>10.247263706530415</v>
      </c>
      <c r="Q483" s="169">
        <v>2505.0722488074093</v>
      </c>
      <c r="R483" s="169">
        <v>10.253257738892446</v>
      </c>
      <c r="S483" s="169">
        <v>2350.3787871286604</v>
      </c>
      <c r="T483" s="169">
        <v>9.8682202740225407</v>
      </c>
      <c r="U483" s="169">
        <v>2579.0339963053671</v>
      </c>
      <c r="V483" s="169">
        <v>9.8769670762749673</v>
      </c>
      <c r="W483" s="169">
        <v>2352.3787871286604</v>
      </c>
      <c r="X483" s="169" t="e">
        <v>#N/A</v>
      </c>
      <c r="Y483" s="169">
        <v>2667.4100305177963</v>
      </c>
      <c r="Z483" s="169" t="e">
        <v>#N/A</v>
      </c>
    </row>
    <row r="484" spans="1:26" x14ac:dyDescent="0.3">
      <c r="A484" s="169" t="str">
        <f t="shared" si="17"/>
        <v>SC1693000</v>
      </c>
      <c r="B484" s="169" t="str">
        <f t="shared" si="18"/>
        <v>SC693000</v>
      </c>
      <c r="C484" s="169" t="s">
        <v>55</v>
      </c>
      <c r="D484" s="169" t="s">
        <v>97</v>
      </c>
      <c r="E484" s="169">
        <v>693000</v>
      </c>
      <c r="F484" s="169">
        <v>732000</v>
      </c>
      <c r="G484" s="169">
        <v>2485.1646027310276</v>
      </c>
      <c r="H484" s="169">
        <v>11.395140134700966</v>
      </c>
      <c r="I484" s="169">
        <v>2549.8890914652352</v>
      </c>
      <c r="J484" s="169">
        <v>11.397471762386772</v>
      </c>
      <c r="K484" s="169">
        <v>2487.1646027310276</v>
      </c>
      <c r="L484" s="169">
        <v>10.935499067360388</v>
      </c>
      <c r="M484" s="169">
        <v>2593.400743400091</v>
      </c>
      <c r="N484" s="169">
        <v>10.939326106115908</v>
      </c>
      <c r="O484" s="169">
        <v>2489.1646027310276</v>
      </c>
      <c r="P484" s="169">
        <v>10.247263706530415</v>
      </c>
      <c r="Q484" s="169">
        <v>2655.5550957118217</v>
      </c>
      <c r="R484" s="169">
        <v>10.253257738892446</v>
      </c>
      <c r="S484" s="169">
        <v>2491.1646027310276</v>
      </c>
      <c r="T484" s="169">
        <v>9.8682202740225407</v>
      </c>
      <c r="U484" s="169">
        <v>2733.9702218674561</v>
      </c>
      <c r="V484" s="169">
        <v>9.8769670762749673</v>
      </c>
      <c r="W484" s="169">
        <v>2493.1646027310276</v>
      </c>
      <c r="X484" s="169" t="e">
        <v>#N/A</v>
      </c>
      <c r="Y484" s="169">
        <v>2827.69166806154</v>
      </c>
      <c r="Z484" s="169" t="e">
        <v>#N/A</v>
      </c>
    </row>
    <row r="485" spans="1:26" x14ac:dyDescent="0.3">
      <c r="A485" s="169" t="str">
        <f t="shared" si="17"/>
        <v>SC20</v>
      </c>
      <c r="B485" s="169" t="str">
        <f t="shared" si="18"/>
        <v>SC0</v>
      </c>
      <c r="C485" s="169" t="s">
        <v>55</v>
      </c>
      <c r="D485" s="169" t="s">
        <v>100</v>
      </c>
      <c r="E485" s="169">
        <v>0</v>
      </c>
      <c r="F485" s="169">
        <v>25000</v>
      </c>
      <c r="G485" s="169">
        <v>132.57964816774412</v>
      </c>
      <c r="H485" s="169">
        <v>13.224695002389131</v>
      </c>
      <c r="I485" s="169">
        <v>135.19857682798354</v>
      </c>
      <c r="J485" s="169">
        <v>13.227149347321557</v>
      </c>
      <c r="K485" s="169">
        <v>134.57964816774412</v>
      </c>
      <c r="L485" s="169">
        <v>12.64908545706307</v>
      </c>
      <c r="M485" s="169">
        <v>138.8782510457672</v>
      </c>
      <c r="N485" s="169">
        <v>12.653113918910986</v>
      </c>
      <c r="O485" s="169">
        <v>136.57964816774412</v>
      </c>
      <c r="P485" s="169">
        <v>11.801170498854848</v>
      </c>
      <c r="Q485" s="169">
        <v>143.31225957002562</v>
      </c>
      <c r="R485" s="169">
        <v>11.807480006604354</v>
      </c>
      <c r="S485" s="169">
        <v>138.57964816774412</v>
      </c>
      <c r="T485" s="169">
        <v>11.293929503894468</v>
      </c>
      <c r="U485" s="169">
        <v>148.4042231819225</v>
      </c>
      <c r="V485" s="169">
        <v>11.30313666416018</v>
      </c>
      <c r="W485" s="169">
        <v>140.57964816774412</v>
      </c>
      <c r="X485" s="169" t="e">
        <v>#N/A</v>
      </c>
      <c r="Y485" s="169">
        <v>154.11552208739133</v>
      </c>
      <c r="Z485" s="169" t="e">
        <v>#N/A</v>
      </c>
    </row>
    <row r="486" spans="1:26" x14ac:dyDescent="0.3">
      <c r="A486" s="169" t="str">
        <f t="shared" si="17"/>
        <v>SC225000</v>
      </c>
      <c r="B486" s="169" t="str">
        <f t="shared" si="18"/>
        <v>SC25000</v>
      </c>
      <c r="C486" s="169" t="s">
        <v>55</v>
      </c>
      <c r="D486" s="169" t="s">
        <v>100</v>
      </c>
      <c r="E486" s="169">
        <v>25000</v>
      </c>
      <c r="F486" s="169">
        <v>50000</v>
      </c>
      <c r="G486" s="169">
        <v>189.90695758963969</v>
      </c>
      <c r="H486" s="169">
        <v>13.224695002389131</v>
      </c>
      <c r="I486" s="169">
        <v>193.91789782844566</v>
      </c>
      <c r="J486" s="169">
        <v>13.227149347321557</v>
      </c>
      <c r="K486" s="169">
        <v>191.90695758963969</v>
      </c>
      <c r="L486" s="169">
        <v>12.64908545706307</v>
      </c>
      <c r="M486" s="169">
        <v>198.49035159951464</v>
      </c>
      <c r="N486" s="169">
        <v>12.653113918910986</v>
      </c>
      <c r="O486" s="169">
        <v>193.90695758963969</v>
      </c>
      <c r="P486" s="169">
        <v>11.801170498854848</v>
      </c>
      <c r="Q486" s="169">
        <v>204.21808304931002</v>
      </c>
      <c r="R486" s="169">
        <v>11.807480006604354</v>
      </c>
      <c r="S486" s="169">
        <v>195.90695758963969</v>
      </c>
      <c r="T486" s="169">
        <v>11.293929503894468</v>
      </c>
      <c r="U486" s="169">
        <v>210.95348552749263</v>
      </c>
      <c r="V486" s="169">
        <v>11.30313666416018</v>
      </c>
      <c r="W486" s="169">
        <v>197.90695758963969</v>
      </c>
      <c r="X486" s="169" t="e">
        <v>#N/A</v>
      </c>
      <c r="Y486" s="169">
        <v>218.63741206744683</v>
      </c>
      <c r="Z486" s="169" t="e">
        <v>#N/A</v>
      </c>
    </row>
    <row r="487" spans="1:26" x14ac:dyDescent="0.3">
      <c r="A487" s="169" t="str">
        <f t="shared" si="17"/>
        <v>SC250000</v>
      </c>
      <c r="B487" s="169" t="str">
        <f t="shared" si="18"/>
        <v>SC50000</v>
      </c>
      <c r="C487" s="169" t="s">
        <v>55</v>
      </c>
      <c r="D487" s="169" t="s">
        <v>100</v>
      </c>
      <c r="E487" s="169">
        <v>50000</v>
      </c>
      <c r="F487" s="169">
        <v>73200</v>
      </c>
      <c r="G487" s="169">
        <v>282.85648998147343</v>
      </c>
      <c r="H487" s="169">
        <v>13.224695002389131</v>
      </c>
      <c r="I487" s="169">
        <v>289.42099370494009</v>
      </c>
      <c r="J487" s="169">
        <v>13.227149347321557</v>
      </c>
      <c r="K487" s="169">
        <v>284.85648998147343</v>
      </c>
      <c r="L487" s="169">
        <v>12.64908545706307</v>
      </c>
      <c r="M487" s="169">
        <v>295.63119913140019</v>
      </c>
      <c r="N487" s="169">
        <v>12.653113918910986</v>
      </c>
      <c r="O487" s="169">
        <v>286.85648998147343</v>
      </c>
      <c r="P487" s="169">
        <v>11.801170498854848</v>
      </c>
      <c r="Q487" s="169">
        <v>303.73218930460462</v>
      </c>
      <c r="R487" s="169">
        <v>11.807480006604354</v>
      </c>
      <c r="S487" s="169">
        <v>288.85648998147343</v>
      </c>
      <c r="T487" s="169">
        <v>11.293929503894468</v>
      </c>
      <c r="U487" s="169">
        <v>313.48238385983359</v>
      </c>
      <c r="V487" s="169">
        <v>11.30313666416018</v>
      </c>
      <c r="W487" s="169">
        <v>290.85648998147343</v>
      </c>
      <c r="X487" s="169" t="e">
        <v>#N/A</v>
      </c>
      <c r="Y487" s="169">
        <v>324.78497993804092</v>
      </c>
      <c r="Z487" s="169" t="e">
        <v>#N/A</v>
      </c>
    </row>
    <row r="488" spans="1:26" x14ac:dyDescent="0.3">
      <c r="A488" s="169" t="str">
        <f t="shared" si="17"/>
        <v>SC273200</v>
      </c>
      <c r="B488" s="169" t="str">
        <f t="shared" si="18"/>
        <v>SC73200</v>
      </c>
      <c r="C488" s="169" t="s">
        <v>55</v>
      </c>
      <c r="D488" s="169" t="s">
        <v>100</v>
      </c>
      <c r="E488" s="169">
        <v>73200</v>
      </c>
      <c r="F488" s="169">
        <v>100000</v>
      </c>
      <c r="G488" s="169">
        <v>312.22394013133049</v>
      </c>
      <c r="H488" s="169">
        <v>11.916868905830466</v>
      </c>
      <c r="I488" s="169">
        <v>319.1685588678655</v>
      </c>
      <c r="J488" s="169">
        <v>11.919200533516271</v>
      </c>
      <c r="K488" s="169">
        <v>314.22394013133049</v>
      </c>
      <c r="L488" s="169">
        <v>11.409563259800148</v>
      </c>
      <c r="M488" s="169">
        <v>325.62255458801957</v>
      </c>
      <c r="N488" s="169">
        <v>11.413390298555669</v>
      </c>
      <c r="O488" s="169">
        <v>316.22394013133049</v>
      </c>
      <c r="P488" s="169">
        <v>10.670981930898511</v>
      </c>
      <c r="Q488" s="169">
        <v>334.07682020398556</v>
      </c>
      <c r="R488" s="169">
        <v>10.676975963260542</v>
      </c>
      <c r="S488" s="169">
        <v>318.22394013133049</v>
      </c>
      <c r="T488" s="169">
        <v>10.26282326753384</v>
      </c>
      <c r="U488" s="169">
        <v>344.27578673478854</v>
      </c>
      <c r="V488" s="169">
        <v>10.271570069786266</v>
      </c>
      <c r="W488" s="169">
        <v>320.22394013133049</v>
      </c>
      <c r="X488" s="169" t="e">
        <v>#N/A</v>
      </c>
      <c r="Y488" s="169">
        <v>356.1170459898018</v>
      </c>
      <c r="Z488" s="169" t="e">
        <v>#N/A</v>
      </c>
    </row>
    <row r="489" spans="1:26" x14ac:dyDescent="0.3">
      <c r="A489" s="169" t="str">
        <f t="shared" si="17"/>
        <v>SC2100000</v>
      </c>
      <c r="B489" s="169" t="str">
        <f t="shared" si="18"/>
        <v>SC100000</v>
      </c>
      <c r="C489" s="169" t="s">
        <v>55</v>
      </c>
      <c r="D489" s="169" t="s">
        <v>100</v>
      </c>
      <c r="E489" s="169">
        <v>100000</v>
      </c>
      <c r="F489" s="169">
        <v>125000</v>
      </c>
      <c r="G489" s="169">
        <v>381.78192371005423</v>
      </c>
      <c r="H489" s="169">
        <v>11.916868905830466</v>
      </c>
      <c r="I489" s="169">
        <v>390.46364818938423</v>
      </c>
      <c r="J489" s="169">
        <v>11.919200533516271</v>
      </c>
      <c r="K489" s="169">
        <v>383.78192371005423</v>
      </c>
      <c r="L489" s="169">
        <v>11.409563259800148</v>
      </c>
      <c r="M489" s="169">
        <v>398.0317528098816</v>
      </c>
      <c r="N489" s="169">
        <v>11.413390298555669</v>
      </c>
      <c r="O489" s="169">
        <v>385.78192371005423</v>
      </c>
      <c r="P489" s="169">
        <v>10.670981930898511</v>
      </c>
      <c r="Q489" s="169">
        <v>408.1004687351259</v>
      </c>
      <c r="R489" s="169">
        <v>10.676975963260542</v>
      </c>
      <c r="S489" s="169">
        <v>387.78192371005423</v>
      </c>
      <c r="T489" s="169">
        <v>10.26282326753384</v>
      </c>
      <c r="U489" s="169">
        <v>420.35029973897974</v>
      </c>
      <c r="V489" s="169">
        <v>10.271570069786266</v>
      </c>
      <c r="W489" s="169">
        <v>389.78192371005423</v>
      </c>
      <c r="X489" s="169" t="e">
        <v>#N/A</v>
      </c>
      <c r="Y489" s="169">
        <v>434.65322155845911</v>
      </c>
      <c r="Z489" s="169" t="e">
        <v>#N/A</v>
      </c>
    </row>
    <row r="490" spans="1:26" x14ac:dyDescent="0.3">
      <c r="A490" s="169" t="str">
        <f t="shared" si="17"/>
        <v>SC2125000</v>
      </c>
      <c r="B490" s="169" t="str">
        <f t="shared" si="18"/>
        <v>SC125000</v>
      </c>
      <c r="C490" s="169" t="s">
        <v>55</v>
      </c>
      <c r="D490" s="169" t="s">
        <v>100</v>
      </c>
      <c r="E490" s="169">
        <v>125000</v>
      </c>
      <c r="F490" s="169">
        <v>150000</v>
      </c>
      <c r="G490" s="169">
        <v>447.73071241685903</v>
      </c>
      <c r="H490" s="169">
        <v>11.916868905830466</v>
      </c>
      <c r="I490" s="169">
        <v>458.03538243280292</v>
      </c>
      <c r="J490" s="169">
        <v>11.919200533516271</v>
      </c>
      <c r="K490" s="169">
        <v>449.73071241685903</v>
      </c>
      <c r="L490" s="169">
        <v>11.409563259800148</v>
      </c>
      <c r="M490" s="169">
        <v>466.64437824522309</v>
      </c>
      <c r="N490" s="169">
        <v>11.413390298555669</v>
      </c>
      <c r="O490" s="169">
        <v>451.73071241685903</v>
      </c>
      <c r="P490" s="169">
        <v>10.670981930898511</v>
      </c>
      <c r="Q490" s="169">
        <v>478.22144502037719</v>
      </c>
      <c r="R490" s="169">
        <v>10.676975963260542</v>
      </c>
      <c r="S490" s="169">
        <v>453.73071241685903</v>
      </c>
      <c r="T490" s="169">
        <v>10.26282326753384</v>
      </c>
      <c r="U490" s="169">
        <v>492.38736049781176</v>
      </c>
      <c r="V490" s="169">
        <v>10.271570069786266</v>
      </c>
      <c r="W490" s="169">
        <v>455.73071241685903</v>
      </c>
      <c r="X490" s="169" t="e">
        <v>#N/A</v>
      </c>
      <c r="Y490" s="169">
        <v>508.99016779531706</v>
      </c>
      <c r="Z490" s="169" t="e">
        <v>#N/A</v>
      </c>
    </row>
    <row r="491" spans="1:26" x14ac:dyDescent="0.3">
      <c r="A491" s="169" t="str">
        <f t="shared" si="17"/>
        <v>SC2150000</v>
      </c>
      <c r="B491" s="169" t="str">
        <f t="shared" si="18"/>
        <v>SC150000</v>
      </c>
      <c r="C491" s="169" t="s">
        <v>55</v>
      </c>
      <c r="D491" s="169" t="s">
        <v>100</v>
      </c>
      <c r="E491" s="169">
        <v>150000</v>
      </c>
      <c r="F491" s="169">
        <v>175000</v>
      </c>
      <c r="G491" s="169">
        <v>512.67950112366384</v>
      </c>
      <c r="H491" s="169">
        <v>11.916868905830466</v>
      </c>
      <c r="I491" s="169">
        <v>524.57394985281041</v>
      </c>
      <c r="J491" s="169">
        <v>11.919200533516271</v>
      </c>
      <c r="K491" s="169">
        <v>514.67950112366384</v>
      </c>
      <c r="L491" s="169">
        <v>11.409563259800148</v>
      </c>
      <c r="M491" s="169">
        <v>534.20256500694404</v>
      </c>
      <c r="N491" s="169">
        <v>11.413390298555669</v>
      </c>
      <c r="O491" s="169">
        <v>516.67950112366384</v>
      </c>
      <c r="P491" s="169">
        <v>10.670981930898511</v>
      </c>
      <c r="Q491" s="169">
        <v>547.2571576873919</v>
      </c>
      <c r="R491" s="169">
        <v>10.676975963260542</v>
      </c>
      <c r="S491" s="169">
        <v>518.67950112366384</v>
      </c>
      <c r="T491" s="169">
        <v>10.26282326753384</v>
      </c>
      <c r="U491" s="169">
        <v>563.30000017197199</v>
      </c>
      <c r="V491" s="169">
        <v>10.271570069786266</v>
      </c>
      <c r="W491" s="169">
        <v>520.67950112366384</v>
      </c>
      <c r="X491" s="169" t="e">
        <v>#N/A</v>
      </c>
      <c r="Y491" s="169">
        <v>582.15569205080351</v>
      </c>
      <c r="Z491" s="169" t="e">
        <v>#N/A</v>
      </c>
    </row>
    <row r="492" spans="1:26" x14ac:dyDescent="0.3">
      <c r="A492" s="169" t="str">
        <f t="shared" si="17"/>
        <v>SC2175000</v>
      </c>
      <c r="B492" s="169" t="str">
        <f t="shared" si="18"/>
        <v>SC175000</v>
      </c>
      <c r="C492" s="169" t="s">
        <v>55</v>
      </c>
      <c r="D492" s="169" t="s">
        <v>100</v>
      </c>
      <c r="E492" s="169">
        <v>175000</v>
      </c>
      <c r="F492" s="169">
        <v>200000</v>
      </c>
      <c r="G492" s="169">
        <v>578.6282898304687</v>
      </c>
      <c r="H492" s="169">
        <v>11.916868905830466</v>
      </c>
      <c r="I492" s="169">
        <v>592.14568409622905</v>
      </c>
      <c r="J492" s="169">
        <v>11.919200533516271</v>
      </c>
      <c r="K492" s="169">
        <v>580.6282898304687</v>
      </c>
      <c r="L492" s="169">
        <v>11.409563259800148</v>
      </c>
      <c r="M492" s="169">
        <v>602.81519044228548</v>
      </c>
      <c r="N492" s="169">
        <v>11.413390298555669</v>
      </c>
      <c r="O492" s="169">
        <v>582.6282898304687</v>
      </c>
      <c r="P492" s="169">
        <v>10.670981930898511</v>
      </c>
      <c r="Q492" s="169">
        <v>617.37813397264313</v>
      </c>
      <c r="R492" s="169">
        <v>10.676975963260542</v>
      </c>
      <c r="S492" s="169">
        <v>584.6282898304687</v>
      </c>
      <c r="T492" s="169">
        <v>10.26282326753384</v>
      </c>
      <c r="U492" s="169">
        <v>635.337060930804</v>
      </c>
      <c r="V492" s="169">
        <v>10.271570069786266</v>
      </c>
      <c r="W492" s="169">
        <v>586.6282898304687</v>
      </c>
      <c r="X492" s="169" t="e">
        <v>#N/A</v>
      </c>
      <c r="Y492" s="169">
        <v>656.49263828766141</v>
      </c>
      <c r="Z492" s="169" t="e">
        <v>#N/A</v>
      </c>
    </row>
    <row r="493" spans="1:26" x14ac:dyDescent="0.3">
      <c r="A493" s="169" t="str">
        <f t="shared" si="17"/>
        <v>SC2200000</v>
      </c>
      <c r="B493" s="169" t="str">
        <f t="shared" si="18"/>
        <v>SC200000</v>
      </c>
      <c r="C493" s="169" t="s">
        <v>55</v>
      </c>
      <c r="D493" s="169" t="s">
        <v>100</v>
      </c>
      <c r="E493" s="169">
        <v>200000</v>
      </c>
      <c r="F493" s="169">
        <v>225000</v>
      </c>
      <c r="G493" s="169">
        <v>643.57707853727356</v>
      </c>
      <c r="H493" s="169">
        <v>11.916868905830466</v>
      </c>
      <c r="I493" s="169">
        <v>658.68425151623671</v>
      </c>
      <c r="J493" s="169">
        <v>11.919200533516271</v>
      </c>
      <c r="K493" s="169">
        <v>645.57707853727356</v>
      </c>
      <c r="L493" s="169">
        <v>11.409563259800148</v>
      </c>
      <c r="M493" s="169">
        <v>670.37337720400649</v>
      </c>
      <c r="N493" s="169">
        <v>11.413390298555669</v>
      </c>
      <c r="O493" s="169">
        <v>647.57707853727356</v>
      </c>
      <c r="P493" s="169">
        <v>10.670981930898511</v>
      </c>
      <c r="Q493" s="169">
        <v>686.41384663965789</v>
      </c>
      <c r="R493" s="169">
        <v>10.676975963260542</v>
      </c>
      <c r="S493" s="169">
        <v>649.57707853727356</v>
      </c>
      <c r="T493" s="169">
        <v>10.26282326753384</v>
      </c>
      <c r="U493" s="169">
        <v>706.24970060496435</v>
      </c>
      <c r="V493" s="169">
        <v>10.271570069786266</v>
      </c>
      <c r="W493" s="169">
        <v>651.57707853727356</v>
      </c>
      <c r="X493" s="169" t="e">
        <v>#N/A</v>
      </c>
      <c r="Y493" s="169">
        <v>729.65816254314802</v>
      </c>
      <c r="Z493" s="169" t="e">
        <v>#N/A</v>
      </c>
    </row>
    <row r="494" spans="1:26" x14ac:dyDescent="0.3">
      <c r="A494" s="169" t="str">
        <f t="shared" si="17"/>
        <v>SC2225000</v>
      </c>
      <c r="B494" s="169" t="str">
        <f t="shared" si="18"/>
        <v>SC225000</v>
      </c>
      <c r="C494" s="169" t="s">
        <v>55</v>
      </c>
      <c r="D494" s="169" t="s">
        <v>100</v>
      </c>
      <c r="E494" s="169">
        <v>225000</v>
      </c>
      <c r="F494" s="169">
        <v>250000</v>
      </c>
      <c r="G494" s="169">
        <v>710.52586724407843</v>
      </c>
      <c r="H494" s="169">
        <v>11.916868905830466</v>
      </c>
      <c r="I494" s="169">
        <v>727.28915258306642</v>
      </c>
      <c r="J494" s="169">
        <v>11.919200533516271</v>
      </c>
      <c r="K494" s="169">
        <v>712.52586724407843</v>
      </c>
      <c r="L494" s="169">
        <v>11.409563259800148</v>
      </c>
      <c r="M494" s="169">
        <v>740.04044131296837</v>
      </c>
      <c r="N494" s="169">
        <v>11.413390298555669</v>
      </c>
      <c r="O494" s="169">
        <v>714.52586724407843</v>
      </c>
      <c r="P494" s="169">
        <v>10.670981930898511</v>
      </c>
      <c r="Q494" s="169">
        <v>757.6200865431457</v>
      </c>
      <c r="R494" s="169">
        <v>10.676975963260542</v>
      </c>
      <c r="S494" s="169">
        <v>716.52586724407843</v>
      </c>
      <c r="T494" s="169">
        <v>10.26282326753384</v>
      </c>
      <c r="U494" s="169">
        <v>779.41118244846814</v>
      </c>
      <c r="V494" s="169">
        <v>10.271570069786266</v>
      </c>
      <c r="W494" s="169">
        <v>718.52586724407843</v>
      </c>
      <c r="X494" s="169" t="e">
        <v>#N/A</v>
      </c>
      <c r="Y494" s="169">
        <v>805.16653076137732</v>
      </c>
      <c r="Z494" s="169" t="e">
        <v>#N/A</v>
      </c>
    </row>
    <row r="495" spans="1:26" x14ac:dyDescent="0.3">
      <c r="A495" s="169" t="str">
        <f t="shared" si="17"/>
        <v>SC2250000</v>
      </c>
      <c r="B495" s="169" t="str">
        <f t="shared" si="18"/>
        <v>SC250000</v>
      </c>
      <c r="C495" s="169" t="s">
        <v>55</v>
      </c>
      <c r="D495" s="169" t="s">
        <v>100</v>
      </c>
      <c r="E495" s="169">
        <v>250000</v>
      </c>
      <c r="F495" s="169">
        <v>293000</v>
      </c>
      <c r="G495" s="169">
        <v>797.82221910059422</v>
      </c>
      <c r="H495" s="169">
        <v>11.916868905830466</v>
      </c>
      <c r="I495" s="169">
        <v>816.56559033068754</v>
      </c>
      <c r="J495" s="169">
        <v>11.919200533516271</v>
      </c>
      <c r="K495" s="169">
        <v>799.82221910059422</v>
      </c>
      <c r="L495" s="169">
        <v>11.409563259800148</v>
      </c>
      <c r="M495" s="169">
        <v>830.58682553556628</v>
      </c>
      <c r="N495" s="169">
        <v>11.413390298555669</v>
      </c>
      <c r="O495" s="169">
        <v>801.82221910059422</v>
      </c>
      <c r="P495" s="169">
        <v>10.670981930898511</v>
      </c>
      <c r="Q495" s="169">
        <v>850.00674461927929</v>
      </c>
      <c r="R495" s="169">
        <v>10.676975963260542</v>
      </c>
      <c r="S495" s="169">
        <v>803.82221910059422</v>
      </c>
      <c r="T495" s="169">
        <v>10.26282326753384</v>
      </c>
      <c r="U495" s="169">
        <v>874.1355725967569</v>
      </c>
      <c r="V495" s="169">
        <v>10.271570069786266</v>
      </c>
      <c r="W495" s="169">
        <v>805.82221910059422</v>
      </c>
      <c r="X495" s="169" t="e">
        <v>#N/A</v>
      </c>
      <c r="Y495" s="169">
        <v>902.69691204335413</v>
      </c>
      <c r="Z495" s="169" t="e">
        <v>#N/A</v>
      </c>
    </row>
    <row r="496" spans="1:26" x14ac:dyDescent="0.3">
      <c r="A496" s="169" t="str">
        <f t="shared" si="17"/>
        <v>SC2293000</v>
      </c>
      <c r="B496" s="169" t="str">
        <f t="shared" si="18"/>
        <v>SC293000</v>
      </c>
      <c r="C496" s="169" t="s">
        <v>55</v>
      </c>
      <c r="D496" s="169" t="s">
        <v>100</v>
      </c>
      <c r="E496" s="169">
        <v>293000</v>
      </c>
      <c r="F496" s="169">
        <v>343000</v>
      </c>
      <c r="G496" s="169">
        <v>1211.2779452333925</v>
      </c>
      <c r="H496" s="169">
        <v>11.395140134700966</v>
      </c>
      <c r="I496" s="169">
        <v>1242.5501437073353</v>
      </c>
      <c r="J496" s="169">
        <v>11.397471762386772</v>
      </c>
      <c r="K496" s="169">
        <v>1213.2779452333925</v>
      </c>
      <c r="L496" s="169">
        <v>10.935499067360388</v>
      </c>
      <c r="M496" s="169">
        <v>1264.6068586181163</v>
      </c>
      <c r="N496" s="169">
        <v>10.939326106115908</v>
      </c>
      <c r="O496" s="169">
        <v>1215.2779452333925</v>
      </c>
      <c r="P496" s="169">
        <v>10.247263706530415</v>
      </c>
      <c r="Q496" s="169">
        <v>1295.6709560154545</v>
      </c>
      <c r="R496" s="169">
        <v>10.253257738892446</v>
      </c>
      <c r="S496" s="169">
        <v>1217.2779452333925</v>
      </c>
      <c r="T496" s="169">
        <v>9.8682202740225407</v>
      </c>
      <c r="U496" s="169">
        <v>1334.5915874222719</v>
      </c>
      <c r="V496" s="169">
        <v>9.8769670762749673</v>
      </c>
      <c r="W496" s="169">
        <v>1219.2779452333925</v>
      </c>
      <c r="X496" s="169" t="e">
        <v>#N/A</v>
      </c>
      <c r="Y496" s="169">
        <v>1380.9076001987855</v>
      </c>
      <c r="Z496" s="169" t="e">
        <v>#N/A</v>
      </c>
    </row>
    <row r="497" spans="1:26" x14ac:dyDescent="0.3">
      <c r="A497" s="169" t="str">
        <f t="shared" si="17"/>
        <v>SC2343000</v>
      </c>
      <c r="B497" s="169" t="str">
        <f t="shared" si="18"/>
        <v>SC343000</v>
      </c>
      <c r="C497" s="169" t="s">
        <v>55</v>
      </c>
      <c r="D497" s="169" t="s">
        <v>100</v>
      </c>
      <c r="E497" s="169">
        <v>343000</v>
      </c>
      <c r="F497" s="169">
        <v>393000</v>
      </c>
      <c r="G497" s="169">
        <v>1373.6077226470022</v>
      </c>
      <c r="H497" s="169">
        <v>11.395140134700966</v>
      </c>
      <c r="I497" s="169">
        <v>1409.1351515975859</v>
      </c>
      <c r="J497" s="169">
        <v>11.397471762386772</v>
      </c>
      <c r="K497" s="169">
        <v>1375.6077226470022</v>
      </c>
      <c r="L497" s="169">
        <v>10.935499067360388</v>
      </c>
      <c r="M497" s="169">
        <v>1433.9209980921528</v>
      </c>
      <c r="N497" s="169">
        <v>10.939326106115908</v>
      </c>
      <c r="O497" s="169">
        <v>1377.6077226470022</v>
      </c>
      <c r="P497" s="169">
        <v>10.247263706530415</v>
      </c>
      <c r="Q497" s="169">
        <v>1468.9398680688562</v>
      </c>
      <c r="R497" s="169">
        <v>10.253257738892446</v>
      </c>
      <c r="S497" s="169">
        <v>1379.6077226470022</v>
      </c>
      <c r="T497" s="169">
        <v>9.8682202740225407</v>
      </c>
      <c r="U497" s="169">
        <v>1512.8843162728847</v>
      </c>
      <c r="V497" s="169">
        <v>9.8769670762749673</v>
      </c>
      <c r="W497" s="169">
        <v>1381.6077226470022</v>
      </c>
      <c r="X497" s="169" t="e">
        <v>#N/A</v>
      </c>
      <c r="Y497" s="169">
        <v>1565.2304406939941</v>
      </c>
      <c r="Z497" s="169" t="e">
        <v>#N/A</v>
      </c>
    </row>
    <row r="498" spans="1:26" x14ac:dyDescent="0.3">
      <c r="A498" s="169" t="str">
        <f t="shared" si="17"/>
        <v>SC2393000</v>
      </c>
      <c r="B498" s="169" t="str">
        <f t="shared" si="18"/>
        <v>SC393000</v>
      </c>
      <c r="C498" s="169" t="s">
        <v>55</v>
      </c>
      <c r="D498" s="169" t="s">
        <v>100</v>
      </c>
      <c r="E498" s="169">
        <v>393000</v>
      </c>
      <c r="F498" s="169">
        <v>443000</v>
      </c>
      <c r="G498" s="169">
        <v>1538.1817000606118</v>
      </c>
      <c r="H498" s="169">
        <v>11.395140134700966</v>
      </c>
      <c r="I498" s="169">
        <v>1578.0387924729359</v>
      </c>
      <c r="J498" s="169">
        <v>11.397471762386772</v>
      </c>
      <c r="K498" s="169">
        <v>1540.1817000606118</v>
      </c>
      <c r="L498" s="169">
        <v>10.935499067360388</v>
      </c>
      <c r="M498" s="169">
        <v>1605.6015088375282</v>
      </c>
      <c r="N498" s="169">
        <v>10.939326106115908</v>
      </c>
      <c r="O498" s="169">
        <v>1542.1817000606118</v>
      </c>
      <c r="P498" s="169">
        <v>10.247263706530415</v>
      </c>
      <c r="Q498" s="169">
        <v>1644.6443287343041</v>
      </c>
      <c r="R498" s="169">
        <v>10.253257738892446</v>
      </c>
      <c r="S498" s="169">
        <v>1544.1817000606118</v>
      </c>
      <c r="T498" s="169">
        <v>9.8682202740225407</v>
      </c>
      <c r="U498" s="169">
        <v>1693.7004709217174</v>
      </c>
      <c r="V498" s="169">
        <v>9.8769670762749673</v>
      </c>
      <c r="W498" s="169">
        <v>1546.1817000606118</v>
      </c>
      <c r="X498" s="169" t="e">
        <v>#N/A</v>
      </c>
      <c r="Y498" s="169">
        <v>1752.1821863997959</v>
      </c>
      <c r="Z498" s="169" t="e">
        <v>#N/A</v>
      </c>
    </row>
    <row r="499" spans="1:26" x14ac:dyDescent="0.3">
      <c r="A499" s="169" t="str">
        <f t="shared" si="17"/>
        <v>SC2443000</v>
      </c>
      <c r="B499" s="169" t="str">
        <f t="shared" si="18"/>
        <v>SC443000</v>
      </c>
      <c r="C499" s="169" t="s">
        <v>55</v>
      </c>
      <c r="D499" s="169" t="s">
        <v>100</v>
      </c>
      <c r="E499" s="169">
        <v>443000</v>
      </c>
      <c r="F499" s="169">
        <v>493000</v>
      </c>
      <c r="G499" s="169">
        <v>1702.5114774742217</v>
      </c>
      <c r="H499" s="169">
        <v>11.395140134700966</v>
      </c>
      <c r="I499" s="169">
        <v>1746.6901340100087</v>
      </c>
      <c r="J499" s="169">
        <v>11.397471762386772</v>
      </c>
      <c r="K499" s="169">
        <v>1704.5114774742217</v>
      </c>
      <c r="L499" s="169">
        <v>10.935499067360388</v>
      </c>
      <c r="M499" s="169">
        <v>1777.0245256588057</v>
      </c>
      <c r="N499" s="169">
        <v>10.939326106115908</v>
      </c>
      <c r="O499" s="169">
        <v>1706.5114774742217</v>
      </c>
      <c r="P499" s="169">
        <v>10.247263706530415</v>
      </c>
      <c r="Q499" s="169">
        <v>1820.0837680241787</v>
      </c>
      <c r="R499" s="169">
        <v>10.253257738892446</v>
      </c>
      <c r="S499" s="169">
        <v>1708.5114774742217</v>
      </c>
      <c r="T499" s="169">
        <v>9.8682202740225407</v>
      </c>
      <c r="U499" s="169">
        <v>1874.2420419416737</v>
      </c>
      <c r="V499" s="169">
        <v>9.8769670762749673</v>
      </c>
      <c r="W499" s="169">
        <v>1710.5114774742217</v>
      </c>
      <c r="X499" s="169" t="e">
        <v>#N/A</v>
      </c>
      <c r="Y499" s="169">
        <v>1938.8478708577475</v>
      </c>
      <c r="Z499" s="169" t="e">
        <v>#N/A</v>
      </c>
    </row>
    <row r="500" spans="1:26" x14ac:dyDescent="0.3">
      <c r="A500" s="169" t="str">
        <f t="shared" si="17"/>
        <v>SC2493000</v>
      </c>
      <c r="B500" s="169" t="str">
        <f t="shared" si="18"/>
        <v>SC493000</v>
      </c>
      <c r="C500" s="169" t="s">
        <v>55</v>
      </c>
      <c r="D500" s="169" t="s">
        <v>100</v>
      </c>
      <c r="E500" s="169">
        <v>493000</v>
      </c>
      <c r="F500" s="169">
        <v>543000</v>
      </c>
      <c r="G500" s="169">
        <v>1864.8412548878312</v>
      </c>
      <c r="H500" s="169">
        <v>11.395140134700966</v>
      </c>
      <c r="I500" s="169">
        <v>1913.2751419002593</v>
      </c>
      <c r="J500" s="169">
        <v>11.397471762386772</v>
      </c>
      <c r="K500" s="169">
        <v>1866.8412548878312</v>
      </c>
      <c r="L500" s="169">
        <v>10.935499067360388</v>
      </c>
      <c r="M500" s="169">
        <v>1946.3386651328417</v>
      </c>
      <c r="N500" s="169">
        <v>10.939326106115908</v>
      </c>
      <c r="O500" s="169">
        <v>1868.8412548878312</v>
      </c>
      <c r="P500" s="169">
        <v>10.247263706530415</v>
      </c>
      <c r="Q500" s="169">
        <v>1993.3526800775801</v>
      </c>
      <c r="R500" s="169">
        <v>10.253257738892446</v>
      </c>
      <c r="S500" s="169">
        <v>1870.8412548878312</v>
      </c>
      <c r="T500" s="169">
        <v>9.8682202740225407</v>
      </c>
      <c r="U500" s="169">
        <v>2052.5347707922865</v>
      </c>
      <c r="V500" s="169">
        <v>9.8769670762749673</v>
      </c>
      <c r="W500" s="169">
        <v>1872.8412548878312</v>
      </c>
      <c r="X500" s="169" t="e">
        <v>#N/A</v>
      </c>
      <c r="Y500" s="169">
        <v>2123.1707113529555</v>
      </c>
      <c r="Z500" s="169" t="e">
        <v>#N/A</v>
      </c>
    </row>
    <row r="501" spans="1:26" x14ac:dyDescent="0.3">
      <c r="A501" s="169" t="str">
        <f t="shared" si="17"/>
        <v>SC2543000</v>
      </c>
      <c r="B501" s="169" t="str">
        <f t="shared" si="18"/>
        <v>SC543000</v>
      </c>
      <c r="C501" s="169" t="s">
        <v>55</v>
      </c>
      <c r="D501" s="169" t="s">
        <v>100</v>
      </c>
      <c r="E501" s="169">
        <v>543000</v>
      </c>
      <c r="F501" s="169">
        <v>593000</v>
      </c>
      <c r="G501" s="169">
        <v>2029.1710323014411</v>
      </c>
      <c r="H501" s="169">
        <v>11.395140134700966</v>
      </c>
      <c r="I501" s="169">
        <v>2081.9264834373325</v>
      </c>
      <c r="J501" s="169">
        <v>11.397471762386772</v>
      </c>
      <c r="K501" s="169">
        <v>2031.1710323014411</v>
      </c>
      <c r="L501" s="169">
        <v>10.935499067360388</v>
      </c>
      <c r="M501" s="169">
        <v>2117.761681954119</v>
      </c>
      <c r="N501" s="169">
        <v>10.939326106115908</v>
      </c>
      <c r="O501" s="169">
        <v>2033.1710323014411</v>
      </c>
      <c r="P501" s="169">
        <v>10.247263706530415</v>
      </c>
      <c r="Q501" s="169">
        <v>2168.7921193674547</v>
      </c>
      <c r="R501" s="169">
        <v>10.253257738892446</v>
      </c>
      <c r="S501" s="169">
        <v>2035.1710323014411</v>
      </c>
      <c r="T501" s="169">
        <v>9.8682202740225407</v>
      </c>
      <c r="U501" s="169">
        <v>2233.0763418122424</v>
      </c>
      <c r="V501" s="169">
        <v>9.8769670762749673</v>
      </c>
      <c r="W501" s="169">
        <v>2037.1710323014411</v>
      </c>
      <c r="X501" s="169" t="e">
        <v>#N/A</v>
      </c>
      <c r="Y501" s="169">
        <v>2309.8363958109067</v>
      </c>
      <c r="Z501" s="169" t="e">
        <v>#N/A</v>
      </c>
    </row>
    <row r="502" spans="1:26" x14ac:dyDescent="0.3">
      <c r="A502" s="169" t="str">
        <f t="shared" si="17"/>
        <v>SC2593000</v>
      </c>
      <c r="B502" s="169" t="str">
        <f t="shared" si="18"/>
        <v>SC593000</v>
      </c>
      <c r="C502" s="169" t="s">
        <v>55</v>
      </c>
      <c r="D502" s="169" t="s">
        <v>100</v>
      </c>
      <c r="E502" s="169">
        <v>593000</v>
      </c>
      <c r="F502" s="169">
        <v>643000</v>
      </c>
      <c r="G502" s="169">
        <v>2196.7450097150509</v>
      </c>
      <c r="H502" s="169">
        <v>11.395140134700966</v>
      </c>
      <c r="I502" s="169">
        <v>2253.9296247829161</v>
      </c>
      <c r="J502" s="169">
        <v>11.397471762386772</v>
      </c>
      <c r="K502" s="169">
        <v>2198.7450097150509</v>
      </c>
      <c r="L502" s="169">
        <v>10.935499067360388</v>
      </c>
      <c r="M502" s="169">
        <v>2292.6055087203563</v>
      </c>
      <c r="N502" s="169">
        <v>10.939326106115908</v>
      </c>
      <c r="O502" s="169">
        <v>2200.7450097150509</v>
      </c>
      <c r="P502" s="169">
        <v>10.247263706530415</v>
      </c>
      <c r="Q502" s="169">
        <v>2347.7523708876129</v>
      </c>
      <c r="R502" s="169">
        <v>10.253257738892446</v>
      </c>
      <c r="S502" s="169">
        <v>2202.7450097150509</v>
      </c>
      <c r="T502" s="169">
        <v>9.8682202740225407</v>
      </c>
      <c r="U502" s="169">
        <v>2417.265759715091</v>
      </c>
      <c r="V502" s="169">
        <v>9.8769670762749673</v>
      </c>
      <c r="W502" s="169">
        <v>2204.7450097150509</v>
      </c>
      <c r="X502" s="169" t="e">
        <v>#N/A</v>
      </c>
      <c r="Y502" s="169">
        <v>2500.3024074608229</v>
      </c>
      <c r="Z502" s="169" t="e">
        <v>#N/A</v>
      </c>
    </row>
    <row r="503" spans="1:26" x14ac:dyDescent="0.3">
      <c r="A503" s="169" t="str">
        <f t="shared" si="17"/>
        <v>SC2643000</v>
      </c>
      <c r="B503" s="169" t="str">
        <f t="shared" si="18"/>
        <v>SC643000</v>
      </c>
      <c r="C503" s="169" t="s">
        <v>55</v>
      </c>
      <c r="D503" s="169" t="s">
        <v>100</v>
      </c>
      <c r="E503" s="169">
        <v>643000</v>
      </c>
      <c r="F503" s="169">
        <v>693000</v>
      </c>
      <c r="G503" s="169">
        <v>2356.0747871286608</v>
      </c>
      <c r="H503" s="169">
        <v>11.395140134700966</v>
      </c>
      <c r="I503" s="169">
        <v>2417.4151322029334</v>
      </c>
      <c r="J503" s="169">
        <v>11.397471762386772</v>
      </c>
      <c r="K503" s="169">
        <v>2358.0747871286608</v>
      </c>
      <c r="L503" s="169">
        <v>10.935499067360388</v>
      </c>
      <c r="M503" s="169">
        <v>2458.7563321735311</v>
      </c>
      <c r="N503" s="169">
        <v>10.939326106115908</v>
      </c>
      <c r="O503" s="169">
        <v>2360.0747871286608</v>
      </c>
      <c r="P503" s="169">
        <v>10.247263706530415</v>
      </c>
      <c r="Q503" s="169">
        <v>2517.7654920863042</v>
      </c>
      <c r="R503" s="169">
        <v>10.253257738892446</v>
      </c>
      <c r="S503" s="169">
        <v>2362.0747871286608</v>
      </c>
      <c r="T503" s="169">
        <v>9.8682202740225407</v>
      </c>
      <c r="U503" s="169">
        <v>2592.1852253116881</v>
      </c>
      <c r="V503" s="169">
        <v>9.8769670762749673</v>
      </c>
      <c r="W503" s="169">
        <v>2364.0747871286608</v>
      </c>
      <c r="X503" s="169" t="e">
        <v>#N/A</v>
      </c>
      <c r="Y503" s="169">
        <v>2681.1109820119173</v>
      </c>
      <c r="Z503" s="169" t="e">
        <v>#N/A</v>
      </c>
    </row>
    <row r="504" spans="1:26" x14ac:dyDescent="0.3">
      <c r="A504" s="169" t="str">
        <f t="shared" si="17"/>
        <v>SC2693000</v>
      </c>
      <c r="B504" s="169" t="str">
        <f t="shared" si="18"/>
        <v>SC693000</v>
      </c>
      <c r="C504" s="169" t="s">
        <v>55</v>
      </c>
      <c r="D504" s="169" t="s">
        <v>100</v>
      </c>
      <c r="E504" s="169">
        <v>693000</v>
      </c>
      <c r="F504" s="169">
        <v>732000</v>
      </c>
      <c r="G504" s="169">
        <v>2497.6018027310279</v>
      </c>
      <c r="H504" s="169">
        <v>11.395140134700966</v>
      </c>
      <c r="I504" s="169">
        <v>2562.7387938813649</v>
      </c>
      <c r="J504" s="169">
        <v>11.397471762386772</v>
      </c>
      <c r="K504" s="169">
        <v>2499.6018027310279</v>
      </c>
      <c r="L504" s="169">
        <v>10.935499067360388</v>
      </c>
      <c r="M504" s="169">
        <v>2606.5150080716444</v>
      </c>
      <c r="N504" s="169">
        <v>10.939326106115908</v>
      </c>
      <c r="O504" s="169">
        <v>2501.6018027310279</v>
      </c>
      <c r="P504" s="169">
        <v>10.247263706530415</v>
      </c>
      <c r="Q504" s="169">
        <v>2669.0527363845536</v>
      </c>
      <c r="R504" s="169">
        <v>10.253257738892446</v>
      </c>
      <c r="S504" s="169">
        <v>2503.6018027310279</v>
      </c>
      <c r="T504" s="169">
        <v>9.8682202740225407</v>
      </c>
      <c r="U504" s="169">
        <v>2747.9548717817356</v>
      </c>
      <c r="V504" s="169">
        <v>9.8769670762749673</v>
      </c>
      <c r="W504" s="169">
        <v>2505.6018027310279</v>
      </c>
      <c r="X504" s="169" t="e">
        <v>#N/A</v>
      </c>
      <c r="Y504" s="169">
        <v>2842.2608775282529</v>
      </c>
      <c r="Z504" s="169" t="e">
        <v>#N/A</v>
      </c>
    </row>
    <row r="505" spans="1:26" x14ac:dyDescent="0.3">
      <c r="A505" s="169" t="str">
        <f t="shared" si="17"/>
        <v>SC40</v>
      </c>
      <c r="B505" s="169" t="str">
        <f t="shared" si="18"/>
        <v>SC0</v>
      </c>
      <c r="C505" s="169" t="s">
        <v>55</v>
      </c>
      <c r="D505" s="169" t="s">
        <v>62</v>
      </c>
      <c r="E505" s="169">
        <v>0</v>
      </c>
      <c r="F505" s="169">
        <v>25000</v>
      </c>
      <c r="G505" s="169">
        <v>132.51604816774412</v>
      </c>
      <c r="H505" s="169">
        <v>13.224695002389131</v>
      </c>
      <c r="I505" s="169">
        <v>135.13286741801457</v>
      </c>
      <c r="J505" s="169">
        <v>13.227149347321557</v>
      </c>
      <c r="K505" s="169">
        <v>134.51604816774412</v>
      </c>
      <c r="L505" s="169">
        <v>12.64908545706307</v>
      </c>
      <c r="M505" s="169">
        <v>138.81118874612491</v>
      </c>
      <c r="N505" s="169">
        <v>12.653113918910986</v>
      </c>
      <c r="O505" s="169">
        <v>136.51604816774412</v>
      </c>
      <c r="P505" s="169">
        <v>11.801170498854848</v>
      </c>
      <c r="Q505" s="169">
        <v>143.24323680390577</v>
      </c>
      <c r="R505" s="169">
        <v>11.807480006604354</v>
      </c>
      <c r="S505" s="169">
        <v>138.51604816774412</v>
      </c>
      <c r="T505" s="169">
        <v>11.293929503894468</v>
      </c>
      <c r="U505" s="169">
        <v>148.33271000093737</v>
      </c>
      <c r="V505" s="169">
        <v>11.30313666416018</v>
      </c>
      <c r="W505" s="169">
        <v>140.51604816774412</v>
      </c>
      <c r="X505" s="169" t="e">
        <v>#N/A</v>
      </c>
      <c r="Y505" s="169">
        <v>154.0410196493761</v>
      </c>
      <c r="Z505" s="169" t="e">
        <v>#N/A</v>
      </c>
    </row>
    <row r="506" spans="1:26" x14ac:dyDescent="0.3">
      <c r="A506" s="169" t="str">
        <f t="shared" si="17"/>
        <v>SC425000</v>
      </c>
      <c r="B506" s="169" t="str">
        <f t="shared" si="18"/>
        <v>SC25000</v>
      </c>
      <c r="C506" s="169" t="s">
        <v>55</v>
      </c>
      <c r="D506" s="169" t="s">
        <v>62</v>
      </c>
      <c r="E506" s="169">
        <v>25000</v>
      </c>
      <c r="F506" s="169">
        <v>50000</v>
      </c>
      <c r="G506" s="169">
        <v>189.80335758963969</v>
      </c>
      <c r="H506" s="169">
        <v>13.224695002389131</v>
      </c>
      <c r="I506" s="169">
        <v>193.81086174554028</v>
      </c>
      <c r="J506" s="169">
        <v>13.227149347321557</v>
      </c>
      <c r="K506" s="169">
        <v>191.80335758963969</v>
      </c>
      <c r="L506" s="169">
        <v>12.64908545706307</v>
      </c>
      <c r="M506" s="169">
        <v>198.38111175292755</v>
      </c>
      <c r="N506" s="169">
        <v>12.653113918910986</v>
      </c>
      <c r="O506" s="169">
        <v>193.80335758963969</v>
      </c>
      <c r="P506" s="169">
        <v>11.801170498854848</v>
      </c>
      <c r="Q506" s="169">
        <v>204.1056497384607</v>
      </c>
      <c r="R506" s="169">
        <v>11.807480006604354</v>
      </c>
      <c r="S506" s="169">
        <v>195.80335758963969</v>
      </c>
      <c r="T506" s="169">
        <v>11.293929503894468</v>
      </c>
      <c r="U506" s="169">
        <v>210.83699550312062</v>
      </c>
      <c r="V506" s="169">
        <v>11.30313666416018</v>
      </c>
      <c r="W506" s="169">
        <v>197.80335758963969</v>
      </c>
      <c r="X506" s="169" t="e">
        <v>#N/A</v>
      </c>
      <c r="Y506" s="169">
        <v>218.51605275017673</v>
      </c>
      <c r="Z506" s="169" t="e">
        <v>#N/A</v>
      </c>
    </row>
    <row r="507" spans="1:26" x14ac:dyDescent="0.3">
      <c r="A507" s="169" t="str">
        <f t="shared" si="17"/>
        <v>SC450000</v>
      </c>
      <c r="B507" s="169" t="str">
        <f t="shared" si="18"/>
        <v>SC50000</v>
      </c>
      <c r="C507" s="169" t="s">
        <v>55</v>
      </c>
      <c r="D507" s="169" t="s">
        <v>62</v>
      </c>
      <c r="E507" s="169">
        <v>50000</v>
      </c>
      <c r="F507" s="169">
        <v>73200</v>
      </c>
      <c r="G507" s="169">
        <v>282.67488998147343</v>
      </c>
      <c r="H507" s="169">
        <v>13.224695002389131</v>
      </c>
      <c r="I507" s="169">
        <v>289.23337060980862</v>
      </c>
      <c r="J507" s="169">
        <v>13.227149347321557</v>
      </c>
      <c r="K507" s="169">
        <v>284.67488998147343</v>
      </c>
      <c r="L507" s="169">
        <v>12.64908545706307</v>
      </c>
      <c r="M507" s="169">
        <v>295.43971306827069</v>
      </c>
      <c r="N507" s="169">
        <v>12.653113918910986</v>
      </c>
      <c r="O507" s="169">
        <v>286.67488998147343</v>
      </c>
      <c r="P507" s="169">
        <v>11.801170498854848</v>
      </c>
      <c r="Q507" s="169">
        <v>303.53510543153288</v>
      </c>
      <c r="R507" s="169">
        <v>11.807480006604354</v>
      </c>
      <c r="S507" s="169">
        <v>288.67488998147343</v>
      </c>
      <c r="T507" s="169">
        <v>11.293929503894468</v>
      </c>
      <c r="U507" s="169">
        <v>313.27818899085725</v>
      </c>
      <c r="V507" s="169">
        <v>11.30313666416018</v>
      </c>
      <c r="W507" s="169">
        <v>290.67488998147343</v>
      </c>
      <c r="X507" s="169" t="e">
        <v>#N/A</v>
      </c>
      <c r="Y507" s="169">
        <v>324.57224970622383</v>
      </c>
      <c r="Z507" s="169" t="e">
        <v>#N/A</v>
      </c>
    </row>
    <row r="508" spans="1:26" x14ac:dyDescent="0.3">
      <c r="A508" s="169" t="str">
        <f t="shared" si="17"/>
        <v>SC473200</v>
      </c>
      <c r="B508" s="169" t="str">
        <f t="shared" si="18"/>
        <v>SC73200</v>
      </c>
      <c r="C508" s="169" t="s">
        <v>55</v>
      </c>
      <c r="D508" s="169" t="s">
        <v>62</v>
      </c>
      <c r="E508" s="169">
        <v>73200</v>
      </c>
      <c r="F508" s="169">
        <v>100000</v>
      </c>
      <c r="G508" s="169">
        <v>311.98474013133051</v>
      </c>
      <c r="H508" s="169">
        <v>11.916868905830466</v>
      </c>
      <c r="I508" s="169">
        <v>318.92142536370557</v>
      </c>
      <c r="J508" s="169">
        <v>11.919200533516271</v>
      </c>
      <c r="K508" s="169">
        <v>313.98474013133051</v>
      </c>
      <c r="L508" s="169">
        <v>11.409563259800148</v>
      </c>
      <c r="M508" s="169">
        <v>325.37033285728961</v>
      </c>
      <c r="N508" s="169">
        <v>11.413390298555669</v>
      </c>
      <c r="O508" s="169">
        <v>315.98474013133051</v>
      </c>
      <c r="P508" s="169">
        <v>10.670981930898511</v>
      </c>
      <c r="Q508" s="169">
        <v>333.8172251465034</v>
      </c>
      <c r="R508" s="169">
        <v>10.676975963260542</v>
      </c>
      <c r="S508" s="169">
        <v>317.98474013133051</v>
      </c>
      <c r="T508" s="169">
        <v>10.26282326753384</v>
      </c>
      <c r="U508" s="169">
        <v>344.00682521133507</v>
      </c>
      <c r="V508" s="169">
        <v>10.271570069786266</v>
      </c>
      <c r="W508" s="169">
        <v>319.98474013133051</v>
      </c>
      <c r="X508" s="169" t="e">
        <v>#N/A</v>
      </c>
      <c r="Y508" s="169">
        <v>355.83684185185774</v>
      </c>
      <c r="Z508" s="169" t="e">
        <v>#N/A</v>
      </c>
    </row>
    <row r="509" spans="1:26" x14ac:dyDescent="0.3">
      <c r="A509" s="169" t="str">
        <f t="shared" si="17"/>
        <v>SC4100000</v>
      </c>
      <c r="B509" s="169" t="str">
        <f t="shared" si="18"/>
        <v>SC100000</v>
      </c>
      <c r="C509" s="169" t="s">
        <v>55</v>
      </c>
      <c r="D509" s="169" t="s">
        <v>62</v>
      </c>
      <c r="E509" s="169">
        <v>100000</v>
      </c>
      <c r="F509" s="169">
        <v>125000</v>
      </c>
      <c r="G509" s="169">
        <v>381.46512371005417</v>
      </c>
      <c r="H509" s="169">
        <v>11.916868905830466</v>
      </c>
      <c r="I509" s="169">
        <v>390.13634093972757</v>
      </c>
      <c r="J509" s="169">
        <v>11.919200533516271</v>
      </c>
      <c r="K509" s="169">
        <v>383.46512371005417</v>
      </c>
      <c r="L509" s="169">
        <v>11.409563259800148</v>
      </c>
      <c r="M509" s="169">
        <v>397.69770663807867</v>
      </c>
      <c r="N509" s="169">
        <v>11.413390298555669</v>
      </c>
      <c r="O509" s="169">
        <v>385.46512371005417</v>
      </c>
      <c r="P509" s="169">
        <v>10.670981930898511</v>
      </c>
      <c r="Q509" s="169">
        <v>407.75665722086865</v>
      </c>
      <c r="R509" s="169">
        <v>10.676975963260542</v>
      </c>
      <c r="S509" s="169">
        <v>387.46512371005417</v>
      </c>
      <c r="T509" s="169">
        <v>10.26282326753384</v>
      </c>
      <c r="U509" s="169">
        <v>419.99408313935567</v>
      </c>
      <c r="V509" s="169">
        <v>10.271570069786266</v>
      </c>
      <c r="W509" s="169">
        <v>389.46512371005417</v>
      </c>
      <c r="X509" s="169" t="e">
        <v>#N/A</v>
      </c>
      <c r="Y509" s="169">
        <v>434.28211507476067</v>
      </c>
      <c r="Z509" s="169" t="e">
        <v>#N/A</v>
      </c>
    </row>
    <row r="510" spans="1:26" x14ac:dyDescent="0.3">
      <c r="A510" s="169" t="str">
        <f t="shared" si="17"/>
        <v>SC4125000</v>
      </c>
      <c r="B510" s="169" t="str">
        <f t="shared" si="18"/>
        <v>SC125000</v>
      </c>
      <c r="C510" s="169" t="s">
        <v>55</v>
      </c>
      <c r="D510" s="169" t="s">
        <v>62</v>
      </c>
      <c r="E510" s="169">
        <v>125000</v>
      </c>
      <c r="F510" s="169">
        <v>150000</v>
      </c>
      <c r="G510" s="169">
        <v>447.34031241685904</v>
      </c>
      <c r="H510" s="169">
        <v>11.916868905830466</v>
      </c>
      <c r="I510" s="169">
        <v>457.63203410494322</v>
      </c>
      <c r="J510" s="169">
        <v>11.919200533516271</v>
      </c>
      <c r="K510" s="169">
        <v>449.34031241685904</v>
      </c>
      <c r="L510" s="169">
        <v>11.409563259800148</v>
      </c>
      <c r="M510" s="169">
        <v>466.23272538704163</v>
      </c>
      <c r="N510" s="169">
        <v>11.413390298555669</v>
      </c>
      <c r="O510" s="169">
        <v>451.34031241685904</v>
      </c>
      <c r="P510" s="169">
        <v>10.670981930898511</v>
      </c>
      <c r="Q510" s="169">
        <v>477.79775810381767</v>
      </c>
      <c r="R510" s="169">
        <v>10.676975963260542</v>
      </c>
      <c r="S510" s="169">
        <v>453.34031241685904</v>
      </c>
      <c r="T510" s="169">
        <v>10.26282326753384</v>
      </c>
      <c r="U510" s="169">
        <v>491.94838650635586</v>
      </c>
      <c r="V510" s="169">
        <v>10.271570069786266</v>
      </c>
      <c r="W510" s="169">
        <v>455.34031241685904</v>
      </c>
      <c r="X510" s="169" t="e">
        <v>#N/A</v>
      </c>
      <c r="Y510" s="169">
        <v>508.53284465378965</v>
      </c>
      <c r="Z510" s="169" t="e">
        <v>#N/A</v>
      </c>
    </row>
    <row r="511" spans="1:26" x14ac:dyDescent="0.3">
      <c r="A511" s="169" t="str">
        <f t="shared" si="17"/>
        <v>SC4150000</v>
      </c>
      <c r="B511" s="169" t="str">
        <f t="shared" si="18"/>
        <v>SC150000</v>
      </c>
      <c r="C511" s="169" t="s">
        <v>55</v>
      </c>
      <c r="D511" s="169" t="s">
        <v>62</v>
      </c>
      <c r="E511" s="169">
        <v>150000</v>
      </c>
      <c r="F511" s="169">
        <v>175000</v>
      </c>
      <c r="G511" s="169">
        <v>512.2155011236639</v>
      </c>
      <c r="H511" s="169">
        <v>11.916868905830466</v>
      </c>
      <c r="I511" s="169">
        <v>524.09456044674766</v>
      </c>
      <c r="J511" s="169">
        <v>11.919200533516271</v>
      </c>
      <c r="K511" s="169">
        <v>514.2155011236639</v>
      </c>
      <c r="L511" s="169">
        <v>11.409563259800148</v>
      </c>
      <c r="M511" s="169">
        <v>533.71330546238414</v>
      </c>
      <c r="N511" s="169">
        <v>11.413390298555669</v>
      </c>
      <c r="O511" s="169">
        <v>516.2155011236639</v>
      </c>
      <c r="P511" s="169">
        <v>10.670981930898511</v>
      </c>
      <c r="Q511" s="169">
        <v>546.75359536853011</v>
      </c>
      <c r="R511" s="169">
        <v>10.676975963260542</v>
      </c>
      <c r="S511" s="169">
        <v>518.2155011236639</v>
      </c>
      <c r="T511" s="169">
        <v>10.26282326753384</v>
      </c>
      <c r="U511" s="169">
        <v>562.77826878868427</v>
      </c>
      <c r="V511" s="169">
        <v>10.271570069786266</v>
      </c>
      <c r="W511" s="169">
        <v>520.2155011236639</v>
      </c>
      <c r="X511" s="169" t="e">
        <v>#N/A</v>
      </c>
      <c r="Y511" s="169">
        <v>581.61215225144724</v>
      </c>
      <c r="Z511" s="169" t="e">
        <v>#N/A</v>
      </c>
    </row>
    <row r="512" spans="1:26" x14ac:dyDescent="0.3">
      <c r="A512" s="169" t="str">
        <f t="shared" si="17"/>
        <v>SC4175000</v>
      </c>
      <c r="B512" s="169" t="str">
        <f t="shared" si="18"/>
        <v>SC175000</v>
      </c>
      <c r="C512" s="169" t="s">
        <v>55</v>
      </c>
      <c r="D512" s="169" t="s">
        <v>62</v>
      </c>
      <c r="E512" s="169">
        <v>175000</v>
      </c>
      <c r="F512" s="169">
        <v>200000</v>
      </c>
      <c r="G512" s="169">
        <v>578.0906898304687</v>
      </c>
      <c r="H512" s="169">
        <v>11.916868905830466</v>
      </c>
      <c r="I512" s="169">
        <v>591.59025361196325</v>
      </c>
      <c r="J512" s="169">
        <v>11.919200533516271</v>
      </c>
      <c r="K512" s="169">
        <v>580.0906898304687</v>
      </c>
      <c r="L512" s="169">
        <v>11.409563259800148</v>
      </c>
      <c r="M512" s="169">
        <v>602.24832421134704</v>
      </c>
      <c r="N512" s="169">
        <v>11.413390298555669</v>
      </c>
      <c r="O512" s="169">
        <v>582.0906898304687</v>
      </c>
      <c r="P512" s="169">
        <v>10.670981930898511</v>
      </c>
      <c r="Q512" s="169">
        <v>616.79469625147919</v>
      </c>
      <c r="R512" s="169">
        <v>10.676975963260542</v>
      </c>
      <c r="S512" s="169">
        <v>584.0906898304687</v>
      </c>
      <c r="T512" s="169">
        <v>10.26282326753384</v>
      </c>
      <c r="U512" s="169">
        <v>634.73257215568447</v>
      </c>
      <c r="V512" s="169">
        <v>10.271570069786266</v>
      </c>
      <c r="W512" s="169">
        <v>586.0906898304687</v>
      </c>
      <c r="X512" s="169" t="e">
        <v>#N/A</v>
      </c>
      <c r="Y512" s="169">
        <v>655.86288183047611</v>
      </c>
      <c r="Z512" s="169" t="e">
        <v>#N/A</v>
      </c>
    </row>
    <row r="513" spans="1:26" x14ac:dyDescent="0.3">
      <c r="A513" s="169" t="str">
        <f t="shared" si="17"/>
        <v>SC4200000</v>
      </c>
      <c r="B513" s="169" t="str">
        <f t="shared" si="18"/>
        <v>SC200000</v>
      </c>
      <c r="C513" s="169" t="s">
        <v>55</v>
      </c>
      <c r="D513" s="169" t="s">
        <v>62</v>
      </c>
      <c r="E513" s="169">
        <v>200000</v>
      </c>
      <c r="F513" s="169">
        <v>225000</v>
      </c>
      <c r="G513" s="169">
        <v>642.96587853727362</v>
      </c>
      <c r="H513" s="169">
        <v>11.916868905830466</v>
      </c>
      <c r="I513" s="169">
        <v>658.05277995376775</v>
      </c>
      <c r="J513" s="169">
        <v>11.919200533516271</v>
      </c>
      <c r="K513" s="169">
        <v>644.96587853727362</v>
      </c>
      <c r="L513" s="169">
        <v>11.409563259800148</v>
      </c>
      <c r="M513" s="169">
        <v>669.72890428668961</v>
      </c>
      <c r="N513" s="169">
        <v>11.413390298555669</v>
      </c>
      <c r="O513" s="169">
        <v>646.96587853727362</v>
      </c>
      <c r="P513" s="169">
        <v>10.670981930898511</v>
      </c>
      <c r="Q513" s="169">
        <v>685.75053351619169</v>
      </c>
      <c r="R513" s="169">
        <v>10.676975963260542</v>
      </c>
      <c r="S513" s="169">
        <v>648.96587853727362</v>
      </c>
      <c r="T513" s="169">
        <v>10.26282326753384</v>
      </c>
      <c r="U513" s="169">
        <v>705.56245443801299</v>
      </c>
      <c r="V513" s="169">
        <v>10.271570069786266</v>
      </c>
      <c r="W513" s="169">
        <v>650.96587853727362</v>
      </c>
      <c r="X513" s="169" t="e">
        <v>#N/A</v>
      </c>
      <c r="Y513" s="169">
        <v>728.94218942813382</v>
      </c>
      <c r="Z513" s="169" t="e">
        <v>#N/A</v>
      </c>
    </row>
    <row r="514" spans="1:26" x14ac:dyDescent="0.3">
      <c r="A514" s="169" t="str">
        <f t="shared" si="17"/>
        <v>SC4225000</v>
      </c>
      <c r="B514" s="169" t="str">
        <f t="shared" si="18"/>
        <v>SC225000</v>
      </c>
      <c r="C514" s="169" t="s">
        <v>55</v>
      </c>
      <c r="D514" s="169" t="s">
        <v>62</v>
      </c>
      <c r="E514" s="169">
        <v>225000</v>
      </c>
      <c r="F514" s="169">
        <v>250000</v>
      </c>
      <c r="G514" s="169">
        <v>709.84106724407843</v>
      </c>
      <c r="H514" s="169">
        <v>11.916868905830466</v>
      </c>
      <c r="I514" s="169">
        <v>726.58163994239453</v>
      </c>
      <c r="J514" s="169">
        <v>11.919200533516271</v>
      </c>
      <c r="K514" s="169">
        <v>711.84106724407843</v>
      </c>
      <c r="L514" s="169">
        <v>11.409563259800148</v>
      </c>
      <c r="M514" s="169">
        <v>739.31836170927306</v>
      </c>
      <c r="N514" s="169">
        <v>11.413390298555669</v>
      </c>
      <c r="O514" s="169">
        <v>713.84106724407843</v>
      </c>
      <c r="P514" s="169">
        <v>10.670981930898511</v>
      </c>
      <c r="Q514" s="169">
        <v>756.87689801737724</v>
      </c>
      <c r="R514" s="169">
        <v>10.676975963260542</v>
      </c>
      <c r="S514" s="169">
        <v>715.84106724407843</v>
      </c>
      <c r="T514" s="169">
        <v>10.26282326753384</v>
      </c>
      <c r="U514" s="169">
        <v>778.64117888968485</v>
      </c>
      <c r="V514" s="169">
        <v>10.271570069786266</v>
      </c>
      <c r="W514" s="169">
        <v>717.84106724407843</v>
      </c>
      <c r="X514" s="169" t="e">
        <v>#N/A</v>
      </c>
      <c r="Y514" s="169">
        <v>804.3643409885342</v>
      </c>
      <c r="Z514" s="169" t="e">
        <v>#N/A</v>
      </c>
    </row>
    <row r="515" spans="1:26" x14ac:dyDescent="0.3">
      <c r="A515" s="169" t="str">
        <f t="shared" si="17"/>
        <v>SC4250000</v>
      </c>
      <c r="B515" s="169" t="str">
        <f t="shared" si="18"/>
        <v>SC250000</v>
      </c>
      <c r="C515" s="169" t="s">
        <v>55</v>
      </c>
      <c r="D515" s="169" t="s">
        <v>62</v>
      </c>
      <c r="E515" s="169">
        <v>250000</v>
      </c>
      <c r="F515" s="169">
        <v>293000</v>
      </c>
      <c r="G515" s="169">
        <v>797.04781910059421</v>
      </c>
      <c r="H515" s="169">
        <v>11.916868905830466</v>
      </c>
      <c r="I515" s="169">
        <v>815.7655059426379</v>
      </c>
      <c r="J515" s="169">
        <v>11.919200533516271</v>
      </c>
      <c r="K515" s="169">
        <v>799.04781910059421</v>
      </c>
      <c r="L515" s="169">
        <v>11.409563259800148</v>
      </c>
      <c r="M515" s="169">
        <v>829.77026822671451</v>
      </c>
      <c r="N515" s="169">
        <v>11.413390298555669</v>
      </c>
      <c r="O515" s="169">
        <v>801.04781910059421</v>
      </c>
      <c r="P515" s="169">
        <v>10.670981930898511</v>
      </c>
      <c r="Q515" s="169">
        <v>849.1663164733169</v>
      </c>
      <c r="R515" s="169">
        <v>10.676975963260542</v>
      </c>
      <c r="S515" s="169">
        <v>803.04781910059421</v>
      </c>
      <c r="T515" s="169">
        <v>10.26282326753384</v>
      </c>
      <c r="U515" s="169">
        <v>873.2648209087871</v>
      </c>
      <c r="V515" s="169">
        <v>10.271570069786266</v>
      </c>
      <c r="W515" s="169">
        <v>805.04781910059421</v>
      </c>
      <c r="X515" s="169" t="e">
        <v>#N/A</v>
      </c>
      <c r="Y515" s="169">
        <v>901.78976286098009</v>
      </c>
      <c r="Z515" s="169" t="e">
        <v>#N/A</v>
      </c>
    </row>
    <row r="516" spans="1:26" x14ac:dyDescent="0.3">
      <c r="A516" s="169" t="str">
        <f t="shared" si="17"/>
        <v>SC4293000</v>
      </c>
      <c r="B516" s="169" t="str">
        <f t="shared" si="18"/>
        <v>SC293000</v>
      </c>
      <c r="C516" s="169" t="s">
        <v>55</v>
      </c>
      <c r="D516" s="169" t="s">
        <v>62</v>
      </c>
      <c r="E516" s="169">
        <v>293000</v>
      </c>
      <c r="F516" s="169">
        <v>343000</v>
      </c>
      <c r="G516" s="169">
        <v>1209.9519452333925</v>
      </c>
      <c r="H516" s="169">
        <v>11.395140134700966</v>
      </c>
      <c r="I516" s="169">
        <v>1241.1801644994921</v>
      </c>
      <c r="J516" s="169">
        <v>11.397471762386772</v>
      </c>
      <c r="K516" s="169">
        <v>1211.9519452333925</v>
      </c>
      <c r="L516" s="169">
        <v>10.935499067360388</v>
      </c>
      <c r="M516" s="169">
        <v>1263.2086729368957</v>
      </c>
      <c r="N516" s="169">
        <v>10.939326106115908</v>
      </c>
      <c r="O516" s="169">
        <v>1213.9519452333925</v>
      </c>
      <c r="P516" s="169">
        <v>10.247263706530415</v>
      </c>
      <c r="Q516" s="169">
        <v>1294.231896457673</v>
      </c>
      <c r="R516" s="169">
        <v>10.253257738892446</v>
      </c>
      <c r="S516" s="169">
        <v>1215.9519452333925</v>
      </c>
      <c r="T516" s="169">
        <v>9.8682202740225407</v>
      </c>
      <c r="U516" s="169">
        <v>1333.1006050639971</v>
      </c>
      <c r="V516" s="169">
        <v>9.8769670762749673</v>
      </c>
      <c r="W516" s="169">
        <v>1217.9519452333925</v>
      </c>
      <c r="X516" s="169" t="e">
        <v>#N/A</v>
      </c>
      <c r="Y516" s="169">
        <v>1379.3542946514872</v>
      </c>
      <c r="Z516" s="169" t="e">
        <v>#N/A</v>
      </c>
    </row>
    <row r="517" spans="1:26" x14ac:dyDescent="0.3">
      <c r="A517" s="169" t="str">
        <f t="shared" si="17"/>
        <v>SC4343000</v>
      </c>
      <c r="B517" s="169" t="str">
        <f t="shared" si="18"/>
        <v>SC343000</v>
      </c>
      <c r="C517" s="169" t="s">
        <v>55</v>
      </c>
      <c r="D517" s="169" t="s">
        <v>62</v>
      </c>
      <c r="E517" s="169">
        <v>343000</v>
      </c>
      <c r="F517" s="169">
        <v>393000</v>
      </c>
      <c r="G517" s="169">
        <v>1372.0781226470021</v>
      </c>
      <c r="H517" s="169">
        <v>11.395140134700966</v>
      </c>
      <c r="I517" s="169">
        <v>1407.5548196244963</v>
      </c>
      <c r="J517" s="169">
        <v>11.397471762386772</v>
      </c>
      <c r="K517" s="169">
        <v>1374.0781226470021</v>
      </c>
      <c r="L517" s="169">
        <v>10.935499067360388</v>
      </c>
      <c r="M517" s="169">
        <v>1432.3081286969827</v>
      </c>
      <c r="N517" s="169">
        <v>10.939326106115908</v>
      </c>
      <c r="O517" s="169">
        <v>1376.0781226470021</v>
      </c>
      <c r="P517" s="169">
        <v>10.247263706530415</v>
      </c>
      <c r="Q517" s="169">
        <v>1467.2798488384014</v>
      </c>
      <c r="R517" s="169">
        <v>10.253257738892446</v>
      </c>
      <c r="S517" s="169">
        <v>1378.0781226470021</v>
      </c>
      <c r="T517" s="169">
        <v>9.8682202740225407</v>
      </c>
      <c r="U517" s="169">
        <v>1511.1644017817705</v>
      </c>
      <c r="V517" s="169">
        <v>9.8769670762749673</v>
      </c>
      <c r="W517" s="169">
        <v>1380.0781226470021</v>
      </c>
      <c r="X517" s="169" t="e">
        <v>#N/A</v>
      </c>
      <c r="Y517" s="169">
        <v>1563.4386336312882</v>
      </c>
      <c r="Z517" s="169" t="e">
        <v>#N/A</v>
      </c>
    </row>
    <row r="518" spans="1:26" x14ac:dyDescent="0.3">
      <c r="A518" s="169" t="str">
        <f t="shared" ref="A518:A581" si="19">D518&amp;E518</f>
        <v>SC4393000</v>
      </c>
      <c r="B518" s="169" t="str">
        <f t="shared" ref="B518:B581" si="20">C518&amp;E518</f>
        <v>SC393000</v>
      </c>
      <c r="C518" s="169" t="s">
        <v>55</v>
      </c>
      <c r="D518" s="169" t="s">
        <v>62</v>
      </c>
      <c r="E518" s="169">
        <v>393000</v>
      </c>
      <c r="F518" s="169">
        <v>443000</v>
      </c>
      <c r="G518" s="169">
        <v>1536.4481000606118</v>
      </c>
      <c r="H518" s="169">
        <v>11.395140134700966</v>
      </c>
      <c r="I518" s="169">
        <v>1576.2476944678701</v>
      </c>
      <c r="J518" s="169">
        <v>11.397471762386772</v>
      </c>
      <c r="K518" s="169">
        <v>1538.4481000606118</v>
      </c>
      <c r="L518" s="169">
        <v>10.935499067360388</v>
      </c>
      <c r="M518" s="169">
        <v>1603.7735339529395</v>
      </c>
      <c r="N518" s="169">
        <v>10.939326106115908</v>
      </c>
      <c r="O518" s="169">
        <v>1540.4481000606118</v>
      </c>
      <c r="P518" s="169">
        <v>10.247263706530415</v>
      </c>
      <c r="Q518" s="169">
        <v>1642.762915725729</v>
      </c>
      <c r="R518" s="169">
        <v>10.253257738892446</v>
      </c>
      <c r="S518" s="169">
        <v>1542.4481000606118</v>
      </c>
      <c r="T518" s="169">
        <v>9.8682202740225407</v>
      </c>
      <c r="U518" s="169">
        <v>1691.7511745293305</v>
      </c>
      <c r="V518" s="169">
        <v>9.8769670762749673</v>
      </c>
      <c r="W518" s="169">
        <v>1544.4481000606118</v>
      </c>
      <c r="X518" s="169" t="e">
        <v>#N/A</v>
      </c>
      <c r="Y518" s="169">
        <v>1750.1514092528905</v>
      </c>
      <c r="Z518" s="169" t="e">
        <v>#N/A</v>
      </c>
    </row>
    <row r="519" spans="1:26" x14ac:dyDescent="0.3">
      <c r="A519" s="169" t="str">
        <f t="shared" si="19"/>
        <v>SC4443000</v>
      </c>
      <c r="B519" s="169" t="str">
        <f t="shared" si="20"/>
        <v>SC443000</v>
      </c>
      <c r="C519" s="169" t="s">
        <v>55</v>
      </c>
      <c r="D519" s="169" t="s">
        <v>62</v>
      </c>
      <c r="E519" s="169">
        <v>443000</v>
      </c>
      <c r="F519" s="169">
        <v>493000</v>
      </c>
      <c r="G519" s="169">
        <v>1700.5742774742214</v>
      </c>
      <c r="H519" s="169">
        <v>11.395140134700966</v>
      </c>
      <c r="I519" s="169">
        <v>1744.6886832396965</v>
      </c>
      <c r="J519" s="169">
        <v>11.397471762386772</v>
      </c>
      <c r="K519" s="169">
        <v>1702.5742774742214</v>
      </c>
      <c r="L519" s="169">
        <v>10.935499067360388</v>
      </c>
      <c r="M519" s="169">
        <v>1774.9818670602679</v>
      </c>
      <c r="N519" s="169">
        <v>10.939326106115908</v>
      </c>
      <c r="O519" s="169">
        <v>1704.5742774742214</v>
      </c>
      <c r="P519" s="169">
        <v>10.247263706530415</v>
      </c>
      <c r="Q519" s="169">
        <v>1817.9813953429309</v>
      </c>
      <c r="R519" s="169">
        <v>10.253257738892446</v>
      </c>
      <c r="S519" s="169">
        <v>1706.5742774742214</v>
      </c>
      <c r="T519" s="169">
        <v>9.8682202740225407</v>
      </c>
      <c r="U519" s="169">
        <v>1872.0638134164476</v>
      </c>
      <c r="V519" s="169">
        <v>9.8769670762749673</v>
      </c>
      <c r="W519" s="169">
        <v>1708.5742774742214</v>
      </c>
      <c r="X519" s="169" t="e">
        <v>#N/A</v>
      </c>
      <c r="Y519" s="169">
        <v>1936.5785921954346</v>
      </c>
      <c r="Z519" s="169" t="e">
        <v>#N/A</v>
      </c>
    </row>
    <row r="520" spans="1:26" x14ac:dyDescent="0.3">
      <c r="A520" s="169" t="str">
        <f t="shared" si="19"/>
        <v>SC4493000</v>
      </c>
      <c r="B520" s="169" t="str">
        <f t="shared" si="20"/>
        <v>SC493000</v>
      </c>
      <c r="C520" s="169" t="s">
        <v>55</v>
      </c>
      <c r="D520" s="169" t="s">
        <v>62</v>
      </c>
      <c r="E520" s="169">
        <v>493000</v>
      </c>
      <c r="F520" s="169">
        <v>543000</v>
      </c>
      <c r="G520" s="169">
        <v>1862.7004548878313</v>
      </c>
      <c r="H520" s="169">
        <v>11.395140134700966</v>
      </c>
      <c r="I520" s="169">
        <v>1911.0633383647009</v>
      </c>
      <c r="J520" s="169">
        <v>11.397471762386772</v>
      </c>
      <c r="K520" s="169">
        <v>1864.7004548878313</v>
      </c>
      <c r="L520" s="169">
        <v>10.935499067360388</v>
      </c>
      <c r="M520" s="169">
        <v>1944.0813228203551</v>
      </c>
      <c r="N520" s="169">
        <v>10.939326106115908</v>
      </c>
      <c r="O520" s="169">
        <v>1866.7004548878313</v>
      </c>
      <c r="P520" s="169">
        <v>10.247263706530415</v>
      </c>
      <c r="Q520" s="169">
        <v>1991.0293477236594</v>
      </c>
      <c r="R520" s="169">
        <v>10.253257738892446</v>
      </c>
      <c r="S520" s="169">
        <v>1868.7004548878313</v>
      </c>
      <c r="T520" s="169">
        <v>9.8682202740225407</v>
      </c>
      <c r="U520" s="169">
        <v>2050.127610134221</v>
      </c>
      <c r="V520" s="169">
        <v>9.8769670762749673</v>
      </c>
      <c r="W520" s="169">
        <v>1870.7004548878313</v>
      </c>
      <c r="X520" s="169" t="e">
        <v>#N/A</v>
      </c>
      <c r="Y520" s="169">
        <v>2120.6629311752358</v>
      </c>
      <c r="Z520" s="169" t="e">
        <v>#N/A</v>
      </c>
    </row>
    <row r="521" spans="1:26" x14ac:dyDescent="0.3">
      <c r="A521" s="169" t="str">
        <f t="shared" si="19"/>
        <v>SC4543000</v>
      </c>
      <c r="B521" s="169" t="str">
        <f t="shared" si="20"/>
        <v>SC543000</v>
      </c>
      <c r="C521" s="169" t="s">
        <v>55</v>
      </c>
      <c r="D521" s="169" t="s">
        <v>62</v>
      </c>
      <c r="E521" s="169">
        <v>543000</v>
      </c>
      <c r="F521" s="169">
        <v>593000</v>
      </c>
      <c r="G521" s="169">
        <v>2026.8266323014411</v>
      </c>
      <c r="H521" s="169">
        <v>11.395140134700966</v>
      </c>
      <c r="I521" s="169">
        <v>2079.5043271365275</v>
      </c>
      <c r="J521" s="169">
        <v>11.397471762386772</v>
      </c>
      <c r="K521" s="169">
        <v>2028.8266323014411</v>
      </c>
      <c r="L521" s="169">
        <v>10.935499067360388</v>
      </c>
      <c r="M521" s="169">
        <v>2115.2896559276833</v>
      </c>
      <c r="N521" s="169">
        <v>10.939326106115908</v>
      </c>
      <c r="O521" s="169">
        <v>2030.8266323014411</v>
      </c>
      <c r="P521" s="169">
        <v>10.247263706530415</v>
      </c>
      <c r="Q521" s="169">
        <v>2166.247827340861</v>
      </c>
      <c r="R521" s="169">
        <v>10.253257738892446</v>
      </c>
      <c r="S521" s="169">
        <v>2032.8266323014411</v>
      </c>
      <c r="T521" s="169">
        <v>9.8682202740225407</v>
      </c>
      <c r="U521" s="169">
        <v>2230.4402490213379</v>
      </c>
      <c r="V521" s="169">
        <v>9.8769670762749673</v>
      </c>
      <c r="W521" s="169">
        <v>2034.8266323014411</v>
      </c>
      <c r="X521" s="169" t="e">
        <v>#N/A</v>
      </c>
      <c r="Y521" s="169">
        <v>2307.0901141177796</v>
      </c>
      <c r="Z521" s="169" t="e">
        <v>#N/A</v>
      </c>
    </row>
    <row r="522" spans="1:26" x14ac:dyDescent="0.3">
      <c r="A522" s="169" t="str">
        <f t="shared" si="19"/>
        <v>SC4593000</v>
      </c>
      <c r="B522" s="169" t="str">
        <f t="shared" si="20"/>
        <v>SC593000</v>
      </c>
      <c r="C522" s="169" t="s">
        <v>55</v>
      </c>
      <c r="D522" s="169" t="s">
        <v>62</v>
      </c>
      <c r="E522" s="169">
        <v>593000</v>
      </c>
      <c r="F522" s="169">
        <v>643000</v>
      </c>
      <c r="G522" s="169">
        <v>2194.1966097150507</v>
      </c>
      <c r="H522" s="169">
        <v>11.395140134700966</v>
      </c>
      <c r="I522" s="169">
        <v>2251.2967024501349</v>
      </c>
      <c r="J522" s="169">
        <v>11.397471762386772</v>
      </c>
      <c r="K522" s="169">
        <v>2196.1966097150507</v>
      </c>
      <c r="L522" s="169">
        <v>10.935499067360388</v>
      </c>
      <c r="M522" s="169">
        <v>2289.9183772045017</v>
      </c>
      <c r="N522" s="169">
        <v>10.939326106115908</v>
      </c>
      <c r="O522" s="169">
        <v>2198.1966097150507</v>
      </c>
      <c r="P522" s="169">
        <v>10.247263706530415</v>
      </c>
      <c r="Q522" s="169">
        <v>2344.9866850828985</v>
      </c>
      <c r="R522" s="169">
        <v>10.253257738892446</v>
      </c>
      <c r="S522" s="169">
        <v>2200.1966097150507</v>
      </c>
      <c r="T522" s="169">
        <v>9.8682202740225407</v>
      </c>
      <c r="U522" s="169">
        <v>2414.4002850229135</v>
      </c>
      <c r="V522" s="169">
        <v>9.8769670762749673</v>
      </c>
      <c r="W522" s="169">
        <v>2202.1966097150507</v>
      </c>
      <c r="X522" s="169" t="e">
        <v>#N/A</v>
      </c>
      <c r="Y522" s="169">
        <v>2497.3171556834959</v>
      </c>
      <c r="Z522" s="169" t="e">
        <v>#N/A</v>
      </c>
    </row>
    <row r="523" spans="1:26" x14ac:dyDescent="0.3">
      <c r="A523" s="169" t="str">
        <f t="shared" si="19"/>
        <v>SC4643000</v>
      </c>
      <c r="B523" s="169" t="str">
        <f t="shared" si="20"/>
        <v>SC643000</v>
      </c>
      <c r="C523" s="169" t="s">
        <v>55</v>
      </c>
      <c r="D523" s="169" t="s">
        <v>62</v>
      </c>
      <c r="E523" s="169">
        <v>643000</v>
      </c>
      <c r="F523" s="169">
        <v>693000</v>
      </c>
      <c r="G523" s="169">
        <v>2353.3227871286604</v>
      </c>
      <c r="H523" s="169">
        <v>11.395140134700966</v>
      </c>
      <c r="I523" s="169">
        <v>2414.5718571049056</v>
      </c>
      <c r="J523" s="169">
        <v>11.397471762386772</v>
      </c>
      <c r="K523" s="169">
        <v>2355.3227871286604</v>
      </c>
      <c r="L523" s="169">
        <v>10.935499067360388</v>
      </c>
      <c r="M523" s="169">
        <v>2455.8545169437275</v>
      </c>
      <c r="N523" s="169">
        <v>10.939326106115908</v>
      </c>
      <c r="O523" s="169">
        <v>2357.3227871286604</v>
      </c>
      <c r="P523" s="169">
        <v>10.247263706530415</v>
      </c>
      <c r="Q523" s="169">
        <v>2514.7788466089173</v>
      </c>
      <c r="R523" s="169">
        <v>10.253257738892446</v>
      </c>
      <c r="S523" s="169">
        <v>2359.3227871286604</v>
      </c>
      <c r="T523" s="169">
        <v>9.8682202740225407</v>
      </c>
      <c r="U523" s="169">
        <v>2589.0908184866712</v>
      </c>
      <c r="V523" s="169">
        <v>9.8769670762749673</v>
      </c>
      <c r="W523" s="169">
        <v>2361.3227871286604</v>
      </c>
      <c r="X523" s="169" t="e">
        <v>#N/A</v>
      </c>
      <c r="Y523" s="169">
        <v>2677.8872287191825</v>
      </c>
      <c r="Z523" s="169" t="e">
        <v>#N/A</v>
      </c>
    </row>
    <row r="524" spans="1:26" x14ac:dyDescent="0.3">
      <c r="A524" s="169" t="str">
        <f t="shared" si="19"/>
        <v>SC4693000</v>
      </c>
      <c r="B524" s="169" t="str">
        <f t="shared" si="20"/>
        <v>SC693000</v>
      </c>
      <c r="C524" s="169" t="s">
        <v>55</v>
      </c>
      <c r="D524" s="169" t="s">
        <v>62</v>
      </c>
      <c r="E524" s="169">
        <v>693000</v>
      </c>
      <c r="F524" s="169">
        <v>732000</v>
      </c>
      <c r="G524" s="169">
        <v>2494.6754027310276</v>
      </c>
      <c r="H524" s="169">
        <v>11.395140134700966</v>
      </c>
      <c r="I524" s="169">
        <v>2559.7153344893341</v>
      </c>
      <c r="J524" s="169">
        <v>11.397471762386772</v>
      </c>
      <c r="K524" s="169">
        <v>2496.6754027310276</v>
      </c>
      <c r="L524" s="169">
        <v>10.935499067360388</v>
      </c>
      <c r="M524" s="169">
        <v>2603.4292987371614</v>
      </c>
      <c r="N524" s="169">
        <v>10.939326106115908</v>
      </c>
      <c r="O524" s="169">
        <v>2498.6754027310276</v>
      </c>
      <c r="P524" s="169">
        <v>10.247263706530415</v>
      </c>
      <c r="Q524" s="169">
        <v>2665.8768209321465</v>
      </c>
      <c r="R524" s="169">
        <v>10.253257738892446</v>
      </c>
      <c r="S524" s="169">
        <v>2500.6754027310276</v>
      </c>
      <c r="T524" s="169">
        <v>9.8682202740225407</v>
      </c>
      <c r="U524" s="169">
        <v>2744.664365919552</v>
      </c>
      <c r="V524" s="169">
        <v>9.8769670762749673</v>
      </c>
      <c r="W524" s="169">
        <v>2502.6754027310276</v>
      </c>
      <c r="X524" s="169" t="e">
        <v>#N/A</v>
      </c>
      <c r="Y524" s="169">
        <v>2838.8328282419675</v>
      </c>
      <c r="Z524" s="169" t="e">
        <v>#N/A</v>
      </c>
    </row>
    <row r="525" spans="1:26" x14ac:dyDescent="0.3">
      <c r="A525" s="169" t="str">
        <f t="shared" si="19"/>
        <v>SE10</v>
      </c>
      <c r="B525" s="169" t="str">
        <f t="shared" si="20"/>
        <v>SE0</v>
      </c>
      <c r="C525" s="169" t="s">
        <v>58</v>
      </c>
      <c r="D525" s="169" t="s">
        <v>103</v>
      </c>
      <c r="E525" s="169">
        <v>0</v>
      </c>
      <c r="F525" s="169">
        <v>25000</v>
      </c>
      <c r="G525" s="169">
        <v>131.37134816774412</v>
      </c>
      <c r="H525" s="169">
        <v>13.295170804110038</v>
      </c>
      <c r="I525" s="169">
        <v>133.95020135525581</v>
      </c>
      <c r="J525" s="169">
        <v>13.297698116053969</v>
      </c>
      <c r="K525" s="169">
        <v>133.37134816774412</v>
      </c>
      <c r="L525" s="169">
        <v>12.724071939325256</v>
      </c>
      <c r="M525" s="169">
        <v>137.60417279643156</v>
      </c>
      <c r="N525" s="169">
        <v>12.728220166255138</v>
      </c>
      <c r="O525" s="169">
        <v>135.37134816774412</v>
      </c>
      <c r="P525" s="169">
        <v>11.878256041102583</v>
      </c>
      <c r="Q525" s="169">
        <v>142.00093554011036</v>
      </c>
      <c r="R525" s="169">
        <v>11.884753128812209</v>
      </c>
      <c r="S525" s="169">
        <v>137.37134816774412</v>
      </c>
      <c r="T525" s="169">
        <v>11.370755374924068</v>
      </c>
      <c r="U525" s="169">
        <v>147.0455851853136</v>
      </c>
      <c r="V525" s="169">
        <v>11.380236261576057</v>
      </c>
      <c r="W525" s="169">
        <v>139.37134816774412</v>
      </c>
      <c r="X525" s="169" t="e">
        <v>#N/A</v>
      </c>
      <c r="Y525" s="169">
        <v>152.70009290730019</v>
      </c>
      <c r="Z525" s="169" t="e">
        <v>#N/A</v>
      </c>
    </row>
    <row r="526" spans="1:26" x14ac:dyDescent="0.3">
      <c r="A526" s="169" t="str">
        <f t="shared" si="19"/>
        <v>SE125000</v>
      </c>
      <c r="B526" s="169" t="str">
        <f t="shared" si="20"/>
        <v>SE25000</v>
      </c>
      <c r="C526" s="169" t="s">
        <v>58</v>
      </c>
      <c r="D526" s="169" t="s">
        <v>103</v>
      </c>
      <c r="E526" s="169">
        <v>25000</v>
      </c>
      <c r="F526" s="169">
        <v>50000</v>
      </c>
      <c r="G526" s="169">
        <v>187.82305758963969</v>
      </c>
      <c r="H526" s="169">
        <v>13.295170804110038</v>
      </c>
      <c r="I526" s="169">
        <v>191.76488148513914</v>
      </c>
      <c r="J526" s="169">
        <v>13.297698116053969</v>
      </c>
      <c r="K526" s="169">
        <v>189.82305758963969</v>
      </c>
      <c r="L526" s="169">
        <v>12.724071939325256</v>
      </c>
      <c r="M526" s="169">
        <v>196.29300684755691</v>
      </c>
      <c r="N526" s="169">
        <v>12.728220166255138</v>
      </c>
      <c r="O526" s="169">
        <v>191.82305758963969</v>
      </c>
      <c r="P526" s="169">
        <v>11.878256041102583</v>
      </c>
      <c r="Q526" s="169">
        <v>201.95650219526684</v>
      </c>
      <c r="R526" s="169">
        <v>11.884753128812209</v>
      </c>
      <c r="S526" s="169">
        <v>193.82305758963969</v>
      </c>
      <c r="T526" s="169">
        <v>11.370755374924068</v>
      </c>
      <c r="U526" s="169">
        <v>208.61030442914512</v>
      </c>
      <c r="V526" s="169">
        <v>11.380236261576057</v>
      </c>
      <c r="W526" s="169">
        <v>195.82305758963969</v>
      </c>
      <c r="X526" s="169" t="e">
        <v>#N/A</v>
      </c>
      <c r="Y526" s="169">
        <v>216.19628580046685</v>
      </c>
      <c r="Z526" s="169" t="e">
        <v>#N/A</v>
      </c>
    </row>
    <row r="527" spans="1:26" x14ac:dyDescent="0.3">
      <c r="A527" s="169" t="str">
        <f t="shared" si="19"/>
        <v>SE150000</v>
      </c>
      <c r="B527" s="169" t="str">
        <f t="shared" si="20"/>
        <v>SE50000</v>
      </c>
      <c r="C527" s="169" t="s">
        <v>58</v>
      </c>
      <c r="D527" s="169" t="s">
        <v>103</v>
      </c>
      <c r="E527" s="169">
        <v>50000</v>
      </c>
      <c r="F527" s="169">
        <v>73200</v>
      </c>
      <c r="G527" s="169">
        <v>278.99948998147346</v>
      </c>
      <c r="H527" s="169">
        <v>13.295170804110038</v>
      </c>
      <c r="I527" s="169">
        <v>285.43606926704325</v>
      </c>
      <c r="J527" s="169">
        <v>13.297698116053969</v>
      </c>
      <c r="K527" s="169">
        <v>280.99948998147346</v>
      </c>
      <c r="L527" s="169">
        <v>12.724071939325256</v>
      </c>
      <c r="M527" s="169">
        <v>291.56422916724597</v>
      </c>
      <c r="N527" s="169">
        <v>12.728220166255138</v>
      </c>
      <c r="O527" s="169">
        <v>282.99948998147346</v>
      </c>
      <c r="P527" s="169">
        <v>11.878256041102583</v>
      </c>
      <c r="Q527" s="169">
        <v>299.54632752906622</v>
      </c>
      <c r="R527" s="169">
        <v>11.884753128812209</v>
      </c>
      <c r="S527" s="169">
        <v>284.99948998147346</v>
      </c>
      <c r="T527" s="169">
        <v>11.370755374924068</v>
      </c>
      <c r="U527" s="169">
        <v>309.14549173625454</v>
      </c>
      <c r="V527" s="169">
        <v>11.380236261576057</v>
      </c>
      <c r="W527" s="169">
        <v>286.99948998147346</v>
      </c>
      <c r="X527" s="169" t="e">
        <v>#N/A</v>
      </c>
      <c r="Y527" s="169">
        <v>320.26680535589122</v>
      </c>
      <c r="Z527" s="169" t="e">
        <v>#N/A</v>
      </c>
    </row>
    <row r="528" spans="1:26" x14ac:dyDescent="0.3">
      <c r="A528" s="169" t="str">
        <f t="shared" si="19"/>
        <v>SE173200</v>
      </c>
      <c r="B528" s="169" t="str">
        <f t="shared" si="20"/>
        <v>SE73200</v>
      </c>
      <c r="C528" s="169" t="s">
        <v>58</v>
      </c>
      <c r="D528" s="169" t="s">
        <v>103</v>
      </c>
      <c r="E528" s="169">
        <v>73200</v>
      </c>
      <c r="F528" s="169">
        <v>100000</v>
      </c>
      <c r="G528" s="169">
        <v>292.4055401313305</v>
      </c>
      <c r="H528" s="169">
        <v>11.920672391640654</v>
      </c>
      <c r="I528" s="169">
        <v>298.69284549477368</v>
      </c>
      <c r="J528" s="169">
        <v>11.922944319044319</v>
      </c>
      <c r="K528" s="169">
        <v>294.4055401313305</v>
      </c>
      <c r="L528" s="169">
        <v>11.415169536660613</v>
      </c>
      <c r="M528" s="169">
        <v>304.72526717873927</v>
      </c>
      <c r="N528" s="169">
        <v>11.418898585803616</v>
      </c>
      <c r="O528" s="169">
        <v>296.4055401313305</v>
      </c>
      <c r="P528" s="169">
        <v>10.677371556826978</v>
      </c>
      <c r="Q528" s="169">
        <v>312.5686317123259</v>
      </c>
      <c r="R528" s="169">
        <v>10.683212114676182</v>
      </c>
      <c r="S528" s="169">
        <v>298.4055401313305</v>
      </c>
      <c r="T528" s="169">
        <v>10.270019730628444</v>
      </c>
      <c r="U528" s="169">
        <v>321.99155991032933</v>
      </c>
      <c r="V528" s="169">
        <v>10.27854257492846</v>
      </c>
      <c r="W528" s="169">
        <v>300.4055401313305</v>
      </c>
      <c r="X528" s="169" t="e">
        <v>#N/A</v>
      </c>
      <c r="Y528" s="169">
        <v>332.90133659418973</v>
      </c>
      <c r="Z528" s="169" t="e">
        <v>#N/A</v>
      </c>
    </row>
    <row r="529" spans="1:26" x14ac:dyDescent="0.3">
      <c r="A529" s="169" t="str">
        <f t="shared" si="19"/>
        <v>SE1100000</v>
      </c>
      <c r="B529" s="169" t="str">
        <f t="shared" si="20"/>
        <v>SE100000</v>
      </c>
      <c r="C529" s="169" t="s">
        <v>58</v>
      </c>
      <c r="D529" s="169" t="s">
        <v>103</v>
      </c>
      <c r="E529" s="169">
        <v>100000</v>
      </c>
      <c r="F529" s="169">
        <v>125000</v>
      </c>
      <c r="G529" s="169">
        <v>356.85892371005423</v>
      </c>
      <c r="H529" s="169">
        <v>11.920672391640654</v>
      </c>
      <c r="I529" s="169">
        <v>364.71403144950784</v>
      </c>
      <c r="J529" s="169">
        <v>11.922944319044319</v>
      </c>
      <c r="K529" s="169">
        <v>358.85892371005423</v>
      </c>
      <c r="L529" s="169">
        <v>11.415169536660613</v>
      </c>
      <c r="M529" s="169">
        <v>371.75197774723819</v>
      </c>
      <c r="N529" s="169">
        <v>11.418898585803616</v>
      </c>
      <c r="O529" s="169">
        <v>360.85892371005423</v>
      </c>
      <c r="P529" s="169">
        <v>10.677371556826978</v>
      </c>
      <c r="Q529" s="169">
        <v>381.05244357781589</v>
      </c>
      <c r="R529" s="169">
        <v>10.683212114676182</v>
      </c>
      <c r="S529" s="169">
        <v>362.85892371005423</v>
      </c>
      <c r="T529" s="169">
        <v>10.270019730628444</v>
      </c>
      <c r="U529" s="169">
        <v>392.32635304570499</v>
      </c>
      <c r="V529" s="169">
        <v>10.27854257492846</v>
      </c>
      <c r="W529" s="169">
        <v>364.85892371005423</v>
      </c>
      <c r="X529" s="169" t="e">
        <v>#N/A</v>
      </c>
      <c r="Y529" s="169">
        <v>405.45787151673835</v>
      </c>
      <c r="Z529" s="169" t="e">
        <v>#N/A</v>
      </c>
    </row>
    <row r="530" spans="1:26" x14ac:dyDescent="0.3">
      <c r="A530" s="169" t="str">
        <f t="shared" si="19"/>
        <v>SE1125000</v>
      </c>
      <c r="B530" s="169" t="str">
        <f t="shared" si="20"/>
        <v>SE125000</v>
      </c>
      <c r="C530" s="169" t="s">
        <v>58</v>
      </c>
      <c r="D530" s="169" t="s">
        <v>103</v>
      </c>
      <c r="E530" s="169">
        <v>125000</v>
      </c>
      <c r="F530" s="169">
        <v>150000</v>
      </c>
      <c r="G530" s="169">
        <v>418.20611241685907</v>
      </c>
      <c r="H530" s="169">
        <v>11.920672391640654</v>
      </c>
      <c r="I530" s="169">
        <v>427.53154523831768</v>
      </c>
      <c r="J530" s="169">
        <v>11.922944319044319</v>
      </c>
      <c r="K530" s="169">
        <v>420.20611241685907</v>
      </c>
      <c r="L530" s="169">
        <v>11.415169536660613</v>
      </c>
      <c r="M530" s="169">
        <v>435.51249818204764</v>
      </c>
      <c r="N530" s="169">
        <v>11.418898585803616</v>
      </c>
      <c r="O530" s="169">
        <v>422.20611241685907</v>
      </c>
      <c r="P530" s="169">
        <v>10.677371556826978</v>
      </c>
      <c r="Q530" s="169">
        <v>446.1794707973898</v>
      </c>
      <c r="R530" s="169">
        <v>10.683212114676182</v>
      </c>
      <c r="S530" s="169">
        <v>424.20611241685907</v>
      </c>
      <c r="T530" s="169">
        <v>10.270019730628444</v>
      </c>
      <c r="U530" s="169">
        <v>459.1892777413114</v>
      </c>
      <c r="V530" s="169">
        <v>10.27854257492846</v>
      </c>
      <c r="W530" s="169">
        <v>426.20611241685907</v>
      </c>
      <c r="X530" s="169" t="e">
        <v>#N/A</v>
      </c>
      <c r="Y530" s="169">
        <v>474.40440236411746</v>
      </c>
      <c r="Z530" s="169" t="e">
        <v>#N/A</v>
      </c>
    </row>
    <row r="531" spans="1:26" x14ac:dyDescent="0.3">
      <c r="A531" s="169" t="str">
        <f t="shared" si="19"/>
        <v>SE1150000</v>
      </c>
      <c r="B531" s="169" t="str">
        <f t="shared" si="20"/>
        <v>SE150000</v>
      </c>
      <c r="C531" s="169" t="s">
        <v>58</v>
      </c>
      <c r="D531" s="169" t="s">
        <v>103</v>
      </c>
      <c r="E531" s="169">
        <v>150000</v>
      </c>
      <c r="F531" s="169">
        <v>175000</v>
      </c>
      <c r="G531" s="169">
        <v>478.55330112366391</v>
      </c>
      <c r="H531" s="169">
        <v>11.920672391640654</v>
      </c>
      <c r="I531" s="169">
        <v>489.31589220371637</v>
      </c>
      <c r="J531" s="169">
        <v>11.922944319044319</v>
      </c>
      <c r="K531" s="169">
        <v>480.55330112366391</v>
      </c>
      <c r="L531" s="169">
        <v>11.415169536660613</v>
      </c>
      <c r="M531" s="169">
        <v>498.21857994323659</v>
      </c>
      <c r="N531" s="169">
        <v>11.418898585803616</v>
      </c>
      <c r="O531" s="169">
        <v>482.55330112366391</v>
      </c>
      <c r="P531" s="169">
        <v>10.677371556826978</v>
      </c>
      <c r="Q531" s="169">
        <v>510.22123439872712</v>
      </c>
      <c r="R531" s="169">
        <v>10.683212114676182</v>
      </c>
      <c r="S531" s="169">
        <v>484.55330112366391</v>
      </c>
      <c r="T531" s="169">
        <v>10.270019730628444</v>
      </c>
      <c r="U531" s="169">
        <v>524.92778135224592</v>
      </c>
      <c r="V531" s="169">
        <v>10.27854257492846</v>
      </c>
      <c r="W531" s="169">
        <v>486.55330112366391</v>
      </c>
      <c r="X531" s="169" t="e">
        <v>#N/A</v>
      </c>
      <c r="Y531" s="169">
        <v>542.17951123012506</v>
      </c>
      <c r="Z531" s="169" t="e">
        <v>#N/A</v>
      </c>
    </row>
    <row r="532" spans="1:26" x14ac:dyDescent="0.3">
      <c r="A532" s="169" t="str">
        <f t="shared" si="19"/>
        <v>SE1175000</v>
      </c>
      <c r="B532" s="169" t="str">
        <f t="shared" si="20"/>
        <v>SE175000</v>
      </c>
      <c r="C532" s="169" t="s">
        <v>58</v>
      </c>
      <c r="D532" s="169" t="s">
        <v>103</v>
      </c>
      <c r="E532" s="169">
        <v>175000</v>
      </c>
      <c r="F532" s="169">
        <v>200000</v>
      </c>
      <c r="G532" s="169">
        <v>539.70658983046872</v>
      </c>
      <c r="H532" s="169">
        <v>11.920672391640654</v>
      </c>
      <c r="I532" s="169">
        <v>551.93307494546673</v>
      </c>
      <c r="J532" s="169">
        <v>11.922944319044319</v>
      </c>
      <c r="K532" s="169">
        <v>541.70658983046872</v>
      </c>
      <c r="L532" s="169">
        <v>11.415169536660613</v>
      </c>
      <c r="M532" s="169">
        <v>561.77464471923088</v>
      </c>
      <c r="N532" s="169">
        <v>11.418898585803616</v>
      </c>
      <c r="O532" s="169">
        <v>543.70658983046872</v>
      </c>
      <c r="P532" s="169">
        <v>10.677371556826978</v>
      </c>
      <c r="Q532" s="169">
        <v>575.13782900272486</v>
      </c>
      <c r="R532" s="169">
        <v>10.683212114676182</v>
      </c>
      <c r="S532" s="169">
        <v>545.70658983046872</v>
      </c>
      <c r="T532" s="169">
        <v>10.270019730628444</v>
      </c>
      <c r="U532" s="169">
        <v>591.57268079953451</v>
      </c>
      <c r="V532" s="169">
        <v>10.27854257492846</v>
      </c>
      <c r="W532" s="169">
        <v>547.70658983046872</v>
      </c>
      <c r="X532" s="169" t="e">
        <v>#N/A</v>
      </c>
      <c r="Y532" s="169">
        <v>610.89890335531618</v>
      </c>
      <c r="Z532" s="169" t="e">
        <v>#N/A</v>
      </c>
    </row>
    <row r="533" spans="1:26" x14ac:dyDescent="0.3">
      <c r="A533" s="169" t="str">
        <f t="shared" si="19"/>
        <v>SE1200000</v>
      </c>
      <c r="B533" s="169" t="str">
        <f t="shared" si="20"/>
        <v>SE200000</v>
      </c>
      <c r="C533" s="169" t="s">
        <v>58</v>
      </c>
      <c r="D533" s="169" t="s">
        <v>103</v>
      </c>
      <c r="E533" s="169">
        <v>200000</v>
      </c>
      <c r="F533" s="169">
        <v>225000</v>
      </c>
      <c r="G533" s="169">
        <v>600.0537785372735</v>
      </c>
      <c r="H533" s="169">
        <v>11.920672391640654</v>
      </c>
      <c r="I533" s="169">
        <v>613.71742191086548</v>
      </c>
      <c r="J533" s="169">
        <v>11.922944319044319</v>
      </c>
      <c r="K533" s="169">
        <v>602.0537785372735</v>
      </c>
      <c r="L533" s="169">
        <v>11.415169536660613</v>
      </c>
      <c r="M533" s="169">
        <v>624.48072648041989</v>
      </c>
      <c r="N533" s="169">
        <v>11.418898585803616</v>
      </c>
      <c r="O533" s="169">
        <v>604.0537785372735</v>
      </c>
      <c r="P533" s="169">
        <v>10.677371556826978</v>
      </c>
      <c r="Q533" s="169">
        <v>639.17959260406212</v>
      </c>
      <c r="R533" s="169">
        <v>10.683212114676182</v>
      </c>
      <c r="S533" s="169">
        <v>606.0537785372735</v>
      </c>
      <c r="T533" s="169">
        <v>10.270019730628444</v>
      </c>
      <c r="U533" s="169">
        <v>657.31118441046908</v>
      </c>
      <c r="V533" s="169">
        <v>10.27854257492846</v>
      </c>
      <c r="W533" s="169">
        <v>608.0537785372735</v>
      </c>
      <c r="X533" s="169" t="e">
        <v>#N/A</v>
      </c>
      <c r="Y533" s="169">
        <v>678.67401222132378</v>
      </c>
      <c r="Z533" s="169" t="e">
        <v>#N/A</v>
      </c>
    </row>
    <row r="534" spans="1:26" x14ac:dyDescent="0.3">
      <c r="A534" s="169" t="str">
        <f t="shared" si="19"/>
        <v>SE1225000</v>
      </c>
      <c r="B534" s="169" t="str">
        <f t="shared" si="20"/>
        <v>SE225000</v>
      </c>
      <c r="C534" s="169" t="s">
        <v>58</v>
      </c>
      <c r="D534" s="169" t="s">
        <v>103</v>
      </c>
      <c r="E534" s="169">
        <v>225000</v>
      </c>
      <c r="F534" s="169">
        <v>250000</v>
      </c>
      <c r="G534" s="169">
        <v>662.20706724407842</v>
      </c>
      <c r="H534" s="169">
        <v>11.920672391640654</v>
      </c>
      <c r="I534" s="169">
        <v>677.36777147602709</v>
      </c>
      <c r="J534" s="169">
        <v>11.922944319044319</v>
      </c>
      <c r="K534" s="169">
        <v>664.20706724407842</v>
      </c>
      <c r="L534" s="169">
        <v>11.415169536660613</v>
      </c>
      <c r="M534" s="169">
        <v>689.09122993003473</v>
      </c>
      <c r="N534" s="169">
        <v>11.418898585803616</v>
      </c>
      <c r="O534" s="169">
        <v>666.20706724407842</v>
      </c>
      <c r="P534" s="169">
        <v>10.677371556826978</v>
      </c>
      <c r="Q534" s="169">
        <v>705.18145082629655</v>
      </c>
      <c r="R534" s="169">
        <v>10.683212114676182</v>
      </c>
      <c r="S534" s="169">
        <v>668.20706724407842</v>
      </c>
      <c r="T534" s="169">
        <v>10.270019730628444</v>
      </c>
      <c r="U534" s="169">
        <v>725.08050494242934</v>
      </c>
      <c r="V534" s="169">
        <v>10.27854257492846</v>
      </c>
      <c r="W534" s="169">
        <v>670.20706724407842</v>
      </c>
      <c r="X534" s="169" t="e">
        <v>#N/A</v>
      </c>
      <c r="Y534" s="169">
        <v>748.56482632788629</v>
      </c>
      <c r="Z534" s="169" t="e">
        <v>#N/A</v>
      </c>
    </row>
    <row r="535" spans="1:26" x14ac:dyDescent="0.3">
      <c r="A535" s="169" t="str">
        <f t="shared" si="19"/>
        <v>SE1250000</v>
      </c>
      <c r="B535" s="169" t="str">
        <f t="shared" si="20"/>
        <v>SE250000</v>
      </c>
      <c r="C535" s="169" t="s">
        <v>58</v>
      </c>
      <c r="D535" s="169" t="s">
        <v>103</v>
      </c>
      <c r="E535" s="169">
        <v>250000</v>
      </c>
      <c r="F535" s="169">
        <v>293000</v>
      </c>
      <c r="G535" s="169">
        <v>743.85931910059423</v>
      </c>
      <c r="H535" s="169">
        <v>11.920672391640654</v>
      </c>
      <c r="I535" s="169">
        <v>760.81291235563322</v>
      </c>
      <c r="J535" s="169">
        <v>11.922944319044319</v>
      </c>
      <c r="K535" s="169">
        <v>745.85931910059423</v>
      </c>
      <c r="L535" s="169">
        <v>11.415169536660613</v>
      </c>
      <c r="M535" s="169">
        <v>773.68625683485129</v>
      </c>
      <c r="N535" s="169">
        <v>11.418898585803616</v>
      </c>
      <c r="O535" s="169">
        <v>747.85931910059423</v>
      </c>
      <c r="P535" s="169">
        <v>10.677371556826978</v>
      </c>
      <c r="Q535" s="169">
        <v>791.44277251474114</v>
      </c>
      <c r="R535" s="169">
        <v>10.683212114676182</v>
      </c>
      <c r="S535" s="169">
        <v>749.85931910059423</v>
      </c>
      <c r="T535" s="169">
        <v>10.270019730628444</v>
      </c>
      <c r="U535" s="169">
        <v>813.45855004672217</v>
      </c>
      <c r="V535" s="169">
        <v>10.27854257492846</v>
      </c>
      <c r="W535" s="169">
        <v>751.85931910059423</v>
      </c>
      <c r="X535" s="169" t="e">
        <v>#N/A</v>
      </c>
      <c r="Y535" s="169">
        <v>839.48358480480454</v>
      </c>
      <c r="Z535" s="169" t="e">
        <v>#N/A</v>
      </c>
    </row>
    <row r="536" spans="1:26" x14ac:dyDescent="0.3">
      <c r="A536" s="169" t="str">
        <f t="shared" si="19"/>
        <v>SE1293000</v>
      </c>
      <c r="B536" s="169" t="str">
        <f t="shared" si="20"/>
        <v>SE293000</v>
      </c>
      <c r="C536" s="169" t="s">
        <v>58</v>
      </c>
      <c r="D536" s="169" t="s">
        <v>103</v>
      </c>
      <c r="E536" s="169">
        <v>293000</v>
      </c>
      <c r="F536" s="169">
        <v>343000</v>
      </c>
      <c r="G536" s="169">
        <v>1105.9840452333924</v>
      </c>
      <c r="H536" s="169">
        <v>11.408286846930281</v>
      </c>
      <c r="I536" s="169">
        <v>1133.7639795197624</v>
      </c>
      <c r="J536" s="169">
        <v>11.410558774333946</v>
      </c>
      <c r="K536" s="169">
        <v>1107.9840452333924</v>
      </c>
      <c r="L536" s="169">
        <v>10.951170040348311</v>
      </c>
      <c r="M536" s="169">
        <v>1153.5808983617881</v>
      </c>
      <c r="N536" s="169">
        <v>10.954899089491313</v>
      </c>
      <c r="O536" s="169">
        <v>1109.9840452333924</v>
      </c>
      <c r="P536" s="169">
        <v>10.264612541152953</v>
      </c>
      <c r="Q536" s="169">
        <v>1181.399317123215</v>
      </c>
      <c r="R536" s="169">
        <v>10.270453099002157</v>
      </c>
      <c r="S536" s="169">
        <v>1111.9840452333924</v>
      </c>
      <c r="T536" s="169">
        <v>9.8860499274806912</v>
      </c>
      <c r="U536" s="169">
        <v>1216.1969061749501</v>
      </c>
      <c r="V536" s="169">
        <v>9.894572771780707</v>
      </c>
      <c r="W536" s="169">
        <v>1113.9840452333924</v>
      </c>
      <c r="X536" s="169" t="e">
        <v>#N/A</v>
      </c>
      <c r="Y536" s="169">
        <v>1257.5640112344581</v>
      </c>
      <c r="Z536" s="169" t="e">
        <v>#N/A</v>
      </c>
    </row>
    <row r="537" spans="1:26" x14ac:dyDescent="0.3">
      <c r="A537" s="169" t="str">
        <f t="shared" si="19"/>
        <v>SE1343000</v>
      </c>
      <c r="B537" s="169" t="str">
        <f t="shared" si="20"/>
        <v>SE343000</v>
      </c>
      <c r="C537" s="169" t="s">
        <v>58</v>
      </c>
      <c r="D537" s="169" t="s">
        <v>103</v>
      </c>
      <c r="E537" s="169">
        <v>343000</v>
      </c>
      <c r="F537" s="169">
        <v>393000</v>
      </c>
      <c r="G537" s="169">
        <v>1252.7939226470021</v>
      </c>
      <c r="H537" s="169">
        <v>11.408286846930281</v>
      </c>
      <c r="I537" s="169">
        <v>1284.314341627354</v>
      </c>
      <c r="J537" s="169">
        <v>11.410558774333946</v>
      </c>
      <c r="K537" s="169">
        <v>1254.7939226470021</v>
      </c>
      <c r="L537" s="169">
        <v>10.951170040348311</v>
      </c>
      <c r="M537" s="169">
        <v>1306.5302550651018</v>
      </c>
      <c r="N537" s="169">
        <v>10.954899089491313</v>
      </c>
      <c r="O537" s="169">
        <v>1256.7939226470021</v>
      </c>
      <c r="P537" s="169">
        <v>10.264612541152953</v>
      </c>
      <c r="Q537" s="169">
        <v>1337.8250463479467</v>
      </c>
      <c r="R537" s="169">
        <v>10.270453099002157</v>
      </c>
      <c r="S537" s="169">
        <v>1258.7939226470021</v>
      </c>
      <c r="T537" s="169">
        <v>9.8860499274806912</v>
      </c>
      <c r="U537" s="169">
        <v>1377.038732233565</v>
      </c>
      <c r="V537" s="169">
        <v>9.894572771780707</v>
      </c>
      <c r="W537" s="169">
        <v>1260.7939226470021</v>
      </c>
      <c r="X537" s="169" t="e">
        <v>#N/A</v>
      </c>
      <c r="Y537" s="169">
        <v>1423.7064997209793</v>
      </c>
      <c r="Z537" s="169" t="e">
        <v>#N/A</v>
      </c>
    </row>
    <row r="538" spans="1:26" x14ac:dyDescent="0.3">
      <c r="A538" s="169" t="str">
        <f t="shared" si="19"/>
        <v>SE1393000</v>
      </c>
      <c r="B538" s="169" t="str">
        <f t="shared" si="20"/>
        <v>SE393000</v>
      </c>
      <c r="C538" s="169" t="s">
        <v>58</v>
      </c>
      <c r="D538" s="169" t="s">
        <v>103</v>
      </c>
      <c r="E538" s="169">
        <v>393000</v>
      </c>
      <c r="F538" s="169">
        <v>443000</v>
      </c>
      <c r="G538" s="169">
        <v>1401.797700060612</v>
      </c>
      <c r="H538" s="169">
        <v>11.408286846930281</v>
      </c>
      <c r="I538" s="169">
        <v>1437.1313684288277</v>
      </c>
      <c r="J538" s="169">
        <v>11.410558774333946</v>
      </c>
      <c r="K538" s="169">
        <v>1403.797700060612</v>
      </c>
      <c r="L538" s="169">
        <v>10.951170040348311</v>
      </c>
      <c r="M538" s="169">
        <v>1461.7929447744716</v>
      </c>
      <c r="N538" s="169">
        <v>10.954899089491313</v>
      </c>
      <c r="O538" s="169">
        <v>1405.797700060612</v>
      </c>
      <c r="P538" s="169">
        <v>10.264612541152953</v>
      </c>
      <c r="Q538" s="169">
        <v>1496.6317354247278</v>
      </c>
      <c r="R538" s="169">
        <v>10.270453099002157</v>
      </c>
      <c r="S538" s="169">
        <v>1407.797700060612</v>
      </c>
      <c r="T538" s="169">
        <v>9.8860499274806912</v>
      </c>
      <c r="U538" s="169">
        <v>1540.3474257098419</v>
      </c>
      <c r="V538" s="169">
        <v>9.894572771780707</v>
      </c>
      <c r="W538" s="169">
        <v>1409.797700060612</v>
      </c>
      <c r="X538" s="169" t="e">
        <v>#N/A</v>
      </c>
      <c r="Y538" s="169">
        <v>1592.4189708924318</v>
      </c>
      <c r="Z538" s="169" t="e">
        <v>#N/A</v>
      </c>
    </row>
    <row r="539" spans="1:26" x14ac:dyDescent="0.3">
      <c r="A539" s="169" t="str">
        <f t="shared" si="19"/>
        <v>SE1443000</v>
      </c>
      <c r="B539" s="169" t="str">
        <f t="shared" si="20"/>
        <v>SE443000</v>
      </c>
      <c r="C539" s="169" t="s">
        <v>58</v>
      </c>
      <c r="D539" s="169" t="s">
        <v>103</v>
      </c>
      <c r="E539" s="169">
        <v>443000</v>
      </c>
      <c r="F539" s="169">
        <v>493000</v>
      </c>
      <c r="G539" s="169">
        <v>1550.6075774742214</v>
      </c>
      <c r="H539" s="169">
        <v>11.408286846930281</v>
      </c>
      <c r="I539" s="169">
        <v>1589.7480641832415</v>
      </c>
      <c r="J539" s="169">
        <v>11.410558774333946</v>
      </c>
      <c r="K539" s="169">
        <v>1552.6075774742214</v>
      </c>
      <c r="L539" s="169">
        <v>10.951170040348311</v>
      </c>
      <c r="M539" s="169">
        <v>1616.851178825026</v>
      </c>
      <c r="N539" s="169">
        <v>10.954899089491313</v>
      </c>
      <c r="O539" s="169">
        <v>1554.6075774742214</v>
      </c>
      <c r="P539" s="169">
        <v>10.264612541152953</v>
      </c>
      <c r="Q539" s="169">
        <v>1655.2279918859324</v>
      </c>
      <c r="R539" s="169">
        <v>10.270453099002157</v>
      </c>
      <c r="S539" s="169">
        <v>1556.6075774742214</v>
      </c>
      <c r="T539" s="169">
        <v>9.8860499274806912</v>
      </c>
      <c r="U539" s="169">
        <v>1703.4380939378</v>
      </c>
      <c r="V539" s="169">
        <v>9.894572771780707</v>
      </c>
      <c r="W539" s="169">
        <v>1558.6075774742214</v>
      </c>
      <c r="X539" s="169" t="e">
        <v>#N/A</v>
      </c>
      <c r="Y539" s="169">
        <v>1760.9043033416958</v>
      </c>
      <c r="Z539" s="169" t="e">
        <v>#N/A</v>
      </c>
    </row>
    <row r="540" spans="1:26" x14ac:dyDescent="0.3">
      <c r="A540" s="169" t="str">
        <f t="shared" si="19"/>
        <v>SE1493000</v>
      </c>
      <c r="B540" s="169" t="str">
        <f t="shared" si="20"/>
        <v>SE493000</v>
      </c>
      <c r="C540" s="169" t="s">
        <v>58</v>
      </c>
      <c r="D540" s="169" t="s">
        <v>103</v>
      </c>
      <c r="E540" s="169">
        <v>493000</v>
      </c>
      <c r="F540" s="169">
        <v>543000</v>
      </c>
      <c r="G540" s="169">
        <v>1697.6113548878311</v>
      </c>
      <c r="H540" s="169">
        <v>11.408286846930281</v>
      </c>
      <c r="I540" s="169">
        <v>1740.4987573378926</v>
      </c>
      <c r="J540" s="169">
        <v>11.410558774333946</v>
      </c>
      <c r="K540" s="169">
        <v>1699.6113548878311</v>
      </c>
      <c r="L540" s="169">
        <v>10.951170040348311</v>
      </c>
      <c r="M540" s="169">
        <v>1770.0049911871549</v>
      </c>
      <c r="N540" s="169">
        <v>10.954899089491313</v>
      </c>
      <c r="O540" s="169">
        <v>1701.6113548878311</v>
      </c>
      <c r="P540" s="169">
        <v>10.264612541152953</v>
      </c>
      <c r="Q540" s="169">
        <v>1811.8641537262404</v>
      </c>
      <c r="R540" s="169">
        <v>10.270453099002157</v>
      </c>
      <c r="S540" s="169">
        <v>1703.6113548878311</v>
      </c>
      <c r="T540" s="169">
        <v>9.8860499274806912</v>
      </c>
      <c r="U540" s="169">
        <v>1864.497945244733</v>
      </c>
      <c r="V540" s="169">
        <v>9.894572771780707</v>
      </c>
      <c r="W540" s="169">
        <v>1705.6113548878311</v>
      </c>
      <c r="X540" s="169" t="e">
        <v>#N/A</v>
      </c>
      <c r="Y540" s="169">
        <v>1927.2739305504053</v>
      </c>
      <c r="Z540" s="169" t="e">
        <v>#N/A</v>
      </c>
    </row>
    <row r="541" spans="1:26" x14ac:dyDescent="0.3">
      <c r="A541" s="169" t="str">
        <f t="shared" si="19"/>
        <v>SE1543000</v>
      </c>
      <c r="B541" s="169" t="str">
        <f t="shared" si="20"/>
        <v>SE543000</v>
      </c>
      <c r="C541" s="169" t="s">
        <v>58</v>
      </c>
      <c r="D541" s="169" t="s">
        <v>103</v>
      </c>
      <c r="E541" s="169">
        <v>543000</v>
      </c>
      <c r="F541" s="169">
        <v>593000</v>
      </c>
      <c r="G541" s="169">
        <v>1846.4212323014408</v>
      </c>
      <c r="H541" s="169">
        <v>11.408286846930281</v>
      </c>
      <c r="I541" s="169">
        <v>1893.1154530923066</v>
      </c>
      <c r="J541" s="169">
        <v>11.410558774333946</v>
      </c>
      <c r="K541" s="169">
        <v>1848.4212323014408</v>
      </c>
      <c r="L541" s="169">
        <v>10.951170040348311</v>
      </c>
      <c r="M541" s="169">
        <v>1925.0632252377095</v>
      </c>
      <c r="N541" s="169">
        <v>10.954899089491313</v>
      </c>
      <c r="O541" s="169">
        <v>1850.4212323014408</v>
      </c>
      <c r="P541" s="169">
        <v>10.264612541152953</v>
      </c>
      <c r="Q541" s="169">
        <v>1970.4604101874452</v>
      </c>
      <c r="R541" s="169">
        <v>10.270453099002157</v>
      </c>
      <c r="S541" s="169">
        <v>1852.4212323014408</v>
      </c>
      <c r="T541" s="169">
        <v>9.8860499274806912</v>
      </c>
      <c r="U541" s="169">
        <v>2027.5886134726918</v>
      </c>
      <c r="V541" s="169">
        <v>9.894572771780707</v>
      </c>
      <c r="W541" s="169">
        <v>1854.4212323014408</v>
      </c>
      <c r="X541" s="169" t="e">
        <v>#N/A</v>
      </c>
      <c r="Y541" s="169">
        <v>2095.7592629996693</v>
      </c>
      <c r="Z541" s="169" t="e">
        <v>#N/A</v>
      </c>
    </row>
    <row r="542" spans="1:26" x14ac:dyDescent="0.3">
      <c r="A542" s="169" t="str">
        <f t="shared" si="19"/>
        <v>SE1593000</v>
      </c>
      <c r="B542" s="169" t="str">
        <f t="shared" si="20"/>
        <v>SE593000</v>
      </c>
      <c r="C542" s="169" t="s">
        <v>58</v>
      </c>
      <c r="D542" s="169" t="s">
        <v>103</v>
      </c>
      <c r="E542" s="169">
        <v>593000</v>
      </c>
      <c r="F542" s="169">
        <v>643000</v>
      </c>
      <c r="G542" s="169">
        <v>1998.2311097150507</v>
      </c>
      <c r="H542" s="169">
        <v>11.408286846930281</v>
      </c>
      <c r="I542" s="169">
        <v>2048.8316493169541</v>
      </c>
      <c r="J542" s="169">
        <v>11.410558774333946</v>
      </c>
      <c r="K542" s="169">
        <v>2000.2311097150507</v>
      </c>
      <c r="L542" s="169">
        <v>10.951170040348311</v>
      </c>
      <c r="M542" s="169">
        <v>2083.284775309126</v>
      </c>
      <c r="N542" s="169">
        <v>10.954899089491313</v>
      </c>
      <c r="O542" s="169">
        <v>2002.2311097150507</v>
      </c>
      <c r="P542" s="169">
        <v>10.264612541152953</v>
      </c>
      <c r="Q542" s="169">
        <v>2132.3124575033598</v>
      </c>
      <c r="R542" s="169">
        <v>10.270453099002157</v>
      </c>
      <c r="S542" s="169">
        <v>2004.2311097150507</v>
      </c>
      <c r="T542" s="169">
        <v>9.8860499274806912</v>
      </c>
      <c r="U542" s="169">
        <v>2194.0525449546658</v>
      </c>
      <c r="V542" s="169">
        <v>9.894572771780707</v>
      </c>
      <c r="W542" s="169">
        <v>2006.2311097150507</v>
      </c>
      <c r="X542" s="169" t="e">
        <v>#N/A</v>
      </c>
      <c r="Y542" s="169">
        <v>2267.7588613930484</v>
      </c>
      <c r="Z542" s="169" t="e">
        <v>#N/A</v>
      </c>
    </row>
    <row r="543" spans="1:26" x14ac:dyDescent="0.3">
      <c r="A543" s="169" t="str">
        <f t="shared" si="19"/>
        <v>SE1643000</v>
      </c>
      <c r="B543" s="169" t="str">
        <f t="shared" si="20"/>
        <v>SE643000</v>
      </c>
      <c r="C543" s="169" t="s">
        <v>58</v>
      </c>
      <c r="D543" s="169" t="s">
        <v>103</v>
      </c>
      <c r="E543" s="169">
        <v>643000</v>
      </c>
      <c r="F543" s="169">
        <v>693000</v>
      </c>
      <c r="G543" s="169">
        <v>2142.2348871286604</v>
      </c>
      <c r="H543" s="169">
        <v>11.408286846930281</v>
      </c>
      <c r="I543" s="169">
        <v>2196.4828420013719</v>
      </c>
      <c r="J543" s="169">
        <v>11.410558774333946</v>
      </c>
      <c r="K543" s="169">
        <v>2144.2348871286604</v>
      </c>
      <c r="L543" s="169">
        <v>10.951170040348311</v>
      </c>
      <c r="M543" s="169">
        <v>2233.2752716503933</v>
      </c>
      <c r="N543" s="169">
        <v>10.954899089491313</v>
      </c>
      <c r="O543" s="169">
        <v>2146.2348871286604</v>
      </c>
      <c r="P543" s="169">
        <v>10.264612541152953</v>
      </c>
      <c r="Q543" s="169">
        <v>2285.6928284889582</v>
      </c>
      <c r="R543" s="169">
        <v>10.270453099002157</v>
      </c>
      <c r="S543" s="169">
        <v>2148.2348871286604</v>
      </c>
      <c r="T543" s="169">
        <v>9.8860499274806912</v>
      </c>
      <c r="U543" s="169">
        <v>2351.7391330075834</v>
      </c>
      <c r="V543" s="169">
        <v>9.894572771780707</v>
      </c>
      <c r="W543" s="169">
        <v>2150.2348871286604</v>
      </c>
      <c r="X543" s="169" t="e">
        <v>#N/A</v>
      </c>
      <c r="Y543" s="169">
        <v>2430.6142226576435</v>
      </c>
      <c r="Z543" s="169" t="e">
        <v>#N/A</v>
      </c>
    </row>
    <row r="544" spans="1:26" x14ac:dyDescent="0.3">
      <c r="A544" s="169" t="str">
        <f t="shared" si="19"/>
        <v>SE1693000</v>
      </c>
      <c r="B544" s="169" t="str">
        <f t="shared" si="20"/>
        <v>SE693000</v>
      </c>
      <c r="C544" s="169" t="s">
        <v>58</v>
      </c>
      <c r="D544" s="169" t="s">
        <v>103</v>
      </c>
      <c r="E544" s="169">
        <v>693000</v>
      </c>
      <c r="F544" s="169">
        <v>732000</v>
      </c>
      <c r="G544" s="169">
        <v>2270.5566027310279</v>
      </c>
      <c r="H544" s="169">
        <v>11.408286846930281</v>
      </c>
      <c r="I544" s="169">
        <v>2328.1632258266118</v>
      </c>
      <c r="J544" s="169">
        <v>11.410558774333946</v>
      </c>
      <c r="K544" s="169">
        <v>2272.5566027310279</v>
      </c>
      <c r="L544" s="169">
        <v>10.951170040348311</v>
      </c>
      <c r="M544" s="169">
        <v>2367.1097685317454</v>
      </c>
      <c r="N544" s="169">
        <v>10.954899089491313</v>
      </c>
      <c r="O544" s="169">
        <v>2274.5566027310279</v>
      </c>
      <c r="P544" s="169">
        <v>10.264612541152953</v>
      </c>
      <c r="Q544" s="169">
        <v>2422.648841129308</v>
      </c>
      <c r="R544" s="169">
        <v>10.270453099002157</v>
      </c>
      <c r="S544" s="169">
        <v>2276.5566027310279</v>
      </c>
      <c r="T544" s="169">
        <v>9.8860499274806912</v>
      </c>
      <c r="U544" s="169">
        <v>2492.6604617282146</v>
      </c>
      <c r="V544" s="169">
        <v>9.894572771780707</v>
      </c>
      <c r="W544" s="169">
        <v>2278.5566027310279</v>
      </c>
      <c r="X544" s="169" t="e">
        <v>#N/A</v>
      </c>
      <c r="Y544" s="169">
        <v>2576.295139483374</v>
      </c>
      <c r="Z544" s="169" t="e">
        <v>#N/A</v>
      </c>
    </row>
    <row r="545" spans="1:26" x14ac:dyDescent="0.3">
      <c r="A545" s="169" t="str">
        <f t="shared" si="19"/>
        <v>SE20</v>
      </c>
      <c r="B545" s="169" t="str">
        <f t="shared" si="20"/>
        <v>SE0</v>
      </c>
      <c r="C545" s="169" t="s">
        <v>58</v>
      </c>
      <c r="D545" s="169" t="s">
        <v>107</v>
      </c>
      <c r="E545" s="169">
        <v>0</v>
      </c>
      <c r="F545" s="169">
        <v>25000</v>
      </c>
      <c r="G545" s="169">
        <v>131.37134816774412</v>
      </c>
      <c r="H545" s="169">
        <v>13.295170804110038</v>
      </c>
      <c r="I545" s="169">
        <v>133.95020135525581</v>
      </c>
      <c r="J545" s="169">
        <v>13.297698116053969</v>
      </c>
      <c r="K545" s="169">
        <v>133.37134816774412</v>
      </c>
      <c r="L545" s="169">
        <v>12.724071939325256</v>
      </c>
      <c r="M545" s="169">
        <v>137.60417279643156</v>
      </c>
      <c r="N545" s="169">
        <v>12.728220166255138</v>
      </c>
      <c r="O545" s="169">
        <v>135.37134816774412</v>
      </c>
      <c r="P545" s="169">
        <v>11.878256041102583</v>
      </c>
      <c r="Q545" s="169">
        <v>142.00093554011036</v>
      </c>
      <c r="R545" s="169">
        <v>11.884753128812209</v>
      </c>
      <c r="S545" s="169">
        <v>137.37134816774412</v>
      </c>
      <c r="T545" s="169">
        <v>11.370755374924068</v>
      </c>
      <c r="U545" s="169">
        <v>147.0455851853136</v>
      </c>
      <c r="V545" s="169">
        <v>11.380236261576057</v>
      </c>
      <c r="W545" s="169">
        <v>139.37134816774412</v>
      </c>
      <c r="X545" s="169" t="e">
        <v>#N/A</v>
      </c>
      <c r="Y545" s="169">
        <v>152.70009290730019</v>
      </c>
      <c r="Z545" s="169" t="e">
        <v>#N/A</v>
      </c>
    </row>
    <row r="546" spans="1:26" x14ac:dyDescent="0.3">
      <c r="A546" s="169" t="str">
        <f t="shared" si="19"/>
        <v>SE225000</v>
      </c>
      <c r="B546" s="169" t="str">
        <f t="shared" si="20"/>
        <v>SE25000</v>
      </c>
      <c r="C546" s="169" t="s">
        <v>58</v>
      </c>
      <c r="D546" s="169" t="s">
        <v>107</v>
      </c>
      <c r="E546" s="169">
        <v>25000</v>
      </c>
      <c r="F546" s="169">
        <v>50000</v>
      </c>
      <c r="G546" s="169">
        <v>187.82305758963969</v>
      </c>
      <c r="H546" s="169">
        <v>13.295170804110038</v>
      </c>
      <c r="I546" s="169">
        <v>191.76488148513914</v>
      </c>
      <c r="J546" s="169">
        <v>13.297698116053969</v>
      </c>
      <c r="K546" s="169">
        <v>189.82305758963969</v>
      </c>
      <c r="L546" s="169">
        <v>12.724071939325256</v>
      </c>
      <c r="M546" s="169">
        <v>196.29300684755691</v>
      </c>
      <c r="N546" s="169">
        <v>12.728220166255138</v>
      </c>
      <c r="O546" s="169">
        <v>191.82305758963969</v>
      </c>
      <c r="P546" s="169">
        <v>11.878256041102583</v>
      </c>
      <c r="Q546" s="169">
        <v>201.95650219526684</v>
      </c>
      <c r="R546" s="169">
        <v>11.884753128812209</v>
      </c>
      <c r="S546" s="169">
        <v>193.82305758963969</v>
      </c>
      <c r="T546" s="169">
        <v>11.370755374924068</v>
      </c>
      <c r="U546" s="169">
        <v>208.61030442914512</v>
      </c>
      <c r="V546" s="169">
        <v>11.380236261576057</v>
      </c>
      <c r="W546" s="169">
        <v>195.82305758963969</v>
      </c>
      <c r="X546" s="169" t="e">
        <v>#N/A</v>
      </c>
      <c r="Y546" s="169">
        <v>216.19628580046685</v>
      </c>
      <c r="Z546" s="169" t="e">
        <v>#N/A</v>
      </c>
    </row>
    <row r="547" spans="1:26" x14ac:dyDescent="0.3">
      <c r="A547" s="169" t="str">
        <f t="shared" si="19"/>
        <v>SE250000</v>
      </c>
      <c r="B547" s="169" t="str">
        <f t="shared" si="20"/>
        <v>SE50000</v>
      </c>
      <c r="C547" s="169" t="s">
        <v>58</v>
      </c>
      <c r="D547" s="169" t="s">
        <v>107</v>
      </c>
      <c r="E547" s="169">
        <v>50000</v>
      </c>
      <c r="F547" s="169">
        <v>73200</v>
      </c>
      <c r="G547" s="169">
        <v>278.99948998147346</v>
      </c>
      <c r="H547" s="169">
        <v>13.295170804110038</v>
      </c>
      <c r="I547" s="169">
        <v>285.43606926704325</v>
      </c>
      <c r="J547" s="169">
        <v>13.297698116053969</v>
      </c>
      <c r="K547" s="169">
        <v>280.99948998147346</v>
      </c>
      <c r="L547" s="169">
        <v>12.724071939325256</v>
      </c>
      <c r="M547" s="169">
        <v>291.56422916724597</v>
      </c>
      <c r="N547" s="169">
        <v>12.728220166255138</v>
      </c>
      <c r="O547" s="169">
        <v>282.99948998147346</v>
      </c>
      <c r="P547" s="169">
        <v>11.878256041102583</v>
      </c>
      <c r="Q547" s="169">
        <v>299.54632752906622</v>
      </c>
      <c r="R547" s="169">
        <v>11.884753128812209</v>
      </c>
      <c r="S547" s="169">
        <v>284.99948998147346</v>
      </c>
      <c r="T547" s="169">
        <v>11.370755374924068</v>
      </c>
      <c r="U547" s="169">
        <v>309.14549173625454</v>
      </c>
      <c r="V547" s="169">
        <v>11.380236261576057</v>
      </c>
      <c r="W547" s="169">
        <v>286.99948998147346</v>
      </c>
      <c r="X547" s="169" t="e">
        <v>#N/A</v>
      </c>
      <c r="Y547" s="169">
        <v>320.26680535589122</v>
      </c>
      <c r="Z547" s="169" t="e">
        <v>#N/A</v>
      </c>
    </row>
    <row r="548" spans="1:26" x14ac:dyDescent="0.3">
      <c r="A548" s="169" t="str">
        <f t="shared" si="19"/>
        <v>SE273200</v>
      </c>
      <c r="B548" s="169" t="str">
        <f t="shared" si="20"/>
        <v>SE73200</v>
      </c>
      <c r="C548" s="169" t="s">
        <v>58</v>
      </c>
      <c r="D548" s="169" t="s">
        <v>107</v>
      </c>
      <c r="E548" s="169">
        <v>73200</v>
      </c>
      <c r="F548" s="169">
        <v>100000</v>
      </c>
      <c r="G548" s="169">
        <v>292.4055401313305</v>
      </c>
      <c r="H548" s="169">
        <v>11.920672391640654</v>
      </c>
      <c r="I548" s="169">
        <v>298.69284549477368</v>
      </c>
      <c r="J548" s="169">
        <v>11.922944319044319</v>
      </c>
      <c r="K548" s="169">
        <v>294.4055401313305</v>
      </c>
      <c r="L548" s="169">
        <v>11.415169536660613</v>
      </c>
      <c r="M548" s="169">
        <v>304.72526717873927</v>
      </c>
      <c r="N548" s="169">
        <v>11.418898585803616</v>
      </c>
      <c r="O548" s="169">
        <v>296.4055401313305</v>
      </c>
      <c r="P548" s="169">
        <v>10.677371556826978</v>
      </c>
      <c r="Q548" s="169">
        <v>312.5686317123259</v>
      </c>
      <c r="R548" s="169">
        <v>10.683212114676182</v>
      </c>
      <c r="S548" s="169">
        <v>298.4055401313305</v>
      </c>
      <c r="T548" s="169">
        <v>10.270019730628444</v>
      </c>
      <c r="U548" s="169">
        <v>321.99155991032933</v>
      </c>
      <c r="V548" s="169">
        <v>10.27854257492846</v>
      </c>
      <c r="W548" s="169">
        <v>300.4055401313305</v>
      </c>
      <c r="X548" s="169" t="e">
        <v>#N/A</v>
      </c>
      <c r="Y548" s="169">
        <v>332.90133659418973</v>
      </c>
      <c r="Z548" s="169" t="e">
        <v>#N/A</v>
      </c>
    </row>
    <row r="549" spans="1:26" x14ac:dyDescent="0.3">
      <c r="A549" s="169" t="str">
        <f t="shared" si="19"/>
        <v>SE2100000</v>
      </c>
      <c r="B549" s="169" t="str">
        <f t="shared" si="20"/>
        <v>SE100000</v>
      </c>
      <c r="C549" s="169" t="s">
        <v>58</v>
      </c>
      <c r="D549" s="169" t="s">
        <v>107</v>
      </c>
      <c r="E549" s="169">
        <v>100000</v>
      </c>
      <c r="F549" s="169">
        <v>125000</v>
      </c>
      <c r="G549" s="169">
        <v>356.85892371005423</v>
      </c>
      <c r="H549" s="169">
        <v>11.920672391640654</v>
      </c>
      <c r="I549" s="169">
        <v>364.71403144950784</v>
      </c>
      <c r="J549" s="169">
        <v>11.922944319044319</v>
      </c>
      <c r="K549" s="169">
        <v>358.85892371005423</v>
      </c>
      <c r="L549" s="169">
        <v>11.415169536660613</v>
      </c>
      <c r="M549" s="169">
        <v>371.75197774723819</v>
      </c>
      <c r="N549" s="169">
        <v>11.418898585803616</v>
      </c>
      <c r="O549" s="169">
        <v>360.85892371005423</v>
      </c>
      <c r="P549" s="169">
        <v>10.677371556826978</v>
      </c>
      <c r="Q549" s="169">
        <v>381.05244357781589</v>
      </c>
      <c r="R549" s="169">
        <v>10.683212114676182</v>
      </c>
      <c r="S549" s="169">
        <v>362.85892371005423</v>
      </c>
      <c r="T549" s="169">
        <v>10.270019730628444</v>
      </c>
      <c r="U549" s="169">
        <v>392.32635304570499</v>
      </c>
      <c r="V549" s="169">
        <v>10.27854257492846</v>
      </c>
      <c r="W549" s="169">
        <v>364.85892371005423</v>
      </c>
      <c r="X549" s="169" t="e">
        <v>#N/A</v>
      </c>
      <c r="Y549" s="169">
        <v>405.45787151673835</v>
      </c>
      <c r="Z549" s="169" t="e">
        <v>#N/A</v>
      </c>
    </row>
    <row r="550" spans="1:26" x14ac:dyDescent="0.3">
      <c r="A550" s="169" t="str">
        <f t="shared" si="19"/>
        <v>SE2125000</v>
      </c>
      <c r="B550" s="169" t="str">
        <f t="shared" si="20"/>
        <v>SE125000</v>
      </c>
      <c r="C550" s="169" t="s">
        <v>58</v>
      </c>
      <c r="D550" s="169" t="s">
        <v>107</v>
      </c>
      <c r="E550" s="169">
        <v>125000</v>
      </c>
      <c r="F550" s="169">
        <v>150000</v>
      </c>
      <c r="G550" s="169">
        <v>418.20611241685907</v>
      </c>
      <c r="H550" s="169">
        <v>11.920672391640654</v>
      </c>
      <c r="I550" s="169">
        <v>427.53154523831768</v>
      </c>
      <c r="J550" s="169">
        <v>11.922944319044319</v>
      </c>
      <c r="K550" s="169">
        <v>420.20611241685907</v>
      </c>
      <c r="L550" s="169">
        <v>11.415169536660613</v>
      </c>
      <c r="M550" s="169">
        <v>435.51249818204764</v>
      </c>
      <c r="N550" s="169">
        <v>11.418898585803616</v>
      </c>
      <c r="O550" s="169">
        <v>422.20611241685907</v>
      </c>
      <c r="P550" s="169">
        <v>10.677371556826978</v>
      </c>
      <c r="Q550" s="169">
        <v>446.1794707973898</v>
      </c>
      <c r="R550" s="169">
        <v>10.683212114676182</v>
      </c>
      <c r="S550" s="169">
        <v>424.20611241685907</v>
      </c>
      <c r="T550" s="169">
        <v>10.270019730628444</v>
      </c>
      <c r="U550" s="169">
        <v>459.1892777413114</v>
      </c>
      <c r="V550" s="169">
        <v>10.27854257492846</v>
      </c>
      <c r="W550" s="169">
        <v>426.20611241685907</v>
      </c>
      <c r="X550" s="169" t="e">
        <v>#N/A</v>
      </c>
      <c r="Y550" s="169">
        <v>474.40440236411746</v>
      </c>
      <c r="Z550" s="169" t="e">
        <v>#N/A</v>
      </c>
    </row>
    <row r="551" spans="1:26" x14ac:dyDescent="0.3">
      <c r="A551" s="169" t="str">
        <f t="shared" si="19"/>
        <v>SE2150000</v>
      </c>
      <c r="B551" s="169" t="str">
        <f t="shared" si="20"/>
        <v>SE150000</v>
      </c>
      <c r="C551" s="169" t="s">
        <v>58</v>
      </c>
      <c r="D551" s="169" t="s">
        <v>107</v>
      </c>
      <c r="E551" s="169">
        <v>150000</v>
      </c>
      <c r="F551" s="169">
        <v>175000</v>
      </c>
      <c r="G551" s="169">
        <v>478.55330112366391</v>
      </c>
      <c r="H551" s="169">
        <v>11.920672391640654</v>
      </c>
      <c r="I551" s="169">
        <v>489.31589220371637</v>
      </c>
      <c r="J551" s="169">
        <v>11.922944319044319</v>
      </c>
      <c r="K551" s="169">
        <v>480.55330112366391</v>
      </c>
      <c r="L551" s="169">
        <v>11.415169536660613</v>
      </c>
      <c r="M551" s="169">
        <v>498.21857994323659</v>
      </c>
      <c r="N551" s="169">
        <v>11.418898585803616</v>
      </c>
      <c r="O551" s="169">
        <v>482.55330112366391</v>
      </c>
      <c r="P551" s="169">
        <v>10.677371556826978</v>
      </c>
      <c r="Q551" s="169">
        <v>510.22123439872712</v>
      </c>
      <c r="R551" s="169">
        <v>10.683212114676182</v>
      </c>
      <c r="S551" s="169">
        <v>484.55330112366391</v>
      </c>
      <c r="T551" s="169">
        <v>10.270019730628444</v>
      </c>
      <c r="U551" s="169">
        <v>524.92778135224592</v>
      </c>
      <c r="V551" s="169">
        <v>10.27854257492846</v>
      </c>
      <c r="W551" s="169">
        <v>486.55330112366391</v>
      </c>
      <c r="X551" s="169" t="e">
        <v>#N/A</v>
      </c>
      <c r="Y551" s="169">
        <v>542.17951123012506</v>
      </c>
      <c r="Z551" s="169" t="e">
        <v>#N/A</v>
      </c>
    </row>
    <row r="552" spans="1:26" x14ac:dyDescent="0.3">
      <c r="A552" s="169" t="str">
        <f t="shared" si="19"/>
        <v>SE2175000</v>
      </c>
      <c r="B552" s="169" t="str">
        <f t="shared" si="20"/>
        <v>SE175000</v>
      </c>
      <c r="C552" s="169" t="s">
        <v>58</v>
      </c>
      <c r="D552" s="169" t="s">
        <v>107</v>
      </c>
      <c r="E552" s="169">
        <v>175000</v>
      </c>
      <c r="F552" s="169">
        <v>200000</v>
      </c>
      <c r="G552" s="169">
        <v>539.70658983046872</v>
      </c>
      <c r="H552" s="169">
        <v>11.920672391640654</v>
      </c>
      <c r="I552" s="169">
        <v>551.93307494546673</v>
      </c>
      <c r="J552" s="169">
        <v>11.922944319044319</v>
      </c>
      <c r="K552" s="169">
        <v>541.70658983046872</v>
      </c>
      <c r="L552" s="169">
        <v>11.415169536660613</v>
      </c>
      <c r="M552" s="169">
        <v>561.77464471923088</v>
      </c>
      <c r="N552" s="169">
        <v>11.418898585803616</v>
      </c>
      <c r="O552" s="169">
        <v>543.70658983046872</v>
      </c>
      <c r="P552" s="169">
        <v>10.677371556826978</v>
      </c>
      <c r="Q552" s="169">
        <v>575.13782900272486</v>
      </c>
      <c r="R552" s="169">
        <v>10.683212114676182</v>
      </c>
      <c r="S552" s="169">
        <v>545.70658983046872</v>
      </c>
      <c r="T552" s="169">
        <v>10.270019730628444</v>
      </c>
      <c r="U552" s="169">
        <v>591.57268079953451</v>
      </c>
      <c r="V552" s="169">
        <v>10.27854257492846</v>
      </c>
      <c r="W552" s="169">
        <v>547.70658983046872</v>
      </c>
      <c r="X552" s="169" t="e">
        <v>#N/A</v>
      </c>
      <c r="Y552" s="169">
        <v>610.89890335531618</v>
      </c>
      <c r="Z552" s="169" t="e">
        <v>#N/A</v>
      </c>
    </row>
    <row r="553" spans="1:26" x14ac:dyDescent="0.3">
      <c r="A553" s="169" t="str">
        <f t="shared" si="19"/>
        <v>SE2200000</v>
      </c>
      <c r="B553" s="169" t="str">
        <f t="shared" si="20"/>
        <v>SE200000</v>
      </c>
      <c r="C553" s="169" t="s">
        <v>58</v>
      </c>
      <c r="D553" s="169" t="s">
        <v>107</v>
      </c>
      <c r="E553" s="169">
        <v>200000</v>
      </c>
      <c r="F553" s="169">
        <v>225000</v>
      </c>
      <c r="G553" s="169">
        <v>600.0537785372735</v>
      </c>
      <c r="H553" s="169">
        <v>11.920672391640654</v>
      </c>
      <c r="I553" s="169">
        <v>613.71742191086548</v>
      </c>
      <c r="J553" s="169">
        <v>11.922944319044319</v>
      </c>
      <c r="K553" s="169">
        <v>602.0537785372735</v>
      </c>
      <c r="L553" s="169">
        <v>11.415169536660613</v>
      </c>
      <c r="M553" s="169">
        <v>624.48072648041989</v>
      </c>
      <c r="N553" s="169">
        <v>11.418898585803616</v>
      </c>
      <c r="O553" s="169">
        <v>604.0537785372735</v>
      </c>
      <c r="P553" s="169">
        <v>10.677371556826978</v>
      </c>
      <c r="Q553" s="169">
        <v>639.17959260406212</v>
      </c>
      <c r="R553" s="169">
        <v>10.683212114676182</v>
      </c>
      <c r="S553" s="169">
        <v>606.0537785372735</v>
      </c>
      <c r="T553" s="169">
        <v>10.270019730628444</v>
      </c>
      <c r="U553" s="169">
        <v>657.31118441046908</v>
      </c>
      <c r="V553" s="169">
        <v>10.27854257492846</v>
      </c>
      <c r="W553" s="169">
        <v>608.0537785372735</v>
      </c>
      <c r="X553" s="169" t="e">
        <v>#N/A</v>
      </c>
      <c r="Y553" s="169">
        <v>678.67401222132378</v>
      </c>
      <c r="Z553" s="169" t="e">
        <v>#N/A</v>
      </c>
    </row>
    <row r="554" spans="1:26" x14ac:dyDescent="0.3">
      <c r="A554" s="169" t="str">
        <f t="shared" si="19"/>
        <v>SE2225000</v>
      </c>
      <c r="B554" s="169" t="str">
        <f t="shared" si="20"/>
        <v>SE225000</v>
      </c>
      <c r="C554" s="169" t="s">
        <v>58</v>
      </c>
      <c r="D554" s="169" t="s">
        <v>107</v>
      </c>
      <c r="E554" s="169">
        <v>225000</v>
      </c>
      <c r="F554" s="169">
        <v>250000</v>
      </c>
      <c r="G554" s="169">
        <v>662.20706724407842</v>
      </c>
      <c r="H554" s="169">
        <v>11.920672391640654</v>
      </c>
      <c r="I554" s="169">
        <v>677.36777147602709</v>
      </c>
      <c r="J554" s="169">
        <v>11.922944319044319</v>
      </c>
      <c r="K554" s="169">
        <v>664.20706724407842</v>
      </c>
      <c r="L554" s="169">
        <v>11.415169536660613</v>
      </c>
      <c r="M554" s="169">
        <v>689.09122993003473</v>
      </c>
      <c r="N554" s="169">
        <v>11.418898585803616</v>
      </c>
      <c r="O554" s="169">
        <v>666.20706724407842</v>
      </c>
      <c r="P554" s="169">
        <v>10.677371556826978</v>
      </c>
      <c r="Q554" s="169">
        <v>705.18145082629655</v>
      </c>
      <c r="R554" s="169">
        <v>10.683212114676182</v>
      </c>
      <c r="S554" s="169">
        <v>668.20706724407842</v>
      </c>
      <c r="T554" s="169">
        <v>10.270019730628444</v>
      </c>
      <c r="U554" s="169">
        <v>725.08050494242934</v>
      </c>
      <c r="V554" s="169">
        <v>10.27854257492846</v>
      </c>
      <c r="W554" s="169">
        <v>670.20706724407842</v>
      </c>
      <c r="X554" s="169" t="e">
        <v>#N/A</v>
      </c>
      <c r="Y554" s="169">
        <v>748.56482632788629</v>
      </c>
      <c r="Z554" s="169" t="e">
        <v>#N/A</v>
      </c>
    </row>
    <row r="555" spans="1:26" x14ac:dyDescent="0.3">
      <c r="A555" s="169" t="str">
        <f t="shared" si="19"/>
        <v>SE2250000</v>
      </c>
      <c r="B555" s="169" t="str">
        <f t="shared" si="20"/>
        <v>SE250000</v>
      </c>
      <c r="C555" s="169" t="s">
        <v>58</v>
      </c>
      <c r="D555" s="169" t="s">
        <v>107</v>
      </c>
      <c r="E555" s="169">
        <v>250000</v>
      </c>
      <c r="F555" s="169">
        <v>293000</v>
      </c>
      <c r="G555" s="169">
        <v>743.85931910059423</v>
      </c>
      <c r="H555" s="169">
        <v>11.920672391640654</v>
      </c>
      <c r="I555" s="169">
        <v>760.81291235563322</v>
      </c>
      <c r="J555" s="169">
        <v>11.922944319044319</v>
      </c>
      <c r="K555" s="169">
        <v>745.85931910059423</v>
      </c>
      <c r="L555" s="169">
        <v>11.415169536660613</v>
      </c>
      <c r="M555" s="169">
        <v>773.68625683485129</v>
      </c>
      <c r="N555" s="169">
        <v>11.418898585803616</v>
      </c>
      <c r="O555" s="169">
        <v>747.85931910059423</v>
      </c>
      <c r="P555" s="169">
        <v>10.677371556826978</v>
      </c>
      <c r="Q555" s="169">
        <v>791.44277251474114</v>
      </c>
      <c r="R555" s="169">
        <v>10.683212114676182</v>
      </c>
      <c r="S555" s="169">
        <v>749.85931910059423</v>
      </c>
      <c r="T555" s="169">
        <v>10.270019730628444</v>
      </c>
      <c r="U555" s="169">
        <v>813.45855004672217</v>
      </c>
      <c r="V555" s="169">
        <v>10.27854257492846</v>
      </c>
      <c r="W555" s="169">
        <v>751.85931910059423</v>
      </c>
      <c r="X555" s="169" t="e">
        <v>#N/A</v>
      </c>
      <c r="Y555" s="169">
        <v>839.48358480480454</v>
      </c>
      <c r="Z555" s="169" t="e">
        <v>#N/A</v>
      </c>
    </row>
    <row r="556" spans="1:26" x14ac:dyDescent="0.3">
      <c r="A556" s="169" t="str">
        <f t="shared" si="19"/>
        <v>SE2293000</v>
      </c>
      <c r="B556" s="169" t="str">
        <f t="shared" si="20"/>
        <v>SE293000</v>
      </c>
      <c r="C556" s="169" t="s">
        <v>58</v>
      </c>
      <c r="D556" s="169" t="s">
        <v>107</v>
      </c>
      <c r="E556" s="169">
        <v>293000</v>
      </c>
      <c r="F556" s="169">
        <v>343000</v>
      </c>
      <c r="G556" s="169">
        <v>1105.9840452333924</v>
      </c>
      <c r="H556" s="169">
        <v>11.408286846930281</v>
      </c>
      <c r="I556" s="169">
        <v>1133.7639795197624</v>
      </c>
      <c r="J556" s="169">
        <v>11.410558774333946</v>
      </c>
      <c r="K556" s="169">
        <v>1107.9840452333924</v>
      </c>
      <c r="L556" s="169">
        <v>10.951170040348311</v>
      </c>
      <c r="M556" s="169">
        <v>1153.5808983617881</v>
      </c>
      <c r="N556" s="169">
        <v>10.954899089491313</v>
      </c>
      <c r="O556" s="169">
        <v>1109.9840452333924</v>
      </c>
      <c r="P556" s="169">
        <v>10.264612541152953</v>
      </c>
      <c r="Q556" s="169">
        <v>1181.399317123215</v>
      </c>
      <c r="R556" s="169">
        <v>10.270453099002157</v>
      </c>
      <c r="S556" s="169">
        <v>1111.9840452333924</v>
      </c>
      <c r="T556" s="169">
        <v>9.8860499274806912</v>
      </c>
      <c r="U556" s="169">
        <v>1216.1969061749501</v>
      </c>
      <c r="V556" s="169">
        <v>9.894572771780707</v>
      </c>
      <c r="W556" s="169">
        <v>1113.9840452333924</v>
      </c>
      <c r="X556" s="169" t="e">
        <v>#N/A</v>
      </c>
      <c r="Y556" s="169">
        <v>1257.5640112344581</v>
      </c>
      <c r="Z556" s="169" t="e">
        <v>#N/A</v>
      </c>
    </row>
    <row r="557" spans="1:26" x14ac:dyDescent="0.3">
      <c r="A557" s="169" t="str">
        <f t="shared" si="19"/>
        <v>SE2343000</v>
      </c>
      <c r="B557" s="169" t="str">
        <f t="shared" si="20"/>
        <v>SE343000</v>
      </c>
      <c r="C557" s="169" t="s">
        <v>58</v>
      </c>
      <c r="D557" s="169" t="s">
        <v>107</v>
      </c>
      <c r="E557" s="169">
        <v>343000</v>
      </c>
      <c r="F557" s="169">
        <v>393000</v>
      </c>
      <c r="G557" s="169">
        <v>1252.7939226470021</v>
      </c>
      <c r="H557" s="169">
        <v>11.408286846930281</v>
      </c>
      <c r="I557" s="169">
        <v>1284.314341627354</v>
      </c>
      <c r="J557" s="169">
        <v>11.410558774333946</v>
      </c>
      <c r="K557" s="169">
        <v>1254.7939226470021</v>
      </c>
      <c r="L557" s="169">
        <v>10.951170040348311</v>
      </c>
      <c r="M557" s="169">
        <v>1306.5302550651018</v>
      </c>
      <c r="N557" s="169">
        <v>10.954899089491313</v>
      </c>
      <c r="O557" s="169">
        <v>1256.7939226470021</v>
      </c>
      <c r="P557" s="169">
        <v>10.264612541152953</v>
      </c>
      <c r="Q557" s="169">
        <v>1337.8250463479467</v>
      </c>
      <c r="R557" s="169">
        <v>10.270453099002157</v>
      </c>
      <c r="S557" s="169">
        <v>1258.7939226470021</v>
      </c>
      <c r="T557" s="169">
        <v>9.8860499274806912</v>
      </c>
      <c r="U557" s="169">
        <v>1377.038732233565</v>
      </c>
      <c r="V557" s="169">
        <v>9.894572771780707</v>
      </c>
      <c r="W557" s="169">
        <v>1260.7939226470021</v>
      </c>
      <c r="X557" s="169" t="e">
        <v>#N/A</v>
      </c>
      <c r="Y557" s="169">
        <v>1423.7064997209793</v>
      </c>
      <c r="Z557" s="169" t="e">
        <v>#N/A</v>
      </c>
    </row>
    <row r="558" spans="1:26" x14ac:dyDescent="0.3">
      <c r="A558" s="169" t="str">
        <f t="shared" si="19"/>
        <v>SE2393000</v>
      </c>
      <c r="B558" s="169" t="str">
        <f t="shared" si="20"/>
        <v>SE393000</v>
      </c>
      <c r="C558" s="169" t="s">
        <v>58</v>
      </c>
      <c r="D558" s="169" t="s">
        <v>107</v>
      </c>
      <c r="E558" s="169">
        <v>393000</v>
      </c>
      <c r="F558" s="169">
        <v>443000</v>
      </c>
      <c r="G558" s="169">
        <v>1401.797700060612</v>
      </c>
      <c r="H558" s="169">
        <v>11.408286846930281</v>
      </c>
      <c r="I558" s="169">
        <v>1437.1313684288277</v>
      </c>
      <c r="J558" s="169">
        <v>11.410558774333946</v>
      </c>
      <c r="K558" s="169">
        <v>1403.797700060612</v>
      </c>
      <c r="L558" s="169">
        <v>10.951170040348311</v>
      </c>
      <c r="M558" s="169">
        <v>1461.7929447744716</v>
      </c>
      <c r="N558" s="169">
        <v>10.954899089491313</v>
      </c>
      <c r="O558" s="169">
        <v>1405.797700060612</v>
      </c>
      <c r="P558" s="169">
        <v>10.264612541152953</v>
      </c>
      <c r="Q558" s="169">
        <v>1496.6317354247278</v>
      </c>
      <c r="R558" s="169">
        <v>10.270453099002157</v>
      </c>
      <c r="S558" s="169">
        <v>1407.797700060612</v>
      </c>
      <c r="T558" s="169">
        <v>9.8860499274806912</v>
      </c>
      <c r="U558" s="169">
        <v>1540.3474257098419</v>
      </c>
      <c r="V558" s="169">
        <v>9.894572771780707</v>
      </c>
      <c r="W558" s="169">
        <v>1409.797700060612</v>
      </c>
      <c r="X558" s="169" t="e">
        <v>#N/A</v>
      </c>
      <c r="Y558" s="169">
        <v>1592.4189708924318</v>
      </c>
      <c r="Z558" s="169" t="e">
        <v>#N/A</v>
      </c>
    </row>
    <row r="559" spans="1:26" x14ac:dyDescent="0.3">
      <c r="A559" s="169" t="str">
        <f t="shared" si="19"/>
        <v>SE2443000</v>
      </c>
      <c r="B559" s="169" t="str">
        <f t="shared" si="20"/>
        <v>SE443000</v>
      </c>
      <c r="C559" s="169" t="s">
        <v>58</v>
      </c>
      <c r="D559" s="169" t="s">
        <v>107</v>
      </c>
      <c r="E559" s="169">
        <v>443000</v>
      </c>
      <c r="F559" s="169">
        <v>493000</v>
      </c>
      <c r="G559" s="169">
        <v>1550.6075774742214</v>
      </c>
      <c r="H559" s="169">
        <v>11.408286846930281</v>
      </c>
      <c r="I559" s="169">
        <v>1589.7480641832415</v>
      </c>
      <c r="J559" s="169">
        <v>11.410558774333946</v>
      </c>
      <c r="K559" s="169">
        <v>1552.6075774742214</v>
      </c>
      <c r="L559" s="169">
        <v>10.951170040348311</v>
      </c>
      <c r="M559" s="169">
        <v>1616.851178825026</v>
      </c>
      <c r="N559" s="169">
        <v>10.954899089491313</v>
      </c>
      <c r="O559" s="169">
        <v>1554.6075774742214</v>
      </c>
      <c r="P559" s="169">
        <v>10.264612541152953</v>
      </c>
      <c r="Q559" s="169">
        <v>1655.2279918859324</v>
      </c>
      <c r="R559" s="169">
        <v>10.270453099002157</v>
      </c>
      <c r="S559" s="169">
        <v>1556.6075774742214</v>
      </c>
      <c r="T559" s="169">
        <v>9.8860499274806912</v>
      </c>
      <c r="U559" s="169">
        <v>1703.4380939378</v>
      </c>
      <c r="V559" s="169">
        <v>9.894572771780707</v>
      </c>
      <c r="W559" s="169">
        <v>1558.6075774742214</v>
      </c>
      <c r="X559" s="169" t="e">
        <v>#N/A</v>
      </c>
      <c r="Y559" s="169">
        <v>1760.9043033416958</v>
      </c>
      <c r="Z559" s="169" t="e">
        <v>#N/A</v>
      </c>
    </row>
    <row r="560" spans="1:26" x14ac:dyDescent="0.3">
      <c r="A560" s="169" t="str">
        <f t="shared" si="19"/>
        <v>SE2493000</v>
      </c>
      <c r="B560" s="169" t="str">
        <f t="shared" si="20"/>
        <v>SE493000</v>
      </c>
      <c r="C560" s="169" t="s">
        <v>58</v>
      </c>
      <c r="D560" s="169" t="s">
        <v>107</v>
      </c>
      <c r="E560" s="169">
        <v>493000</v>
      </c>
      <c r="F560" s="169">
        <v>543000</v>
      </c>
      <c r="G560" s="169">
        <v>1697.6113548878311</v>
      </c>
      <c r="H560" s="169">
        <v>11.408286846930281</v>
      </c>
      <c r="I560" s="169">
        <v>1740.4987573378926</v>
      </c>
      <c r="J560" s="169">
        <v>11.410558774333946</v>
      </c>
      <c r="K560" s="169">
        <v>1699.6113548878311</v>
      </c>
      <c r="L560" s="169">
        <v>10.951170040348311</v>
      </c>
      <c r="M560" s="169">
        <v>1770.0049911871549</v>
      </c>
      <c r="N560" s="169">
        <v>10.954899089491313</v>
      </c>
      <c r="O560" s="169">
        <v>1701.6113548878311</v>
      </c>
      <c r="P560" s="169">
        <v>10.264612541152953</v>
      </c>
      <c r="Q560" s="169">
        <v>1811.8641537262404</v>
      </c>
      <c r="R560" s="169">
        <v>10.270453099002157</v>
      </c>
      <c r="S560" s="169">
        <v>1703.6113548878311</v>
      </c>
      <c r="T560" s="169">
        <v>9.8860499274806912</v>
      </c>
      <c r="U560" s="169">
        <v>1864.497945244733</v>
      </c>
      <c r="V560" s="169">
        <v>9.894572771780707</v>
      </c>
      <c r="W560" s="169">
        <v>1705.6113548878311</v>
      </c>
      <c r="X560" s="169" t="e">
        <v>#N/A</v>
      </c>
      <c r="Y560" s="169">
        <v>1927.2739305504053</v>
      </c>
      <c r="Z560" s="169" t="e">
        <v>#N/A</v>
      </c>
    </row>
    <row r="561" spans="1:26" x14ac:dyDescent="0.3">
      <c r="A561" s="169" t="str">
        <f t="shared" si="19"/>
        <v>SE2543000</v>
      </c>
      <c r="B561" s="169" t="str">
        <f t="shared" si="20"/>
        <v>SE543000</v>
      </c>
      <c r="C561" s="169" t="s">
        <v>58</v>
      </c>
      <c r="D561" s="169" t="s">
        <v>107</v>
      </c>
      <c r="E561" s="169">
        <v>543000</v>
      </c>
      <c r="F561" s="169">
        <v>593000</v>
      </c>
      <c r="G561" s="169">
        <v>1846.4212323014408</v>
      </c>
      <c r="H561" s="169">
        <v>11.408286846930281</v>
      </c>
      <c r="I561" s="169">
        <v>1893.1154530923066</v>
      </c>
      <c r="J561" s="169">
        <v>11.410558774333946</v>
      </c>
      <c r="K561" s="169">
        <v>1848.4212323014408</v>
      </c>
      <c r="L561" s="169">
        <v>10.951170040348311</v>
      </c>
      <c r="M561" s="169">
        <v>1925.0632252377095</v>
      </c>
      <c r="N561" s="169">
        <v>10.954899089491313</v>
      </c>
      <c r="O561" s="169">
        <v>1850.4212323014408</v>
      </c>
      <c r="P561" s="169">
        <v>10.264612541152953</v>
      </c>
      <c r="Q561" s="169">
        <v>1970.4604101874452</v>
      </c>
      <c r="R561" s="169">
        <v>10.270453099002157</v>
      </c>
      <c r="S561" s="169">
        <v>1852.4212323014408</v>
      </c>
      <c r="T561" s="169">
        <v>9.8860499274806912</v>
      </c>
      <c r="U561" s="169">
        <v>2027.5886134726918</v>
      </c>
      <c r="V561" s="169">
        <v>9.894572771780707</v>
      </c>
      <c r="W561" s="169">
        <v>1854.4212323014408</v>
      </c>
      <c r="X561" s="169" t="e">
        <v>#N/A</v>
      </c>
      <c r="Y561" s="169">
        <v>2095.7592629996693</v>
      </c>
      <c r="Z561" s="169" t="e">
        <v>#N/A</v>
      </c>
    </row>
    <row r="562" spans="1:26" x14ac:dyDescent="0.3">
      <c r="A562" s="169" t="str">
        <f t="shared" si="19"/>
        <v>SE2593000</v>
      </c>
      <c r="B562" s="169" t="str">
        <f t="shared" si="20"/>
        <v>SE593000</v>
      </c>
      <c r="C562" s="169" t="s">
        <v>58</v>
      </c>
      <c r="D562" s="169" t="s">
        <v>107</v>
      </c>
      <c r="E562" s="169">
        <v>593000</v>
      </c>
      <c r="F562" s="169">
        <v>643000</v>
      </c>
      <c r="G562" s="169">
        <v>1998.2311097150507</v>
      </c>
      <c r="H562" s="169">
        <v>11.408286846930281</v>
      </c>
      <c r="I562" s="169">
        <v>2048.8316493169541</v>
      </c>
      <c r="J562" s="169">
        <v>11.410558774333946</v>
      </c>
      <c r="K562" s="169">
        <v>2000.2311097150507</v>
      </c>
      <c r="L562" s="169">
        <v>10.951170040348311</v>
      </c>
      <c r="M562" s="169">
        <v>2083.284775309126</v>
      </c>
      <c r="N562" s="169">
        <v>10.954899089491313</v>
      </c>
      <c r="O562" s="169">
        <v>2002.2311097150507</v>
      </c>
      <c r="P562" s="169">
        <v>10.264612541152953</v>
      </c>
      <c r="Q562" s="169">
        <v>2132.3124575033598</v>
      </c>
      <c r="R562" s="169">
        <v>10.270453099002157</v>
      </c>
      <c r="S562" s="169">
        <v>2004.2311097150507</v>
      </c>
      <c r="T562" s="169">
        <v>9.8860499274806912</v>
      </c>
      <c r="U562" s="169">
        <v>2194.0525449546658</v>
      </c>
      <c r="V562" s="169">
        <v>9.894572771780707</v>
      </c>
      <c r="W562" s="169">
        <v>2006.2311097150507</v>
      </c>
      <c r="X562" s="169" t="e">
        <v>#N/A</v>
      </c>
      <c r="Y562" s="169">
        <v>2267.7588613930484</v>
      </c>
      <c r="Z562" s="169" t="e">
        <v>#N/A</v>
      </c>
    </row>
    <row r="563" spans="1:26" x14ac:dyDescent="0.3">
      <c r="A563" s="169" t="str">
        <f t="shared" si="19"/>
        <v>SE2643000</v>
      </c>
      <c r="B563" s="169" t="str">
        <f t="shared" si="20"/>
        <v>SE643000</v>
      </c>
      <c r="C563" s="169" t="s">
        <v>58</v>
      </c>
      <c r="D563" s="169" t="s">
        <v>107</v>
      </c>
      <c r="E563" s="169">
        <v>643000</v>
      </c>
      <c r="F563" s="169">
        <v>693000</v>
      </c>
      <c r="G563" s="169">
        <v>2142.2348871286604</v>
      </c>
      <c r="H563" s="169">
        <v>11.408286846930281</v>
      </c>
      <c r="I563" s="169">
        <v>2196.4828420013719</v>
      </c>
      <c r="J563" s="169">
        <v>11.410558774333946</v>
      </c>
      <c r="K563" s="169">
        <v>2144.2348871286604</v>
      </c>
      <c r="L563" s="169">
        <v>10.951170040348311</v>
      </c>
      <c r="M563" s="169">
        <v>2233.2752716503933</v>
      </c>
      <c r="N563" s="169">
        <v>10.954899089491313</v>
      </c>
      <c r="O563" s="169">
        <v>2146.2348871286604</v>
      </c>
      <c r="P563" s="169">
        <v>10.264612541152953</v>
      </c>
      <c r="Q563" s="169">
        <v>2285.6928284889582</v>
      </c>
      <c r="R563" s="169">
        <v>10.270453099002157</v>
      </c>
      <c r="S563" s="169">
        <v>2148.2348871286604</v>
      </c>
      <c r="T563" s="169">
        <v>9.8860499274806912</v>
      </c>
      <c r="U563" s="169">
        <v>2351.7391330075834</v>
      </c>
      <c r="V563" s="169">
        <v>9.894572771780707</v>
      </c>
      <c r="W563" s="169">
        <v>2150.2348871286604</v>
      </c>
      <c r="X563" s="169" t="e">
        <v>#N/A</v>
      </c>
      <c r="Y563" s="169">
        <v>2430.6142226576435</v>
      </c>
      <c r="Z563" s="169" t="e">
        <v>#N/A</v>
      </c>
    </row>
    <row r="564" spans="1:26" x14ac:dyDescent="0.3">
      <c r="A564" s="169" t="str">
        <f t="shared" si="19"/>
        <v>SE2693000</v>
      </c>
      <c r="B564" s="169" t="str">
        <f t="shared" si="20"/>
        <v>SE693000</v>
      </c>
      <c r="C564" s="169" t="s">
        <v>58</v>
      </c>
      <c r="D564" s="169" t="s">
        <v>107</v>
      </c>
      <c r="E564" s="169">
        <v>693000</v>
      </c>
      <c r="F564" s="169">
        <v>732000</v>
      </c>
      <c r="G564" s="169">
        <v>2270.5566027310279</v>
      </c>
      <c r="H564" s="169">
        <v>11.408286846930281</v>
      </c>
      <c r="I564" s="169">
        <v>2328.1632258266118</v>
      </c>
      <c r="J564" s="169">
        <v>11.410558774333946</v>
      </c>
      <c r="K564" s="169">
        <v>2272.5566027310279</v>
      </c>
      <c r="L564" s="169">
        <v>10.951170040348311</v>
      </c>
      <c r="M564" s="169">
        <v>2367.1097685317454</v>
      </c>
      <c r="N564" s="169">
        <v>10.954899089491313</v>
      </c>
      <c r="O564" s="169">
        <v>2274.5566027310279</v>
      </c>
      <c r="P564" s="169">
        <v>10.264612541152953</v>
      </c>
      <c r="Q564" s="169">
        <v>2422.648841129308</v>
      </c>
      <c r="R564" s="169">
        <v>10.270453099002157</v>
      </c>
      <c r="S564" s="169">
        <v>2276.5566027310279</v>
      </c>
      <c r="T564" s="169">
        <v>9.8860499274806912</v>
      </c>
      <c r="U564" s="169">
        <v>2492.6604617282146</v>
      </c>
      <c r="V564" s="169">
        <v>9.894572771780707</v>
      </c>
      <c r="W564" s="169">
        <v>2278.5566027310279</v>
      </c>
      <c r="X564" s="169" t="e">
        <v>#N/A</v>
      </c>
      <c r="Y564" s="169">
        <v>2576.295139483374</v>
      </c>
      <c r="Z564" s="169" t="e">
        <v>#N/A</v>
      </c>
    </row>
    <row r="565" spans="1:26" x14ac:dyDescent="0.3">
      <c r="A565" s="169" t="str">
        <f t="shared" si="19"/>
        <v>SO10</v>
      </c>
      <c r="B565" s="169" t="str">
        <f t="shared" si="20"/>
        <v>SO0</v>
      </c>
      <c r="C565" s="169" t="s">
        <v>61</v>
      </c>
      <c r="D565" s="169" t="s">
        <v>110</v>
      </c>
      <c r="E565" s="169">
        <v>0</v>
      </c>
      <c r="F565" s="169">
        <v>25000</v>
      </c>
      <c r="G565" s="169">
        <v>135.41174816774412</v>
      </c>
      <c r="H565" s="169">
        <v>13.345869514400238</v>
      </c>
      <c r="I565" s="169">
        <v>138.1246085885663</v>
      </c>
      <c r="J565" s="169">
        <v>13.348396826344169</v>
      </c>
      <c r="K565" s="169">
        <v>137.41174816774412</v>
      </c>
      <c r="L565" s="169">
        <v>12.776853318399018</v>
      </c>
      <c r="M565" s="169">
        <v>141.86452681332779</v>
      </c>
      <c r="N565" s="169">
        <v>12.7810015453289</v>
      </c>
      <c r="O565" s="169">
        <v>139.41174816774412</v>
      </c>
      <c r="P565" s="169">
        <v>11.931615962164317</v>
      </c>
      <c r="Q565" s="169">
        <v>146.38583466323342</v>
      </c>
      <c r="R565" s="169">
        <v>11.938113049873943</v>
      </c>
      <c r="S565" s="169">
        <v>141.41174816774412</v>
      </c>
      <c r="T565" s="169">
        <v>11.422529630704016</v>
      </c>
      <c r="U565" s="169">
        <v>151.58869613582146</v>
      </c>
      <c r="V565" s="169">
        <v>11.432010517356005</v>
      </c>
      <c r="W565" s="169">
        <v>143.41174816774412</v>
      </c>
      <c r="X565" s="169" t="e">
        <v>#N/A</v>
      </c>
      <c r="Y565" s="169">
        <v>157.43310628083341</v>
      </c>
      <c r="Z565" s="169" t="e">
        <v>#N/A</v>
      </c>
    </row>
    <row r="566" spans="1:26" x14ac:dyDescent="0.3">
      <c r="A566" s="169" t="str">
        <f t="shared" si="19"/>
        <v>SO125000</v>
      </c>
      <c r="B566" s="169" t="str">
        <f t="shared" si="20"/>
        <v>SO25000</v>
      </c>
      <c r="C566" s="169" t="s">
        <v>61</v>
      </c>
      <c r="D566" s="169" t="s">
        <v>110</v>
      </c>
      <c r="E566" s="169">
        <v>25000</v>
      </c>
      <c r="F566" s="169">
        <v>50000</v>
      </c>
      <c r="G566" s="169">
        <v>194.1434575896397</v>
      </c>
      <c r="H566" s="169">
        <v>13.345869514400238</v>
      </c>
      <c r="I566" s="169">
        <v>198.29490907582706</v>
      </c>
      <c r="J566" s="169">
        <v>13.348396826344169</v>
      </c>
      <c r="K566" s="169">
        <v>196.1434575896397</v>
      </c>
      <c r="L566" s="169">
        <v>12.776853318399018</v>
      </c>
      <c r="M566" s="169">
        <v>202.95748104030784</v>
      </c>
      <c r="N566" s="169">
        <v>12.7810015453289</v>
      </c>
      <c r="O566" s="169">
        <v>198.1434575896397</v>
      </c>
      <c r="P566" s="169">
        <v>11.931615962164317</v>
      </c>
      <c r="Q566" s="169">
        <v>208.81580236796924</v>
      </c>
      <c r="R566" s="169">
        <v>11.938113049873943</v>
      </c>
      <c r="S566" s="169">
        <v>200.1434575896397</v>
      </c>
      <c r="T566" s="169">
        <v>11.422529630704016</v>
      </c>
      <c r="U566" s="169">
        <v>215.71709545270463</v>
      </c>
      <c r="V566" s="169">
        <v>11.432010517356005</v>
      </c>
      <c r="W566" s="169">
        <v>202.1434575896397</v>
      </c>
      <c r="X566" s="169" t="e">
        <v>#N/A</v>
      </c>
      <c r="Y566" s="169">
        <v>223.600141291527</v>
      </c>
      <c r="Z566" s="169" t="e">
        <v>#N/A</v>
      </c>
    </row>
    <row r="567" spans="1:26" x14ac:dyDescent="0.3">
      <c r="A567" s="169" t="str">
        <f t="shared" si="19"/>
        <v>SO150000</v>
      </c>
      <c r="B567" s="169" t="str">
        <f t="shared" si="20"/>
        <v>SO50000</v>
      </c>
      <c r="C567" s="169" t="s">
        <v>61</v>
      </c>
      <c r="D567" s="169" t="s">
        <v>110</v>
      </c>
      <c r="E567" s="169">
        <v>50000</v>
      </c>
      <c r="F567" s="169">
        <v>73200</v>
      </c>
      <c r="G567" s="169">
        <v>289.89668998147346</v>
      </c>
      <c r="H567" s="169">
        <v>13.345869514400238</v>
      </c>
      <c r="I567" s="169">
        <v>296.69469477511939</v>
      </c>
      <c r="J567" s="169">
        <v>13.348396826344169</v>
      </c>
      <c r="K567" s="169">
        <v>291.89668998147346</v>
      </c>
      <c r="L567" s="169">
        <v>12.776853318399018</v>
      </c>
      <c r="M567" s="169">
        <v>303.05465828142314</v>
      </c>
      <c r="N567" s="169">
        <v>12.7810015453289</v>
      </c>
      <c r="O567" s="169">
        <v>293.89668998147346</v>
      </c>
      <c r="P567" s="169">
        <v>11.931615962164317</v>
      </c>
      <c r="Q567" s="169">
        <v>311.37266222971374</v>
      </c>
      <c r="R567" s="169">
        <v>11.938113049873943</v>
      </c>
      <c r="S567" s="169">
        <v>295.89668998147346</v>
      </c>
      <c r="T567" s="169">
        <v>11.422529630704016</v>
      </c>
      <c r="U567" s="169">
        <v>321.39853318013985</v>
      </c>
      <c r="V567" s="169">
        <v>11.432010517356005</v>
      </c>
      <c r="W567" s="169">
        <v>297.89668998147346</v>
      </c>
      <c r="X567" s="169" t="e">
        <v>#N/A</v>
      </c>
      <c r="Y567" s="169">
        <v>333.03202497129223</v>
      </c>
      <c r="Z567" s="169" t="e">
        <v>#N/A</v>
      </c>
    </row>
    <row r="568" spans="1:26" x14ac:dyDescent="0.3">
      <c r="A568" s="169" t="str">
        <f t="shared" si="19"/>
        <v>SO173200</v>
      </c>
      <c r="B568" s="169" t="str">
        <f t="shared" si="20"/>
        <v>SO73200</v>
      </c>
      <c r="C568" s="169" t="s">
        <v>61</v>
      </c>
      <c r="D568" s="169" t="s">
        <v>110</v>
      </c>
      <c r="E568" s="169">
        <v>73200</v>
      </c>
      <c r="F568" s="169">
        <v>100000</v>
      </c>
      <c r="G568" s="169">
        <v>300.2644401313305</v>
      </c>
      <c r="H568" s="169">
        <v>11.959735936885902</v>
      </c>
      <c r="I568" s="169">
        <v>306.81240024327968</v>
      </c>
      <c r="J568" s="169">
        <v>11.962007864289568</v>
      </c>
      <c r="K568" s="169">
        <v>302.2644401313305</v>
      </c>
      <c r="L568" s="169">
        <v>11.455161817704008</v>
      </c>
      <c r="M568" s="169">
        <v>313.01199527085532</v>
      </c>
      <c r="N568" s="169">
        <v>11.45889086684701</v>
      </c>
      <c r="O568" s="169">
        <v>304.2644401313305</v>
      </c>
      <c r="P568" s="169">
        <v>10.71763040608565</v>
      </c>
      <c r="Q568" s="169">
        <v>321.09760996168529</v>
      </c>
      <c r="R568" s="169">
        <v>10.723470963934854</v>
      </c>
      <c r="S568" s="169">
        <v>306.2644401313305</v>
      </c>
      <c r="T568" s="169">
        <v>10.309645482320983</v>
      </c>
      <c r="U568" s="169">
        <v>330.82827277265636</v>
      </c>
      <c r="V568" s="169">
        <v>10.318168326620999</v>
      </c>
      <c r="W568" s="169">
        <v>308.2644401313305</v>
      </c>
      <c r="X568" s="169" t="e">
        <v>#N/A</v>
      </c>
      <c r="Y568" s="169">
        <v>342.10742480358988</v>
      </c>
      <c r="Z568" s="169" t="e">
        <v>#N/A</v>
      </c>
    </row>
    <row r="569" spans="1:26" x14ac:dyDescent="0.3">
      <c r="A569" s="169" t="str">
        <f t="shared" si="19"/>
        <v>SO1100000</v>
      </c>
      <c r="B569" s="169" t="str">
        <f t="shared" si="20"/>
        <v>SO100000</v>
      </c>
      <c r="C569" s="169" t="s">
        <v>61</v>
      </c>
      <c r="D569" s="169" t="s">
        <v>110</v>
      </c>
      <c r="E569" s="169">
        <v>100000</v>
      </c>
      <c r="F569" s="169">
        <v>125000</v>
      </c>
      <c r="G569" s="169">
        <v>367.16502371005424</v>
      </c>
      <c r="H569" s="169">
        <v>11.959735936885902</v>
      </c>
      <c r="I569" s="169">
        <v>375.36195204826561</v>
      </c>
      <c r="J569" s="169">
        <v>11.962007864289568</v>
      </c>
      <c r="K569" s="169">
        <v>369.16502371005424</v>
      </c>
      <c r="L569" s="169">
        <v>11.455161817704008</v>
      </c>
      <c r="M569" s="169">
        <v>382.61912816143831</v>
      </c>
      <c r="N569" s="169">
        <v>11.45889086684701</v>
      </c>
      <c r="O569" s="169">
        <v>371.16502371005424</v>
      </c>
      <c r="P569" s="169">
        <v>10.71763040608565</v>
      </c>
      <c r="Q569" s="169">
        <v>392.23727895372383</v>
      </c>
      <c r="R569" s="169">
        <v>10.723470963934854</v>
      </c>
      <c r="S569" s="169">
        <v>373.16502371005424</v>
      </c>
      <c r="T569" s="169">
        <v>10.309645482320983</v>
      </c>
      <c r="U569" s="169">
        <v>403.91474918644076</v>
      </c>
      <c r="V569" s="169">
        <v>10.318168326620999</v>
      </c>
      <c r="W569" s="169">
        <v>375.16502371005424</v>
      </c>
      <c r="X569" s="169" t="e">
        <v>#N/A</v>
      </c>
      <c r="Y569" s="169">
        <v>417.5306635989507</v>
      </c>
      <c r="Z569" s="169" t="e">
        <v>#N/A</v>
      </c>
    </row>
    <row r="570" spans="1:26" x14ac:dyDescent="0.3">
      <c r="A570" s="169" t="str">
        <f t="shared" si="19"/>
        <v>SO1125000</v>
      </c>
      <c r="B570" s="169" t="str">
        <f t="shared" si="20"/>
        <v>SO125000</v>
      </c>
      <c r="C570" s="169" t="s">
        <v>61</v>
      </c>
      <c r="D570" s="169" t="s">
        <v>110</v>
      </c>
      <c r="E570" s="169">
        <v>125000</v>
      </c>
      <c r="F570" s="169">
        <v>150000</v>
      </c>
      <c r="G570" s="169">
        <v>430.79631241685905</v>
      </c>
      <c r="H570" s="169">
        <v>11.959735936885902</v>
      </c>
      <c r="I570" s="169">
        <v>440.5393221784289</v>
      </c>
      <c r="J570" s="169">
        <v>11.962007864289568</v>
      </c>
      <c r="K570" s="169">
        <v>432.79631241685905</v>
      </c>
      <c r="L570" s="169">
        <v>11.455161817704008</v>
      </c>
      <c r="M570" s="169">
        <v>448.78809197066431</v>
      </c>
      <c r="N570" s="169">
        <v>11.45889086684701</v>
      </c>
      <c r="O570" s="169">
        <v>434.79631241685905</v>
      </c>
      <c r="P570" s="169">
        <v>10.71763040608565</v>
      </c>
      <c r="Q570" s="169">
        <v>459.84315680371185</v>
      </c>
      <c r="R570" s="169">
        <v>10.723470963934854</v>
      </c>
      <c r="S570" s="169">
        <v>436.79631241685905</v>
      </c>
      <c r="T570" s="169">
        <v>10.309645482320983</v>
      </c>
      <c r="U570" s="169">
        <v>473.34596408154601</v>
      </c>
      <c r="V570" s="169">
        <v>10.318168326620999</v>
      </c>
      <c r="W570" s="169">
        <v>438.79631241685905</v>
      </c>
      <c r="X570" s="169" t="e">
        <v>#N/A</v>
      </c>
      <c r="Y570" s="169">
        <v>489.15283939398034</v>
      </c>
      <c r="Z570" s="169" t="e">
        <v>#N/A</v>
      </c>
    </row>
    <row r="571" spans="1:26" x14ac:dyDescent="0.3">
      <c r="A571" s="169" t="str">
        <f t="shared" si="19"/>
        <v>SO1150000</v>
      </c>
      <c r="B571" s="169" t="str">
        <f t="shared" si="20"/>
        <v>SO150000</v>
      </c>
      <c r="C571" s="169" t="s">
        <v>61</v>
      </c>
      <c r="D571" s="169" t="s">
        <v>110</v>
      </c>
      <c r="E571" s="169">
        <v>150000</v>
      </c>
      <c r="F571" s="169">
        <v>175000</v>
      </c>
      <c r="G571" s="169">
        <v>493.61870112366393</v>
      </c>
      <c r="H571" s="169">
        <v>11.959735936885902</v>
      </c>
      <c r="I571" s="169">
        <v>504.88096366513497</v>
      </c>
      <c r="J571" s="169">
        <v>11.962007864289568</v>
      </c>
      <c r="K571" s="169">
        <v>495.61870112366393</v>
      </c>
      <c r="L571" s="169">
        <v>11.455161817704008</v>
      </c>
      <c r="M571" s="169">
        <v>514.1041203367987</v>
      </c>
      <c r="N571" s="169">
        <v>11.45889086684701</v>
      </c>
      <c r="O571" s="169">
        <v>497.61870112366393</v>
      </c>
      <c r="P571" s="169">
        <v>10.71763040608565</v>
      </c>
      <c r="Q571" s="169">
        <v>526.57116491290833</v>
      </c>
      <c r="R571" s="169">
        <v>10.723470963934854</v>
      </c>
      <c r="S571" s="169">
        <v>499.61870112366393</v>
      </c>
      <c r="T571" s="169">
        <v>10.309645482320983</v>
      </c>
      <c r="U571" s="169">
        <v>541.86763476126021</v>
      </c>
      <c r="V571" s="169">
        <v>10.318168326620999</v>
      </c>
      <c r="W571" s="169">
        <v>501.61870112366393</v>
      </c>
      <c r="X571" s="169" t="e">
        <v>#N/A</v>
      </c>
      <c r="Y571" s="169">
        <v>559.82745194827851</v>
      </c>
      <c r="Z571" s="169" t="e">
        <v>#N/A</v>
      </c>
    </row>
    <row r="572" spans="1:26" x14ac:dyDescent="0.3">
      <c r="A572" s="169" t="str">
        <f t="shared" si="19"/>
        <v>SO1175000</v>
      </c>
      <c r="B572" s="169" t="str">
        <f t="shared" si="20"/>
        <v>SO175000</v>
      </c>
      <c r="C572" s="169" t="s">
        <v>61</v>
      </c>
      <c r="D572" s="169" t="s">
        <v>110</v>
      </c>
      <c r="E572" s="169">
        <v>175000</v>
      </c>
      <c r="F572" s="169">
        <v>200000</v>
      </c>
      <c r="G572" s="169">
        <v>557.24998983046873</v>
      </c>
      <c r="H572" s="169">
        <v>11.959735936885902</v>
      </c>
      <c r="I572" s="169">
        <v>570.05833379529815</v>
      </c>
      <c r="J572" s="169">
        <v>11.962007864289568</v>
      </c>
      <c r="K572" s="169">
        <v>559.24998983046873</v>
      </c>
      <c r="L572" s="169">
        <v>11.455161817704008</v>
      </c>
      <c r="M572" s="169">
        <v>580.27308414602464</v>
      </c>
      <c r="N572" s="169">
        <v>11.45889086684701</v>
      </c>
      <c r="O572" s="169">
        <v>561.24998983046873</v>
      </c>
      <c r="P572" s="169">
        <v>10.71763040608565</v>
      </c>
      <c r="Q572" s="169">
        <v>594.17704276289624</v>
      </c>
      <c r="R572" s="169">
        <v>10.723470963934854</v>
      </c>
      <c r="S572" s="169">
        <v>563.24998983046873</v>
      </c>
      <c r="T572" s="169">
        <v>10.309645482320983</v>
      </c>
      <c r="U572" s="169">
        <v>611.29884965636541</v>
      </c>
      <c r="V572" s="169">
        <v>10.318168326620999</v>
      </c>
      <c r="W572" s="169">
        <v>565.24998983046873</v>
      </c>
      <c r="X572" s="169" t="e">
        <v>#N/A</v>
      </c>
      <c r="Y572" s="169">
        <v>631.44962774330816</v>
      </c>
      <c r="Z572" s="169" t="e">
        <v>#N/A</v>
      </c>
    </row>
    <row r="573" spans="1:26" x14ac:dyDescent="0.3">
      <c r="A573" s="169" t="str">
        <f t="shared" si="19"/>
        <v>SO1200000</v>
      </c>
      <c r="B573" s="169" t="str">
        <f t="shared" si="20"/>
        <v>SO200000</v>
      </c>
      <c r="C573" s="169" t="s">
        <v>61</v>
      </c>
      <c r="D573" s="169" t="s">
        <v>110</v>
      </c>
      <c r="E573" s="169">
        <v>200000</v>
      </c>
      <c r="F573" s="169">
        <v>225000</v>
      </c>
      <c r="G573" s="169">
        <v>619.8812785372736</v>
      </c>
      <c r="H573" s="169">
        <v>11.959735936885902</v>
      </c>
      <c r="I573" s="169">
        <v>634.20253710205043</v>
      </c>
      <c r="J573" s="169">
        <v>11.962007864289568</v>
      </c>
      <c r="K573" s="169">
        <v>621.8812785372736</v>
      </c>
      <c r="L573" s="169">
        <v>11.455161817704008</v>
      </c>
      <c r="M573" s="169">
        <v>645.38760928163015</v>
      </c>
      <c r="N573" s="169">
        <v>11.45889086684701</v>
      </c>
      <c r="O573" s="169">
        <v>623.8812785372736</v>
      </c>
      <c r="P573" s="169">
        <v>10.71763040608565</v>
      </c>
      <c r="Q573" s="169">
        <v>660.69765699464779</v>
      </c>
      <c r="R573" s="169">
        <v>10.723470963934854</v>
      </c>
      <c r="S573" s="169">
        <v>625.8812785372736</v>
      </c>
      <c r="T573" s="169">
        <v>10.309645482320983</v>
      </c>
      <c r="U573" s="169">
        <v>679.60564346679882</v>
      </c>
      <c r="V573" s="169">
        <v>10.318168326620999</v>
      </c>
      <c r="W573" s="169">
        <v>627.8812785372736</v>
      </c>
      <c r="X573" s="169" t="e">
        <v>#N/A</v>
      </c>
      <c r="Y573" s="169">
        <v>701.90038155696629</v>
      </c>
      <c r="Z573" s="169" t="e">
        <v>#N/A</v>
      </c>
    </row>
    <row r="574" spans="1:26" x14ac:dyDescent="0.3">
      <c r="A574" s="169" t="str">
        <f t="shared" si="19"/>
        <v>SO1225000</v>
      </c>
      <c r="B574" s="169" t="str">
        <f t="shared" si="20"/>
        <v>SO225000</v>
      </c>
      <c r="C574" s="169" t="s">
        <v>61</v>
      </c>
      <c r="D574" s="169" t="s">
        <v>110</v>
      </c>
      <c r="E574" s="169">
        <v>225000</v>
      </c>
      <c r="F574" s="169">
        <v>250000</v>
      </c>
      <c r="G574" s="169">
        <v>684.51256724407835</v>
      </c>
      <c r="H574" s="169">
        <v>11.959735936885902</v>
      </c>
      <c r="I574" s="169">
        <v>700.41307405562486</v>
      </c>
      <c r="J574" s="169">
        <v>11.962007864289568</v>
      </c>
      <c r="K574" s="169">
        <v>686.51256724407835</v>
      </c>
      <c r="L574" s="169">
        <v>11.455161817704008</v>
      </c>
      <c r="M574" s="169">
        <v>712.61101176447653</v>
      </c>
      <c r="N574" s="169">
        <v>11.45889086684701</v>
      </c>
      <c r="O574" s="169">
        <v>688.51256724407835</v>
      </c>
      <c r="P574" s="169">
        <v>10.71763040608565</v>
      </c>
      <c r="Q574" s="169">
        <v>729.38879846287227</v>
      </c>
      <c r="R574" s="169">
        <v>10.723470963934854</v>
      </c>
      <c r="S574" s="169">
        <v>690.51256724407835</v>
      </c>
      <c r="T574" s="169">
        <v>10.309645482320983</v>
      </c>
      <c r="U574" s="169">
        <v>750.16127944657569</v>
      </c>
      <c r="V574" s="169">
        <v>10.318168326620999</v>
      </c>
      <c r="W574" s="169">
        <v>692.51256724407835</v>
      </c>
      <c r="X574" s="169" t="e">
        <v>#N/A</v>
      </c>
      <c r="Y574" s="169">
        <v>774.69397933336734</v>
      </c>
      <c r="Z574" s="169" t="e">
        <v>#N/A</v>
      </c>
    </row>
    <row r="575" spans="1:26" x14ac:dyDescent="0.3">
      <c r="A575" s="169" t="str">
        <f t="shared" si="19"/>
        <v>SO1250000</v>
      </c>
      <c r="B575" s="169" t="str">
        <f t="shared" si="20"/>
        <v>SO250000</v>
      </c>
      <c r="C575" s="169" t="s">
        <v>61</v>
      </c>
      <c r="D575" s="169" t="s">
        <v>110</v>
      </c>
      <c r="E575" s="169">
        <v>250000</v>
      </c>
      <c r="F575" s="169">
        <v>293000</v>
      </c>
      <c r="G575" s="169">
        <v>768.89621910059429</v>
      </c>
      <c r="H575" s="169">
        <v>11.959735936885902</v>
      </c>
      <c r="I575" s="169">
        <v>786.68020679669633</v>
      </c>
      <c r="J575" s="169">
        <v>11.962007864289568</v>
      </c>
      <c r="K575" s="169">
        <v>770.89621910059429</v>
      </c>
      <c r="L575" s="169">
        <v>11.455161817704008</v>
      </c>
      <c r="M575" s="169">
        <v>800.0861324624201</v>
      </c>
      <c r="N575" s="169">
        <v>11.45889086684701</v>
      </c>
      <c r="O575" s="169">
        <v>772.89621910059429</v>
      </c>
      <c r="P575" s="169">
        <v>10.71763040608565</v>
      </c>
      <c r="Q575" s="169">
        <v>818.61440919816835</v>
      </c>
      <c r="R575" s="169">
        <v>10.723470963934854</v>
      </c>
      <c r="S575" s="169">
        <v>774.89621910059429</v>
      </c>
      <c r="T575" s="169">
        <v>10.309645482320983</v>
      </c>
      <c r="U575" s="169">
        <v>841.61056830154109</v>
      </c>
      <c r="V575" s="169">
        <v>10.318168326620999</v>
      </c>
      <c r="W575" s="169">
        <v>776.89621910059429</v>
      </c>
      <c r="X575" s="169" t="e">
        <v>#N/A</v>
      </c>
      <c r="Y575" s="169">
        <v>868.81235981020359</v>
      </c>
      <c r="Z575" s="169" t="e">
        <v>#N/A</v>
      </c>
    </row>
    <row r="576" spans="1:26" x14ac:dyDescent="0.3">
      <c r="A576" s="169" t="str">
        <f t="shared" si="19"/>
        <v>SO1293000</v>
      </c>
      <c r="B576" s="169" t="str">
        <f t="shared" si="20"/>
        <v>SO293000</v>
      </c>
      <c r="C576" s="169" t="s">
        <v>61</v>
      </c>
      <c r="D576" s="169" t="s">
        <v>110</v>
      </c>
      <c r="E576" s="169">
        <v>293000</v>
      </c>
      <c r="F576" s="169">
        <v>343000</v>
      </c>
      <c r="G576" s="169">
        <v>1179.0696452333923</v>
      </c>
      <c r="H576" s="169">
        <v>11.477816036125006</v>
      </c>
      <c r="I576" s="169">
        <v>1209.2735967088615</v>
      </c>
      <c r="J576" s="169">
        <v>11.480087963528671</v>
      </c>
      <c r="K576" s="169">
        <v>1181.0696452333923</v>
      </c>
      <c r="L576" s="169">
        <v>11.02281815746711</v>
      </c>
      <c r="M576" s="169">
        <v>1230.6451814865454</v>
      </c>
      <c r="N576" s="169">
        <v>11.026547206610113</v>
      </c>
      <c r="O576" s="169">
        <v>1183.0696452333923</v>
      </c>
      <c r="P576" s="169">
        <v>10.337052686421178</v>
      </c>
      <c r="Q576" s="169">
        <v>1260.7164598202057</v>
      </c>
      <c r="R576" s="169">
        <v>10.342893244270382</v>
      </c>
      <c r="S576" s="169">
        <v>1185.0696452333923</v>
      </c>
      <c r="T576" s="169">
        <v>9.9576843384841247</v>
      </c>
      <c r="U576" s="169">
        <v>1298.375895800838</v>
      </c>
      <c r="V576" s="169">
        <v>9.9662071827841423</v>
      </c>
      <c r="W576" s="169">
        <v>1187.0696452333923</v>
      </c>
      <c r="X576" s="169" t="e">
        <v>#N/A</v>
      </c>
      <c r="Y576" s="169">
        <v>1343.1780895961792</v>
      </c>
      <c r="Z576" s="169" t="e">
        <v>#N/A</v>
      </c>
    </row>
    <row r="577" spans="1:26" x14ac:dyDescent="0.3">
      <c r="A577" s="169" t="str">
        <f t="shared" si="19"/>
        <v>SO1343000</v>
      </c>
      <c r="B577" s="169" t="str">
        <f t="shared" si="20"/>
        <v>SO343000</v>
      </c>
      <c r="C577" s="169" t="s">
        <v>61</v>
      </c>
      <c r="D577" s="169" t="s">
        <v>110</v>
      </c>
      <c r="E577" s="169">
        <v>343000</v>
      </c>
      <c r="F577" s="169">
        <v>393000</v>
      </c>
      <c r="G577" s="169">
        <v>1337.1124226470022</v>
      </c>
      <c r="H577" s="169">
        <v>11.477816036125006</v>
      </c>
      <c r="I577" s="169">
        <v>1371.4294184271484</v>
      </c>
      <c r="J577" s="169">
        <v>11.480087963528671</v>
      </c>
      <c r="K577" s="169">
        <v>1339.1124226470022</v>
      </c>
      <c r="L577" s="169">
        <v>11.02281815746711</v>
      </c>
      <c r="M577" s="169">
        <v>1395.438942366771</v>
      </c>
      <c r="N577" s="169">
        <v>11.026547206610113</v>
      </c>
      <c r="O577" s="169">
        <v>1341.1124226470022</v>
      </c>
      <c r="P577" s="169">
        <v>10.337052686421178</v>
      </c>
      <c r="Q577" s="169">
        <v>1429.332846742227</v>
      </c>
      <c r="R577" s="169">
        <v>10.342893244270382</v>
      </c>
      <c r="S577" s="169">
        <v>1343.1124226470022</v>
      </c>
      <c r="T577" s="169">
        <v>9.9576843384841247</v>
      </c>
      <c r="U577" s="169">
        <v>1471.8482314614625</v>
      </c>
      <c r="V577" s="169">
        <v>9.9662071827841423</v>
      </c>
      <c r="W577" s="169">
        <v>1345.1124226470022</v>
      </c>
      <c r="X577" s="169" t="e">
        <v>#N/A</v>
      </c>
      <c r="Y577" s="169">
        <v>1522.4790440572483</v>
      </c>
      <c r="Z577" s="169" t="e">
        <v>#N/A</v>
      </c>
    </row>
    <row r="578" spans="1:26" x14ac:dyDescent="0.3">
      <c r="A578" s="169" t="str">
        <f t="shared" si="19"/>
        <v>SO1393000</v>
      </c>
      <c r="B578" s="169" t="str">
        <f t="shared" si="20"/>
        <v>SO393000</v>
      </c>
      <c r="C578" s="169" t="s">
        <v>61</v>
      </c>
      <c r="D578" s="169" t="s">
        <v>110</v>
      </c>
      <c r="E578" s="169">
        <v>393000</v>
      </c>
      <c r="F578" s="169">
        <v>443000</v>
      </c>
      <c r="G578" s="169">
        <v>1497.1552000606118</v>
      </c>
      <c r="H578" s="169">
        <v>11.477816036125006</v>
      </c>
      <c r="I578" s="169">
        <v>1535.6515737922578</v>
      </c>
      <c r="J578" s="169">
        <v>11.480087963528671</v>
      </c>
      <c r="K578" s="169">
        <v>1499.1552000606118</v>
      </c>
      <c r="L578" s="169">
        <v>11.02281815746711</v>
      </c>
      <c r="M578" s="169">
        <v>1562.3415805942373</v>
      </c>
      <c r="N578" s="169">
        <v>11.026547206610113</v>
      </c>
      <c r="O578" s="169">
        <v>1501.1552000606118</v>
      </c>
      <c r="P578" s="169">
        <v>10.337052686421178</v>
      </c>
      <c r="Q578" s="169">
        <v>1600.1197609007215</v>
      </c>
      <c r="R578" s="169">
        <v>10.342893244270382</v>
      </c>
      <c r="S578" s="169">
        <v>1503.1552000606118</v>
      </c>
      <c r="T578" s="169">
        <v>9.9576843384841247</v>
      </c>
      <c r="U578" s="169">
        <v>1647.5694092914307</v>
      </c>
      <c r="V578" s="169">
        <v>9.9662071827841423</v>
      </c>
      <c r="W578" s="169">
        <v>1505.1552000606118</v>
      </c>
      <c r="X578" s="169" t="e">
        <v>#N/A</v>
      </c>
      <c r="Y578" s="169">
        <v>1704.1228424810602</v>
      </c>
      <c r="Z578" s="169" t="e">
        <v>#N/A</v>
      </c>
    </row>
    <row r="579" spans="1:26" x14ac:dyDescent="0.3">
      <c r="A579" s="169" t="str">
        <f t="shared" si="19"/>
        <v>SO1443000</v>
      </c>
      <c r="B579" s="169" t="str">
        <f t="shared" si="20"/>
        <v>SO443000</v>
      </c>
      <c r="C579" s="169" t="s">
        <v>61</v>
      </c>
      <c r="D579" s="169" t="s">
        <v>110</v>
      </c>
      <c r="E579" s="169">
        <v>443000</v>
      </c>
      <c r="F579" s="169">
        <v>493000</v>
      </c>
      <c r="G579" s="169">
        <v>1657.3890774742215</v>
      </c>
      <c r="H579" s="169">
        <v>11.477816036125006</v>
      </c>
      <c r="I579" s="169">
        <v>1700.071167337321</v>
      </c>
      <c r="J579" s="169">
        <v>11.480087963528671</v>
      </c>
      <c r="K579" s="169">
        <v>1659.3890774742215</v>
      </c>
      <c r="L579" s="169">
        <v>11.02281815746711</v>
      </c>
      <c r="M579" s="169">
        <v>1729.445722052232</v>
      </c>
      <c r="N579" s="169">
        <v>11.026547206610113</v>
      </c>
      <c r="O579" s="169">
        <v>1661.3890774742215</v>
      </c>
      <c r="P579" s="169">
        <v>10.337052686421178</v>
      </c>
      <c r="Q579" s="169">
        <v>1771.1140689366609</v>
      </c>
      <c r="R579" s="169">
        <v>10.342893244270382</v>
      </c>
      <c r="S579" s="169">
        <v>1663.3890774742215</v>
      </c>
      <c r="T579" s="169">
        <v>9.9576843384841247</v>
      </c>
      <c r="U579" s="169">
        <v>1823.5054639906796</v>
      </c>
      <c r="V579" s="169">
        <v>9.9662071827841423</v>
      </c>
      <c r="W579" s="169">
        <v>1665.3890774742215</v>
      </c>
      <c r="X579" s="169" t="e">
        <v>#N/A</v>
      </c>
      <c r="Y579" s="169">
        <v>1885.9904996455118</v>
      </c>
      <c r="Z579" s="169" t="e">
        <v>#N/A</v>
      </c>
    </row>
    <row r="580" spans="1:26" x14ac:dyDescent="0.3">
      <c r="A580" s="169" t="str">
        <f t="shared" si="19"/>
        <v>SO1493000</v>
      </c>
      <c r="B580" s="169" t="str">
        <f t="shared" si="20"/>
        <v>SO493000</v>
      </c>
      <c r="C580" s="169" t="s">
        <v>61</v>
      </c>
      <c r="D580" s="169" t="s">
        <v>110</v>
      </c>
      <c r="E580" s="169">
        <v>493000</v>
      </c>
      <c r="F580" s="169">
        <v>543000</v>
      </c>
      <c r="G580" s="169">
        <v>1815.4318548878312</v>
      </c>
      <c r="H580" s="169">
        <v>11.477816036125006</v>
      </c>
      <c r="I580" s="169">
        <v>1862.2269890556079</v>
      </c>
      <c r="J580" s="169">
        <v>11.480087963528671</v>
      </c>
      <c r="K580" s="169">
        <v>1817.4318548878312</v>
      </c>
      <c r="L580" s="169">
        <v>11.02281815746711</v>
      </c>
      <c r="M580" s="169">
        <v>1894.2394829324576</v>
      </c>
      <c r="N580" s="169">
        <v>11.026547206610113</v>
      </c>
      <c r="O580" s="169">
        <v>1819.4318548878312</v>
      </c>
      <c r="P580" s="169">
        <v>10.337052686421178</v>
      </c>
      <c r="Q580" s="169">
        <v>1939.730455858682</v>
      </c>
      <c r="R580" s="169">
        <v>10.342893244270382</v>
      </c>
      <c r="S580" s="169">
        <v>1821.4318548878312</v>
      </c>
      <c r="T580" s="169">
        <v>9.9576843384841247</v>
      </c>
      <c r="U580" s="169">
        <v>1996.9777996513044</v>
      </c>
      <c r="V580" s="169">
        <v>9.9662071827841423</v>
      </c>
      <c r="W580" s="169">
        <v>1823.4318548878312</v>
      </c>
      <c r="X580" s="169" t="e">
        <v>#N/A</v>
      </c>
      <c r="Y580" s="169">
        <v>2065.2914541065807</v>
      </c>
      <c r="Z580" s="169" t="e">
        <v>#N/A</v>
      </c>
    </row>
    <row r="581" spans="1:26" x14ac:dyDescent="0.3">
      <c r="A581" s="169" t="str">
        <f t="shared" si="19"/>
        <v>SO1543000</v>
      </c>
      <c r="B581" s="169" t="str">
        <f t="shared" si="20"/>
        <v>SO543000</v>
      </c>
      <c r="C581" s="169" t="s">
        <v>61</v>
      </c>
      <c r="D581" s="169" t="s">
        <v>110</v>
      </c>
      <c r="E581" s="169">
        <v>543000</v>
      </c>
      <c r="F581" s="169">
        <v>593000</v>
      </c>
      <c r="G581" s="169">
        <v>1975.6657323014408</v>
      </c>
      <c r="H581" s="169">
        <v>11.477816036125006</v>
      </c>
      <c r="I581" s="169">
        <v>2026.6465826006709</v>
      </c>
      <c r="J581" s="169">
        <v>11.480087963528671</v>
      </c>
      <c r="K581" s="169">
        <v>1977.6657323014408</v>
      </c>
      <c r="L581" s="169">
        <v>11.02281815746711</v>
      </c>
      <c r="M581" s="169">
        <v>2061.3436243904525</v>
      </c>
      <c r="N581" s="169">
        <v>11.026547206610113</v>
      </c>
      <c r="O581" s="169">
        <v>1979.6657323014408</v>
      </c>
      <c r="P581" s="169">
        <v>10.337052686421178</v>
      </c>
      <c r="Q581" s="169">
        <v>2110.7247638946214</v>
      </c>
      <c r="R581" s="169">
        <v>10.342893244270382</v>
      </c>
      <c r="S581" s="169">
        <v>1981.6657323014408</v>
      </c>
      <c r="T581" s="169">
        <v>9.9576843384841247</v>
      </c>
      <c r="U581" s="169">
        <v>2172.9138543505533</v>
      </c>
      <c r="V581" s="169">
        <v>9.9662071827841423</v>
      </c>
      <c r="W581" s="169">
        <v>1983.6657323014408</v>
      </c>
      <c r="X581" s="169" t="e">
        <v>#N/A</v>
      </c>
      <c r="Y581" s="169">
        <v>2247.1591112710325</v>
      </c>
      <c r="Z581" s="169" t="e">
        <v>#N/A</v>
      </c>
    </row>
    <row r="582" spans="1:26" x14ac:dyDescent="0.3">
      <c r="A582" s="169" t="str">
        <f t="shared" ref="A582:A645" si="21">D582&amp;E582</f>
        <v>SO1593000</v>
      </c>
      <c r="B582" s="169" t="str">
        <f t="shared" ref="B582:B645" si="22">C582&amp;E582</f>
        <v>SO593000</v>
      </c>
      <c r="C582" s="169" t="s">
        <v>61</v>
      </c>
      <c r="D582" s="169" t="s">
        <v>110</v>
      </c>
      <c r="E582" s="169">
        <v>593000</v>
      </c>
      <c r="F582" s="169">
        <v>643000</v>
      </c>
      <c r="G582" s="169">
        <v>2138.7085097150502</v>
      </c>
      <c r="H582" s="169">
        <v>11.477816036125006</v>
      </c>
      <c r="I582" s="169">
        <v>2193.968238436014</v>
      </c>
      <c r="J582" s="169">
        <v>11.480087963528671</v>
      </c>
      <c r="K582" s="169">
        <v>2140.7085097150502</v>
      </c>
      <c r="L582" s="169">
        <v>11.02281815746711</v>
      </c>
      <c r="M582" s="169">
        <v>2231.4095786387807</v>
      </c>
      <c r="N582" s="169">
        <v>11.026547206610113</v>
      </c>
      <c r="O582" s="169">
        <v>2142.7085097150502</v>
      </c>
      <c r="P582" s="169">
        <v>10.337052686421178</v>
      </c>
      <c r="Q582" s="169">
        <v>2284.7674689078258</v>
      </c>
      <c r="R582" s="169">
        <v>10.342893244270382</v>
      </c>
      <c r="S582" s="169">
        <v>2144.7085097150502</v>
      </c>
      <c r="T582" s="169">
        <v>9.9576843384841247</v>
      </c>
      <c r="U582" s="169">
        <v>2352.0082954345371</v>
      </c>
      <c r="V582" s="169">
        <v>9.9662071827841423</v>
      </c>
      <c r="W582" s="169">
        <v>2146.7085097150502</v>
      </c>
      <c r="X582" s="169" t="e">
        <v>#N/A</v>
      </c>
      <c r="Y582" s="169">
        <v>2432.3171756389584</v>
      </c>
      <c r="Z582" s="169" t="e">
        <v>#N/A</v>
      </c>
    </row>
    <row r="583" spans="1:26" x14ac:dyDescent="0.3">
      <c r="A583" s="169" t="str">
        <f t="shared" si="21"/>
        <v>SO1643000</v>
      </c>
      <c r="B583" s="169" t="str">
        <f t="shared" si="22"/>
        <v>SO643000</v>
      </c>
      <c r="C583" s="169" t="s">
        <v>61</v>
      </c>
      <c r="D583" s="169" t="s">
        <v>110</v>
      </c>
      <c r="E583" s="169">
        <v>643000</v>
      </c>
      <c r="F583" s="169">
        <v>693000</v>
      </c>
      <c r="G583" s="169">
        <v>2293.7512871286604</v>
      </c>
      <c r="H583" s="169">
        <v>11.477816036125006</v>
      </c>
      <c r="I583" s="169">
        <v>2353.0245596840673</v>
      </c>
      <c r="J583" s="169">
        <v>11.480087963528671</v>
      </c>
      <c r="K583" s="169">
        <v>2295.7512871286604</v>
      </c>
      <c r="L583" s="169">
        <v>11.02281815746711</v>
      </c>
      <c r="M583" s="169">
        <v>2393.0400234981448</v>
      </c>
      <c r="N583" s="169">
        <v>11.026547206610113</v>
      </c>
      <c r="O583" s="169">
        <v>2297.7512871286604</v>
      </c>
      <c r="P583" s="169">
        <v>10.337052686421178</v>
      </c>
      <c r="Q583" s="169">
        <v>2450.1280649751375</v>
      </c>
      <c r="R583" s="169">
        <v>10.342893244270382</v>
      </c>
      <c r="S583" s="169">
        <v>2299.7512871286604</v>
      </c>
      <c r="T583" s="169">
        <v>9.9576843384841247</v>
      </c>
      <c r="U583" s="169">
        <v>2522.1073678411462</v>
      </c>
      <c r="V583" s="169">
        <v>9.9662071827841423</v>
      </c>
      <c r="W583" s="169">
        <v>2301.7512871286604</v>
      </c>
      <c r="X583" s="169" t="e">
        <v>#N/A</v>
      </c>
      <c r="Y583" s="169">
        <v>2608.103864155913</v>
      </c>
      <c r="Z583" s="169" t="e">
        <v>#N/A</v>
      </c>
    </row>
    <row r="584" spans="1:26" x14ac:dyDescent="0.3">
      <c r="A584" s="169" t="str">
        <f t="shared" si="21"/>
        <v>SO1693000</v>
      </c>
      <c r="B584" s="169" t="str">
        <f t="shared" si="22"/>
        <v>SO693000</v>
      </c>
      <c r="C584" s="169" t="s">
        <v>61</v>
      </c>
      <c r="D584" s="169" t="s">
        <v>110</v>
      </c>
      <c r="E584" s="169">
        <v>693000</v>
      </c>
      <c r="F584" s="169">
        <v>732000</v>
      </c>
      <c r="G584" s="169">
        <v>2431.8100027310279</v>
      </c>
      <c r="H584" s="169">
        <v>11.477816036125006</v>
      </c>
      <c r="I584" s="169">
        <v>2494.7648888688618</v>
      </c>
      <c r="J584" s="169">
        <v>11.480087963528671</v>
      </c>
      <c r="K584" s="169">
        <v>2433.8100027310279</v>
      </c>
      <c r="L584" s="169">
        <v>11.02281815746711</v>
      </c>
      <c r="M584" s="169">
        <v>2537.1415897445395</v>
      </c>
      <c r="N584" s="169">
        <v>11.026547206610113</v>
      </c>
      <c r="O584" s="169">
        <v>2435.8100027310279</v>
      </c>
      <c r="P584" s="169">
        <v>10.337052686421178</v>
      </c>
      <c r="Q584" s="169">
        <v>2597.6512894662569</v>
      </c>
      <c r="R584" s="169">
        <v>10.342893244270382</v>
      </c>
      <c r="S584" s="169">
        <v>2437.8100027310279</v>
      </c>
      <c r="T584" s="169">
        <v>9.9576843384841247</v>
      </c>
      <c r="U584" s="169">
        <v>2673.977184663227</v>
      </c>
      <c r="V584" s="169">
        <v>9.9662071827841423</v>
      </c>
      <c r="W584" s="169">
        <v>2439.8100027310279</v>
      </c>
      <c r="X584" s="169" t="e">
        <v>#N/A</v>
      </c>
      <c r="Y584" s="169">
        <v>2765.1909168142579</v>
      </c>
      <c r="Z584" s="169" t="e">
        <v>#N/A</v>
      </c>
    </row>
    <row r="585" spans="1:26" x14ac:dyDescent="0.3">
      <c r="A585" s="169" t="str">
        <f t="shared" si="21"/>
        <v>SO20</v>
      </c>
      <c r="B585" s="169" t="str">
        <f t="shared" si="22"/>
        <v>SO0</v>
      </c>
      <c r="C585" s="169" t="s">
        <v>61</v>
      </c>
      <c r="D585" s="169" t="s">
        <v>113</v>
      </c>
      <c r="E585" s="169">
        <v>0</v>
      </c>
      <c r="F585" s="169">
        <v>25000</v>
      </c>
      <c r="G585" s="169">
        <v>136.28734816774414</v>
      </c>
      <c r="H585" s="169">
        <v>13.345869514400238</v>
      </c>
      <c r="I585" s="169">
        <v>139.02924945914512</v>
      </c>
      <c r="J585" s="169">
        <v>13.348396826344169</v>
      </c>
      <c r="K585" s="169">
        <v>138.28734816774414</v>
      </c>
      <c r="L585" s="169">
        <v>12.776853318399018</v>
      </c>
      <c r="M585" s="169">
        <v>142.78779331594987</v>
      </c>
      <c r="N585" s="169">
        <v>12.7810015453289</v>
      </c>
      <c r="O585" s="169">
        <v>140.28734816774414</v>
      </c>
      <c r="P585" s="169">
        <v>11.931615962164317</v>
      </c>
      <c r="Q585" s="169">
        <v>147.33609148736136</v>
      </c>
      <c r="R585" s="169">
        <v>11.938113049873943</v>
      </c>
      <c r="S585" s="169">
        <v>142.28734816774414</v>
      </c>
      <c r="T585" s="169">
        <v>11.422529630704016</v>
      </c>
      <c r="U585" s="169">
        <v>152.57323923756007</v>
      </c>
      <c r="V585" s="169">
        <v>11.432010517356005</v>
      </c>
      <c r="W585" s="169">
        <v>144.28734816774414</v>
      </c>
      <c r="X585" s="169" t="e">
        <v>#N/A</v>
      </c>
      <c r="Y585" s="169">
        <v>158.45880336772225</v>
      </c>
      <c r="Z585" s="169" t="e">
        <v>#N/A</v>
      </c>
    </row>
    <row r="586" spans="1:26" x14ac:dyDescent="0.3">
      <c r="A586" s="169" t="str">
        <f t="shared" si="21"/>
        <v>SO225000</v>
      </c>
      <c r="B586" s="169" t="str">
        <f t="shared" si="22"/>
        <v>SO25000</v>
      </c>
      <c r="C586" s="169" t="s">
        <v>61</v>
      </c>
      <c r="D586" s="169" t="s">
        <v>113</v>
      </c>
      <c r="E586" s="169">
        <v>25000</v>
      </c>
      <c r="F586" s="169">
        <v>50000</v>
      </c>
      <c r="G586" s="169">
        <v>195.56465758963969</v>
      </c>
      <c r="H586" s="169">
        <v>13.345869514400238</v>
      </c>
      <c r="I586" s="169">
        <v>199.76324576525903</v>
      </c>
      <c r="J586" s="169">
        <v>13.348396826344169</v>
      </c>
      <c r="K586" s="169">
        <v>197.56465758963969</v>
      </c>
      <c r="L586" s="169">
        <v>12.776853318399018</v>
      </c>
      <c r="M586" s="169">
        <v>204.45604928325727</v>
      </c>
      <c r="N586" s="169">
        <v>12.7810015453289</v>
      </c>
      <c r="O586" s="169">
        <v>199.56465758963969</v>
      </c>
      <c r="P586" s="169">
        <v>11.931615962164317</v>
      </c>
      <c r="Q586" s="169">
        <v>210.35817902220705</v>
      </c>
      <c r="R586" s="169">
        <v>11.938113049873943</v>
      </c>
      <c r="S586" s="169">
        <v>201.56465758963969</v>
      </c>
      <c r="T586" s="169">
        <v>11.422529630704016</v>
      </c>
      <c r="U586" s="169">
        <v>217.31512269824015</v>
      </c>
      <c r="V586" s="169">
        <v>11.432010517356005</v>
      </c>
      <c r="W586" s="169">
        <v>203.56465758963969</v>
      </c>
      <c r="X586" s="169" t="e">
        <v>#N/A</v>
      </c>
      <c r="Y586" s="169">
        <v>225.2649662114521</v>
      </c>
      <c r="Z586" s="169" t="e">
        <v>#N/A</v>
      </c>
    </row>
    <row r="587" spans="1:26" x14ac:dyDescent="0.3">
      <c r="A587" s="169" t="str">
        <f t="shared" si="21"/>
        <v>SO250000</v>
      </c>
      <c r="B587" s="169" t="str">
        <f t="shared" si="22"/>
        <v>SO50000</v>
      </c>
      <c r="C587" s="169" t="s">
        <v>61</v>
      </c>
      <c r="D587" s="169" t="s">
        <v>113</v>
      </c>
      <c r="E587" s="169">
        <v>50000</v>
      </c>
      <c r="F587" s="169">
        <v>73200</v>
      </c>
      <c r="G587" s="169">
        <v>292.38268998147345</v>
      </c>
      <c r="H587" s="169">
        <v>13.345869514400238</v>
      </c>
      <c r="I587" s="169">
        <v>299.26314749811951</v>
      </c>
      <c r="J587" s="169">
        <v>13.348396826344169</v>
      </c>
      <c r="K587" s="169">
        <v>294.38268998147345</v>
      </c>
      <c r="L587" s="169">
        <v>12.776853318399018</v>
      </c>
      <c r="M587" s="169">
        <v>305.6759928240437</v>
      </c>
      <c r="N587" s="169">
        <v>12.7810015453289</v>
      </c>
      <c r="O587" s="169">
        <v>296.38268998147345</v>
      </c>
      <c r="P587" s="169">
        <v>11.931615962164317</v>
      </c>
      <c r="Q587" s="169">
        <v>314.07062758464986</v>
      </c>
      <c r="R587" s="169">
        <v>11.938113049873943</v>
      </c>
      <c r="S587" s="169">
        <v>298.38268998147345</v>
      </c>
      <c r="T587" s="169">
        <v>11.422529630704016</v>
      </c>
      <c r="U587" s="169">
        <v>324.19384399663392</v>
      </c>
      <c r="V587" s="169">
        <v>11.432010517356005</v>
      </c>
      <c r="W587" s="169">
        <v>300.38268998147345</v>
      </c>
      <c r="X587" s="169" t="e">
        <v>#N/A</v>
      </c>
      <c r="Y587" s="169">
        <v>335.94418001698165</v>
      </c>
      <c r="Z587" s="169" t="e">
        <v>#N/A</v>
      </c>
    </row>
    <row r="588" spans="1:26" x14ac:dyDescent="0.3">
      <c r="A588" s="169" t="str">
        <f t="shared" si="21"/>
        <v>SO273200</v>
      </c>
      <c r="B588" s="169" t="str">
        <f t="shared" si="22"/>
        <v>SO73200</v>
      </c>
      <c r="C588" s="169" t="s">
        <v>61</v>
      </c>
      <c r="D588" s="169" t="s">
        <v>113</v>
      </c>
      <c r="E588" s="169">
        <v>73200</v>
      </c>
      <c r="F588" s="169">
        <v>100000</v>
      </c>
      <c r="G588" s="169">
        <v>303.4544401313305</v>
      </c>
      <c r="H588" s="169">
        <v>11.959735936885902</v>
      </c>
      <c r="I588" s="169">
        <v>310.10820240996128</v>
      </c>
      <c r="J588" s="169">
        <v>11.962007864289568</v>
      </c>
      <c r="K588" s="169">
        <v>305.4544401313305</v>
      </c>
      <c r="L588" s="169">
        <v>11.455161817704008</v>
      </c>
      <c r="M588" s="169">
        <v>316.37565463970469</v>
      </c>
      <c r="N588" s="169">
        <v>11.45889086684701</v>
      </c>
      <c r="O588" s="169">
        <v>307.4544401313305</v>
      </c>
      <c r="P588" s="169">
        <v>10.71763040608565</v>
      </c>
      <c r="Q588" s="169">
        <v>324.55960090385992</v>
      </c>
      <c r="R588" s="169">
        <v>10.723470963934854</v>
      </c>
      <c r="S588" s="169">
        <v>309.4544401313305</v>
      </c>
      <c r="T588" s="169">
        <v>10.309645482320983</v>
      </c>
      <c r="U588" s="169">
        <v>334.41517603275935</v>
      </c>
      <c r="V588" s="169">
        <v>10.318168326620999</v>
      </c>
      <c r="W588" s="169">
        <v>311.4544401313305</v>
      </c>
      <c r="X588" s="169" t="e">
        <v>#N/A</v>
      </c>
      <c r="Y588" s="169">
        <v>345.84426092416481</v>
      </c>
      <c r="Z588" s="169" t="e">
        <v>#N/A</v>
      </c>
    </row>
    <row r="589" spans="1:26" x14ac:dyDescent="0.3">
      <c r="A589" s="169" t="str">
        <f t="shared" si="21"/>
        <v>SO2100000</v>
      </c>
      <c r="B589" s="169" t="str">
        <f t="shared" si="22"/>
        <v>SO100000</v>
      </c>
      <c r="C589" s="169" t="s">
        <v>61</v>
      </c>
      <c r="D589" s="169" t="s">
        <v>113</v>
      </c>
      <c r="E589" s="169">
        <v>100000</v>
      </c>
      <c r="F589" s="169">
        <v>125000</v>
      </c>
      <c r="G589" s="169">
        <v>371.3846237100542</v>
      </c>
      <c r="H589" s="169">
        <v>11.959735936885902</v>
      </c>
      <c r="I589" s="169">
        <v>379.72150277633136</v>
      </c>
      <c r="J589" s="169">
        <v>11.962007864289568</v>
      </c>
      <c r="K589" s="169">
        <v>373.3846237100542</v>
      </c>
      <c r="L589" s="169">
        <v>11.455161817704008</v>
      </c>
      <c r="M589" s="169">
        <v>387.06843758864727</v>
      </c>
      <c r="N589" s="169">
        <v>11.45889086684701</v>
      </c>
      <c r="O589" s="169">
        <v>375.3846237100542</v>
      </c>
      <c r="P589" s="169">
        <v>10.71763040608565</v>
      </c>
      <c r="Q589" s="169">
        <v>396.8166573172349</v>
      </c>
      <c r="R589" s="169">
        <v>10.723470963934854</v>
      </c>
      <c r="S589" s="169">
        <v>377.3846237100542</v>
      </c>
      <c r="T589" s="169">
        <v>10.309645482320983</v>
      </c>
      <c r="U589" s="169">
        <v>408.65935639532177</v>
      </c>
      <c r="V589" s="169">
        <v>10.318168326620999</v>
      </c>
      <c r="W589" s="169">
        <v>379.3846237100542</v>
      </c>
      <c r="X589" s="169" t="e">
        <v>#N/A</v>
      </c>
      <c r="Y589" s="169">
        <v>422.47359579154568</v>
      </c>
      <c r="Z589" s="169" t="e">
        <v>#N/A</v>
      </c>
    </row>
    <row r="590" spans="1:26" x14ac:dyDescent="0.3">
      <c r="A590" s="169" t="str">
        <f t="shared" si="21"/>
        <v>SO2125000</v>
      </c>
      <c r="B590" s="169" t="str">
        <f t="shared" si="22"/>
        <v>SO125000</v>
      </c>
      <c r="C590" s="169" t="s">
        <v>61</v>
      </c>
      <c r="D590" s="169" t="s">
        <v>113</v>
      </c>
      <c r="E590" s="169">
        <v>125000</v>
      </c>
      <c r="F590" s="169">
        <v>150000</v>
      </c>
      <c r="G590" s="169">
        <v>435.99711241685901</v>
      </c>
      <c r="H590" s="169">
        <v>11.959735936885902</v>
      </c>
      <c r="I590" s="169">
        <v>445.91261619362564</v>
      </c>
      <c r="J590" s="169">
        <v>11.962007864289568</v>
      </c>
      <c r="K590" s="169">
        <v>437.99711241685901</v>
      </c>
      <c r="L590" s="169">
        <v>11.455161817704008</v>
      </c>
      <c r="M590" s="169">
        <v>454.27201662442968</v>
      </c>
      <c r="N590" s="169">
        <v>11.45889086684701</v>
      </c>
      <c r="O590" s="169">
        <v>439.99711241685901</v>
      </c>
      <c r="P590" s="169">
        <v>10.71763040608565</v>
      </c>
      <c r="Q590" s="169">
        <v>465.48739582943654</v>
      </c>
      <c r="R590" s="169">
        <v>10.723470963934854</v>
      </c>
      <c r="S590" s="169">
        <v>441.99711241685901</v>
      </c>
      <c r="T590" s="169">
        <v>10.309645482320983</v>
      </c>
      <c r="U590" s="169">
        <v>479.19385325870695</v>
      </c>
      <c r="V590" s="169">
        <v>10.318168326620999</v>
      </c>
      <c r="W590" s="169">
        <v>443.99711241685901</v>
      </c>
      <c r="X590" s="169" t="e">
        <v>#N/A</v>
      </c>
      <c r="Y590" s="169">
        <v>495.24517083469692</v>
      </c>
      <c r="Z590" s="169" t="e">
        <v>#N/A</v>
      </c>
    </row>
    <row r="591" spans="1:26" x14ac:dyDescent="0.3">
      <c r="A591" s="169" t="str">
        <f t="shared" si="21"/>
        <v>SO2150000</v>
      </c>
      <c r="B591" s="169" t="str">
        <f t="shared" si="22"/>
        <v>SO150000</v>
      </c>
      <c r="C591" s="169" t="s">
        <v>61</v>
      </c>
      <c r="D591" s="169" t="s">
        <v>113</v>
      </c>
      <c r="E591" s="169">
        <v>150000</v>
      </c>
      <c r="F591" s="169">
        <v>175000</v>
      </c>
      <c r="G591" s="169">
        <v>499.80510112366392</v>
      </c>
      <c r="H591" s="169">
        <v>11.959735936885902</v>
      </c>
      <c r="I591" s="169">
        <v>511.27254690148578</v>
      </c>
      <c r="J591" s="169">
        <v>11.962007864289568</v>
      </c>
      <c r="K591" s="169">
        <v>501.80510112366392</v>
      </c>
      <c r="L591" s="169">
        <v>11.455161817704008</v>
      </c>
      <c r="M591" s="169">
        <v>520.62729974728438</v>
      </c>
      <c r="N591" s="169">
        <v>11.45889086684701</v>
      </c>
      <c r="O591" s="169">
        <v>503.80510112366392</v>
      </c>
      <c r="P591" s="169">
        <v>10.71763040608565</v>
      </c>
      <c r="Q591" s="169">
        <v>533.28503976076706</v>
      </c>
      <c r="R591" s="169">
        <v>10.723470963934854</v>
      </c>
      <c r="S591" s="169">
        <v>505.80510112366392</v>
      </c>
      <c r="T591" s="169">
        <v>10.309645482320983</v>
      </c>
      <c r="U591" s="169">
        <v>548.8237533594737</v>
      </c>
      <c r="V591" s="169">
        <v>10.318168326620999</v>
      </c>
      <c r="W591" s="169">
        <v>507.80510112366392</v>
      </c>
      <c r="X591" s="169" t="e">
        <v>#N/A</v>
      </c>
      <c r="Y591" s="169">
        <v>567.07433689383492</v>
      </c>
      <c r="Z591" s="169" t="e">
        <v>#N/A</v>
      </c>
    </row>
    <row r="592" spans="1:26" x14ac:dyDescent="0.3">
      <c r="A592" s="169" t="str">
        <f t="shared" si="21"/>
        <v>SO2175000</v>
      </c>
      <c r="B592" s="169" t="str">
        <f t="shared" si="22"/>
        <v>SO175000</v>
      </c>
      <c r="C592" s="169" t="s">
        <v>61</v>
      </c>
      <c r="D592" s="169" t="s">
        <v>113</v>
      </c>
      <c r="E592" s="169">
        <v>175000</v>
      </c>
      <c r="F592" s="169">
        <v>200000</v>
      </c>
      <c r="G592" s="169">
        <v>564.41758983046873</v>
      </c>
      <c r="H592" s="169">
        <v>11.959735936885902</v>
      </c>
      <c r="I592" s="169">
        <v>577.46366031878006</v>
      </c>
      <c r="J592" s="169">
        <v>11.962007864289568</v>
      </c>
      <c r="K592" s="169">
        <v>566.41758983046873</v>
      </c>
      <c r="L592" s="169">
        <v>11.455161817704008</v>
      </c>
      <c r="M592" s="169">
        <v>587.83087878306685</v>
      </c>
      <c r="N592" s="169">
        <v>11.45889086684701</v>
      </c>
      <c r="O592" s="169">
        <v>568.41758983046873</v>
      </c>
      <c r="P592" s="169">
        <v>10.71763040608565</v>
      </c>
      <c r="Q592" s="169">
        <v>601.9557782729687</v>
      </c>
      <c r="R592" s="169">
        <v>10.723470963934854</v>
      </c>
      <c r="S592" s="169">
        <v>570.41758983046873</v>
      </c>
      <c r="T592" s="169">
        <v>10.309645482320983</v>
      </c>
      <c r="U592" s="169">
        <v>619.35825022285883</v>
      </c>
      <c r="V592" s="169">
        <v>10.318168326620999</v>
      </c>
      <c r="W592" s="169">
        <v>572.41758983046873</v>
      </c>
      <c r="X592" s="169" t="e">
        <v>#N/A</v>
      </c>
      <c r="Y592" s="169">
        <v>639.84591193698611</v>
      </c>
      <c r="Z592" s="169" t="e">
        <v>#N/A</v>
      </c>
    </row>
    <row r="593" spans="1:26" x14ac:dyDescent="0.3">
      <c r="A593" s="169" t="str">
        <f t="shared" si="21"/>
        <v>SO2200000</v>
      </c>
      <c r="B593" s="169" t="str">
        <f t="shared" si="22"/>
        <v>SO200000</v>
      </c>
      <c r="C593" s="169" t="s">
        <v>61</v>
      </c>
      <c r="D593" s="169" t="s">
        <v>113</v>
      </c>
      <c r="E593" s="169">
        <v>200000</v>
      </c>
      <c r="F593" s="169">
        <v>225000</v>
      </c>
      <c r="G593" s="169">
        <v>628.03007853727354</v>
      </c>
      <c r="H593" s="169">
        <v>11.959735936885902</v>
      </c>
      <c r="I593" s="169">
        <v>642.62160691266331</v>
      </c>
      <c r="J593" s="169">
        <v>11.962007864289568</v>
      </c>
      <c r="K593" s="169">
        <v>630.03007853727354</v>
      </c>
      <c r="L593" s="169">
        <v>11.455161817704008</v>
      </c>
      <c r="M593" s="169">
        <v>653.98001914522877</v>
      </c>
      <c r="N593" s="169">
        <v>11.45889086684701</v>
      </c>
      <c r="O593" s="169">
        <v>632.03007853727354</v>
      </c>
      <c r="P593" s="169">
        <v>10.71763040608565</v>
      </c>
      <c r="Q593" s="169">
        <v>669.54125316693387</v>
      </c>
      <c r="R593" s="169">
        <v>10.723470963934854</v>
      </c>
      <c r="S593" s="169">
        <v>634.03007853727354</v>
      </c>
      <c r="T593" s="169">
        <v>10.309645482320983</v>
      </c>
      <c r="U593" s="169">
        <v>688.76832600157218</v>
      </c>
      <c r="V593" s="169">
        <v>10.318168326620999</v>
      </c>
      <c r="W593" s="169">
        <v>636.03007853727354</v>
      </c>
      <c r="X593" s="169" t="e">
        <v>#N/A</v>
      </c>
      <c r="Y593" s="169">
        <v>711.44606499876602</v>
      </c>
      <c r="Z593" s="169" t="e">
        <v>#N/A</v>
      </c>
    </row>
    <row r="594" spans="1:26" x14ac:dyDescent="0.3">
      <c r="A594" s="169" t="str">
        <f t="shared" si="21"/>
        <v>SO2225000</v>
      </c>
      <c r="B594" s="169" t="str">
        <f t="shared" si="22"/>
        <v>SO225000</v>
      </c>
      <c r="C594" s="169" t="s">
        <v>61</v>
      </c>
      <c r="D594" s="169" t="s">
        <v>113</v>
      </c>
      <c r="E594" s="169">
        <v>225000</v>
      </c>
      <c r="F594" s="169">
        <v>250000</v>
      </c>
      <c r="G594" s="169">
        <v>693.64256724407835</v>
      </c>
      <c r="H594" s="169">
        <v>11.959735936885902</v>
      </c>
      <c r="I594" s="169">
        <v>709.84588715336872</v>
      </c>
      <c r="J594" s="169">
        <v>11.962007864289568</v>
      </c>
      <c r="K594" s="169">
        <v>695.64256724407835</v>
      </c>
      <c r="L594" s="169">
        <v>11.455161817704008</v>
      </c>
      <c r="M594" s="169">
        <v>722.23803685463156</v>
      </c>
      <c r="N594" s="169">
        <v>11.45889086684701</v>
      </c>
      <c r="O594" s="169">
        <v>697.64256724407835</v>
      </c>
      <c r="P594" s="169">
        <v>10.71763040608565</v>
      </c>
      <c r="Q594" s="169">
        <v>739.2972552973722</v>
      </c>
      <c r="R594" s="169">
        <v>10.723470963934854</v>
      </c>
      <c r="S594" s="169">
        <v>699.64256724407835</v>
      </c>
      <c r="T594" s="169">
        <v>10.309645482320983</v>
      </c>
      <c r="U594" s="169">
        <v>760.42724394962909</v>
      </c>
      <c r="V594" s="169">
        <v>10.318168326620999</v>
      </c>
      <c r="W594" s="169">
        <v>701.64256724407835</v>
      </c>
      <c r="X594" s="169" t="e">
        <v>#N/A</v>
      </c>
      <c r="Y594" s="169">
        <v>785.38906202328872</v>
      </c>
      <c r="Z594" s="169" t="e">
        <v>#N/A</v>
      </c>
    </row>
    <row r="595" spans="1:26" x14ac:dyDescent="0.3">
      <c r="A595" s="169" t="str">
        <f t="shared" si="21"/>
        <v>SO2250000</v>
      </c>
      <c r="B595" s="169" t="str">
        <f t="shared" si="22"/>
        <v>SO250000</v>
      </c>
      <c r="C595" s="169" t="s">
        <v>61</v>
      </c>
      <c r="D595" s="169" t="s">
        <v>113</v>
      </c>
      <c r="E595" s="169">
        <v>250000</v>
      </c>
      <c r="F595" s="169">
        <v>293000</v>
      </c>
      <c r="G595" s="169">
        <v>779.2186191005942</v>
      </c>
      <c r="H595" s="169">
        <v>11.959735936885902</v>
      </c>
      <c r="I595" s="169">
        <v>797.3449680146756</v>
      </c>
      <c r="J595" s="169">
        <v>11.962007864289568</v>
      </c>
      <c r="K595" s="169">
        <v>781.2186191005942</v>
      </c>
      <c r="L595" s="169">
        <v>11.455161817704008</v>
      </c>
      <c r="M595" s="169">
        <v>810.97047022700008</v>
      </c>
      <c r="N595" s="169">
        <v>11.45889086684701</v>
      </c>
      <c r="O595" s="169">
        <v>783.2186191005942</v>
      </c>
      <c r="P595" s="169">
        <v>10.71763040608565</v>
      </c>
      <c r="Q595" s="169">
        <v>829.81693437105343</v>
      </c>
      <c r="R595" s="169">
        <v>10.723470963934854</v>
      </c>
      <c r="S595" s="169">
        <v>785.2186191005942</v>
      </c>
      <c r="T595" s="169">
        <v>10.309645482320983</v>
      </c>
      <c r="U595" s="169">
        <v>853.21729250595695</v>
      </c>
      <c r="V595" s="169">
        <v>10.318168326620999</v>
      </c>
      <c r="W595" s="169">
        <v>787.2186191005942</v>
      </c>
      <c r="X595" s="169" t="e">
        <v>#N/A</v>
      </c>
      <c r="Y595" s="169">
        <v>880.90424607071213</v>
      </c>
      <c r="Z595" s="169" t="e">
        <v>#N/A</v>
      </c>
    </row>
    <row r="596" spans="1:26" x14ac:dyDescent="0.3">
      <c r="A596" s="169" t="str">
        <f t="shared" si="21"/>
        <v>SO2293000</v>
      </c>
      <c r="B596" s="169" t="str">
        <f t="shared" si="22"/>
        <v>SO293000</v>
      </c>
      <c r="C596" s="169" t="s">
        <v>61</v>
      </c>
      <c r="D596" s="169" t="s">
        <v>113</v>
      </c>
      <c r="E596" s="169">
        <v>293000</v>
      </c>
      <c r="F596" s="169">
        <v>343000</v>
      </c>
      <c r="G596" s="169">
        <v>1197.0700452333922</v>
      </c>
      <c r="H596" s="169">
        <v>11.477816036125006</v>
      </c>
      <c r="I596" s="169">
        <v>1227.8710127969916</v>
      </c>
      <c r="J596" s="169">
        <v>11.480087963528671</v>
      </c>
      <c r="K596" s="169">
        <v>1199.0700452333922</v>
      </c>
      <c r="L596" s="169">
        <v>11.02281815746711</v>
      </c>
      <c r="M596" s="169">
        <v>1249.6254993871839</v>
      </c>
      <c r="N596" s="169">
        <v>11.026547206610113</v>
      </c>
      <c r="O596" s="169">
        <v>1201.0700452333922</v>
      </c>
      <c r="P596" s="169">
        <v>10.337052686421178</v>
      </c>
      <c r="Q596" s="169">
        <v>1280.2516390539113</v>
      </c>
      <c r="R596" s="169">
        <v>10.342893244270382</v>
      </c>
      <c r="S596" s="169">
        <v>1203.0700452333922</v>
      </c>
      <c r="T596" s="169">
        <v>9.9576843384841247</v>
      </c>
      <c r="U596" s="169">
        <v>1318.6159250933638</v>
      </c>
      <c r="V596" s="169">
        <v>9.9662071827841423</v>
      </c>
      <c r="W596" s="169">
        <v>1205.0700452333922</v>
      </c>
      <c r="X596" s="169" t="e">
        <v>#N/A</v>
      </c>
      <c r="Y596" s="169">
        <v>1364.264153829658</v>
      </c>
      <c r="Z596" s="169" t="e">
        <v>#N/A</v>
      </c>
    </row>
    <row r="597" spans="1:26" x14ac:dyDescent="0.3">
      <c r="A597" s="169" t="str">
        <f t="shared" si="21"/>
        <v>SO2343000</v>
      </c>
      <c r="B597" s="169" t="str">
        <f t="shared" si="22"/>
        <v>SO343000</v>
      </c>
      <c r="C597" s="169" t="s">
        <v>61</v>
      </c>
      <c r="D597" s="169" t="s">
        <v>113</v>
      </c>
      <c r="E597" s="169">
        <v>343000</v>
      </c>
      <c r="F597" s="169">
        <v>393000</v>
      </c>
      <c r="G597" s="169">
        <v>1357.8760226470022</v>
      </c>
      <c r="H597" s="169">
        <v>11.477816036125006</v>
      </c>
      <c r="I597" s="169">
        <v>1392.8816810817286</v>
      </c>
      <c r="J597" s="169">
        <v>11.480087963528671</v>
      </c>
      <c r="K597" s="169">
        <v>1359.8760226470022</v>
      </c>
      <c r="L597" s="169">
        <v>11.02281815746711</v>
      </c>
      <c r="M597" s="169">
        <v>1417.3328852103573</v>
      </c>
      <c r="N597" s="169">
        <v>11.026547206610113</v>
      </c>
      <c r="O597" s="169">
        <v>1361.8760226470022</v>
      </c>
      <c r="P597" s="169">
        <v>10.337052686421178</v>
      </c>
      <c r="Q597" s="169">
        <v>1451.866826405844</v>
      </c>
      <c r="R597" s="169">
        <v>10.342893244270382</v>
      </c>
      <c r="S597" s="169">
        <v>1363.8760226470022</v>
      </c>
      <c r="T597" s="169">
        <v>9.9576843384841247</v>
      </c>
      <c r="U597" s="169">
        <v>1495.1952610951535</v>
      </c>
      <c r="V597" s="169">
        <v>9.9662071827841423</v>
      </c>
      <c r="W597" s="169">
        <v>1365.8760226470022</v>
      </c>
      <c r="X597" s="169" t="e">
        <v>#N/A</v>
      </c>
      <c r="Y597" s="169">
        <v>1546.8019815096527</v>
      </c>
      <c r="Z597" s="169" t="e">
        <v>#N/A</v>
      </c>
    </row>
    <row r="598" spans="1:26" x14ac:dyDescent="0.3">
      <c r="A598" s="169" t="str">
        <f t="shared" si="21"/>
        <v>SO2393000</v>
      </c>
      <c r="B598" s="169" t="str">
        <f t="shared" si="22"/>
        <v>SO393000</v>
      </c>
      <c r="C598" s="169" t="s">
        <v>61</v>
      </c>
      <c r="D598" s="169" t="s">
        <v>113</v>
      </c>
      <c r="E598" s="169">
        <v>393000</v>
      </c>
      <c r="F598" s="169">
        <v>443000</v>
      </c>
      <c r="G598" s="169">
        <v>1520.6820000606117</v>
      </c>
      <c r="H598" s="169">
        <v>11.477816036125006</v>
      </c>
      <c r="I598" s="169">
        <v>1559.9586830132873</v>
      </c>
      <c r="J598" s="169">
        <v>11.480087963528671</v>
      </c>
      <c r="K598" s="169">
        <v>1522.6820000606117</v>
      </c>
      <c r="L598" s="169">
        <v>11.02281815746711</v>
      </c>
      <c r="M598" s="169">
        <v>1587.1491483807715</v>
      </c>
      <c r="N598" s="169">
        <v>11.026547206610113</v>
      </c>
      <c r="O598" s="169">
        <v>1524.6820000606117</v>
      </c>
      <c r="P598" s="169">
        <v>10.337052686421178</v>
      </c>
      <c r="Q598" s="169">
        <v>1625.6525409942494</v>
      </c>
      <c r="R598" s="169">
        <v>10.342893244270382</v>
      </c>
      <c r="S598" s="169">
        <v>1526.6820000606117</v>
      </c>
      <c r="T598" s="169">
        <v>9.9576843384841247</v>
      </c>
      <c r="U598" s="169">
        <v>1674.0234392662867</v>
      </c>
      <c r="V598" s="169">
        <v>9.9662071827841423</v>
      </c>
      <c r="W598" s="169">
        <v>1528.6820000606117</v>
      </c>
      <c r="X598" s="169" t="e">
        <v>#N/A</v>
      </c>
      <c r="Y598" s="169">
        <v>1731.6826531523898</v>
      </c>
      <c r="Z598" s="169" t="e">
        <v>#N/A</v>
      </c>
    </row>
    <row r="599" spans="1:26" x14ac:dyDescent="0.3">
      <c r="A599" s="169" t="str">
        <f t="shared" si="21"/>
        <v>SO2443000</v>
      </c>
      <c r="B599" s="169" t="str">
        <f t="shared" si="22"/>
        <v>SO443000</v>
      </c>
      <c r="C599" s="169" t="s">
        <v>61</v>
      </c>
      <c r="D599" s="169" t="s">
        <v>113</v>
      </c>
      <c r="E599" s="169">
        <v>443000</v>
      </c>
      <c r="F599" s="169">
        <v>493000</v>
      </c>
      <c r="G599" s="169">
        <v>1683.6834774742213</v>
      </c>
      <c r="H599" s="169">
        <v>11.477816036125006</v>
      </c>
      <c r="I599" s="169">
        <v>1727.2376690588233</v>
      </c>
      <c r="J599" s="169">
        <v>11.480087963528671</v>
      </c>
      <c r="K599" s="169">
        <v>1685.6834774742213</v>
      </c>
      <c r="L599" s="169">
        <v>11.02281815746711</v>
      </c>
      <c r="M599" s="169">
        <v>1757.1715543118787</v>
      </c>
      <c r="N599" s="169">
        <v>11.026547206610113</v>
      </c>
      <c r="O599" s="169">
        <v>1687.6834774742213</v>
      </c>
      <c r="P599" s="169">
        <v>10.337052686421178</v>
      </c>
      <c r="Q599" s="169">
        <v>1799.6504246200204</v>
      </c>
      <c r="R599" s="169">
        <v>10.342893244270382</v>
      </c>
      <c r="S599" s="169">
        <v>1689.6834774742213</v>
      </c>
      <c r="T599" s="169">
        <v>9.9576843384841247</v>
      </c>
      <c r="U599" s="169">
        <v>1853.0714417594734</v>
      </c>
      <c r="V599" s="169">
        <v>9.9662071827841423</v>
      </c>
      <c r="W599" s="169">
        <v>1691.6834774742213</v>
      </c>
      <c r="X599" s="169" t="e">
        <v>#N/A</v>
      </c>
      <c r="Y599" s="169">
        <v>1916.7923377924851</v>
      </c>
      <c r="Z599" s="169" t="e">
        <v>#N/A</v>
      </c>
    </row>
    <row r="600" spans="1:26" x14ac:dyDescent="0.3">
      <c r="A600" s="169" t="str">
        <f t="shared" si="21"/>
        <v>SO2493000</v>
      </c>
      <c r="B600" s="169" t="str">
        <f t="shared" si="22"/>
        <v>SO493000</v>
      </c>
      <c r="C600" s="169" t="s">
        <v>61</v>
      </c>
      <c r="D600" s="169" t="s">
        <v>113</v>
      </c>
      <c r="E600" s="169">
        <v>493000</v>
      </c>
      <c r="F600" s="169">
        <v>543000</v>
      </c>
      <c r="G600" s="169">
        <v>1844.489454887831</v>
      </c>
      <c r="H600" s="169">
        <v>11.477816036125006</v>
      </c>
      <c r="I600" s="169">
        <v>1892.2483373435598</v>
      </c>
      <c r="J600" s="169">
        <v>11.480087963528671</v>
      </c>
      <c r="K600" s="169">
        <v>1846.489454887831</v>
      </c>
      <c r="L600" s="169">
        <v>11.02281815746711</v>
      </c>
      <c r="M600" s="169">
        <v>1924.8789401350521</v>
      </c>
      <c r="N600" s="169">
        <v>11.026547206610113</v>
      </c>
      <c r="O600" s="169">
        <v>1848.489454887831</v>
      </c>
      <c r="P600" s="169">
        <v>10.337052686421178</v>
      </c>
      <c r="Q600" s="169">
        <v>1971.2656119719529</v>
      </c>
      <c r="R600" s="169">
        <v>10.342893244270382</v>
      </c>
      <c r="S600" s="169">
        <v>1850.489454887831</v>
      </c>
      <c r="T600" s="169">
        <v>9.9576843384841247</v>
      </c>
      <c r="U600" s="169">
        <v>2029.650777761263</v>
      </c>
      <c r="V600" s="169">
        <v>9.9662071827841423</v>
      </c>
      <c r="W600" s="169">
        <v>1852.489454887831</v>
      </c>
      <c r="X600" s="169" t="e">
        <v>#N/A</v>
      </c>
      <c r="Y600" s="169">
        <v>2099.3301654724801</v>
      </c>
      <c r="Z600" s="169" t="e">
        <v>#N/A</v>
      </c>
    </row>
    <row r="601" spans="1:26" x14ac:dyDescent="0.3">
      <c r="A601" s="169" t="str">
        <f t="shared" si="21"/>
        <v>SO2543000</v>
      </c>
      <c r="B601" s="169" t="str">
        <f t="shared" si="22"/>
        <v>SO543000</v>
      </c>
      <c r="C601" s="169" t="s">
        <v>61</v>
      </c>
      <c r="D601" s="169" t="s">
        <v>113</v>
      </c>
      <c r="E601" s="169">
        <v>543000</v>
      </c>
      <c r="F601" s="169">
        <v>593000</v>
      </c>
      <c r="G601" s="169">
        <v>2007.490932301441</v>
      </c>
      <c r="H601" s="169">
        <v>11.477816036125006</v>
      </c>
      <c r="I601" s="169">
        <v>2059.5273233890962</v>
      </c>
      <c r="J601" s="169">
        <v>11.480087963528671</v>
      </c>
      <c r="K601" s="169">
        <v>2009.490932301441</v>
      </c>
      <c r="L601" s="169">
        <v>11.02281815746711</v>
      </c>
      <c r="M601" s="169">
        <v>2094.9013460661595</v>
      </c>
      <c r="N601" s="169">
        <v>11.026547206610113</v>
      </c>
      <c r="O601" s="169">
        <v>2011.490932301441</v>
      </c>
      <c r="P601" s="169">
        <v>10.337052686421178</v>
      </c>
      <c r="Q601" s="169">
        <v>2145.2634955977242</v>
      </c>
      <c r="R601" s="169">
        <v>10.342893244270382</v>
      </c>
      <c r="S601" s="169">
        <v>2013.490932301441</v>
      </c>
      <c r="T601" s="169">
        <v>9.9576843384841247</v>
      </c>
      <c r="U601" s="169">
        <v>2208.69878025445</v>
      </c>
      <c r="V601" s="169">
        <v>9.9662071827841423</v>
      </c>
      <c r="W601" s="169">
        <v>2015.490932301441</v>
      </c>
      <c r="X601" s="169" t="e">
        <v>#N/A</v>
      </c>
      <c r="Y601" s="169">
        <v>2284.4398501125756</v>
      </c>
      <c r="Z601" s="169" t="e">
        <v>#N/A</v>
      </c>
    </row>
    <row r="602" spans="1:26" x14ac:dyDescent="0.3">
      <c r="A602" s="169" t="str">
        <f t="shared" si="21"/>
        <v>SO2593000</v>
      </c>
      <c r="B602" s="169" t="str">
        <f t="shared" si="22"/>
        <v>SO593000</v>
      </c>
      <c r="C602" s="169" t="s">
        <v>61</v>
      </c>
      <c r="D602" s="169" t="s">
        <v>113</v>
      </c>
      <c r="E602" s="169">
        <v>593000</v>
      </c>
      <c r="F602" s="169">
        <v>643000</v>
      </c>
      <c r="G602" s="169">
        <v>2173.2969097150508</v>
      </c>
      <c r="H602" s="169">
        <v>11.477816036125006</v>
      </c>
      <c r="I602" s="169">
        <v>2229.7038257908885</v>
      </c>
      <c r="J602" s="169">
        <v>11.480087963528671</v>
      </c>
      <c r="K602" s="169">
        <v>2175.2969097150508</v>
      </c>
      <c r="L602" s="169">
        <v>11.02281815746711</v>
      </c>
      <c r="M602" s="169">
        <v>2267.8809252574356</v>
      </c>
      <c r="N602" s="169">
        <v>11.026547206610113</v>
      </c>
      <c r="O602" s="169">
        <v>2177.2969097150508</v>
      </c>
      <c r="P602" s="169">
        <v>10.337052686421178</v>
      </c>
      <c r="Q602" s="169">
        <v>2322.3050010408397</v>
      </c>
      <c r="R602" s="169">
        <v>10.342893244270382</v>
      </c>
      <c r="S602" s="169">
        <v>2179.2969097150508</v>
      </c>
      <c r="T602" s="169">
        <v>9.9576843384841247</v>
      </c>
      <c r="U602" s="169">
        <v>2390.9002216795984</v>
      </c>
      <c r="V602" s="169">
        <v>9.9662071827841423</v>
      </c>
      <c r="W602" s="169">
        <v>2181.2969097150508</v>
      </c>
      <c r="X602" s="169" t="e">
        <v>#N/A</v>
      </c>
      <c r="Y602" s="169">
        <v>2472.8347876994267</v>
      </c>
      <c r="Z602" s="169" t="e">
        <v>#N/A</v>
      </c>
    </row>
    <row r="603" spans="1:26" x14ac:dyDescent="0.3">
      <c r="A603" s="169" t="str">
        <f t="shared" si="21"/>
        <v>SO2643000</v>
      </c>
      <c r="B603" s="169" t="str">
        <f t="shared" si="22"/>
        <v>SO643000</v>
      </c>
      <c r="C603" s="169" t="s">
        <v>61</v>
      </c>
      <c r="D603" s="169" t="s">
        <v>113</v>
      </c>
      <c r="E603" s="169">
        <v>643000</v>
      </c>
      <c r="F603" s="169">
        <v>693000</v>
      </c>
      <c r="G603" s="169">
        <v>2331.1028871286603</v>
      </c>
      <c r="H603" s="169">
        <v>11.477816036125006</v>
      </c>
      <c r="I603" s="169">
        <v>2391.6149936053916</v>
      </c>
      <c r="J603" s="169">
        <v>11.480087963528671</v>
      </c>
      <c r="K603" s="169">
        <v>2333.1028871286603</v>
      </c>
      <c r="L603" s="169">
        <v>11.02281815746711</v>
      </c>
      <c r="M603" s="169">
        <v>2432.4249950597473</v>
      </c>
      <c r="N603" s="169">
        <v>11.026547206610113</v>
      </c>
      <c r="O603" s="169">
        <v>2335.1028871286603</v>
      </c>
      <c r="P603" s="169">
        <v>10.337052686421178</v>
      </c>
      <c r="Q603" s="169">
        <v>2490.6643975380625</v>
      </c>
      <c r="R603" s="169">
        <v>10.342893244270382</v>
      </c>
      <c r="S603" s="169">
        <v>2337.1028871286603</v>
      </c>
      <c r="T603" s="169">
        <v>9.9576843384841247</v>
      </c>
      <c r="U603" s="169">
        <v>2564.1062944273726</v>
      </c>
      <c r="V603" s="169">
        <v>9.9662071827841423</v>
      </c>
      <c r="W603" s="169">
        <v>2339.1028871286603</v>
      </c>
      <c r="X603" s="169" t="e">
        <v>#N/A</v>
      </c>
      <c r="Y603" s="169">
        <v>2651.858349435307</v>
      </c>
      <c r="Z603" s="169" t="e">
        <v>#N/A</v>
      </c>
    </row>
    <row r="604" spans="1:26" x14ac:dyDescent="0.3">
      <c r="A604" s="169" t="str">
        <f t="shared" si="21"/>
        <v>SO2693000</v>
      </c>
      <c r="B604" s="169" t="str">
        <f t="shared" si="22"/>
        <v>SO693000</v>
      </c>
      <c r="C604" s="169" t="s">
        <v>61</v>
      </c>
      <c r="D604" s="169" t="s">
        <v>113</v>
      </c>
      <c r="E604" s="169">
        <v>693000</v>
      </c>
      <c r="F604" s="169">
        <v>732000</v>
      </c>
      <c r="G604" s="169">
        <v>2471.5332027310278</v>
      </c>
      <c r="H604" s="169">
        <v>11.477816036125006</v>
      </c>
      <c r="I604" s="169">
        <v>2535.8055812285884</v>
      </c>
      <c r="J604" s="169">
        <v>11.480087963528671</v>
      </c>
      <c r="K604" s="169">
        <v>2473.5332027310278</v>
      </c>
      <c r="L604" s="169">
        <v>11.02281815746711</v>
      </c>
      <c r="M604" s="169">
        <v>2579.0272680645007</v>
      </c>
      <c r="N604" s="169">
        <v>11.026547206610113</v>
      </c>
      <c r="O604" s="169">
        <v>2475.5332027310278</v>
      </c>
      <c r="P604" s="169">
        <v>10.337052686421178</v>
      </c>
      <c r="Q604" s="169">
        <v>2640.7614332261924</v>
      </c>
      <c r="R604" s="169">
        <v>10.342893244270382</v>
      </c>
      <c r="S604" s="169">
        <v>2477.5332027310278</v>
      </c>
      <c r="T604" s="169">
        <v>9.9576843384841247</v>
      </c>
      <c r="U604" s="169">
        <v>2718.642788293861</v>
      </c>
      <c r="V604" s="169">
        <v>9.9662071827841423</v>
      </c>
      <c r="W604" s="169">
        <v>2479.5332027310278</v>
      </c>
      <c r="X604" s="169" t="e">
        <v>#N/A</v>
      </c>
      <c r="Y604" s="169">
        <v>2811.7235464646724</v>
      </c>
      <c r="Z604" s="169" t="e">
        <v>#N/A</v>
      </c>
    </row>
    <row r="605" spans="1:26" x14ac:dyDescent="0.3">
      <c r="A605" s="169" t="str">
        <f t="shared" si="21"/>
        <v>SW10</v>
      </c>
      <c r="B605" s="169" t="str">
        <f t="shared" si="22"/>
        <v>SW0</v>
      </c>
      <c r="C605" s="169" t="s">
        <v>65</v>
      </c>
      <c r="D605" s="169" t="s">
        <v>117</v>
      </c>
      <c r="E605" s="169">
        <v>0</v>
      </c>
      <c r="F605" s="169">
        <v>25000</v>
      </c>
      <c r="G605" s="169">
        <v>136.08934816774413</v>
      </c>
      <c r="H605" s="169">
        <v>13.327401317113592</v>
      </c>
      <c r="I605" s="169">
        <v>138.8246824281097</v>
      </c>
      <c r="J605" s="169">
        <v>13.329918679010499</v>
      </c>
      <c r="K605" s="169">
        <v>138.08934816774413</v>
      </c>
      <c r="L605" s="169">
        <v>12.759717458603303</v>
      </c>
      <c r="M605" s="169">
        <v>142.57901445857303</v>
      </c>
      <c r="N605" s="169">
        <v>12.763849353931098</v>
      </c>
      <c r="O605" s="169">
        <v>140.08934816774413</v>
      </c>
      <c r="P605" s="169">
        <v>11.915573849008535</v>
      </c>
      <c r="Q605" s="169">
        <v>147.1212092909505</v>
      </c>
      <c r="R605" s="169">
        <v>11.92204535763269</v>
      </c>
      <c r="S605" s="169">
        <v>142.08934816774413</v>
      </c>
      <c r="T605" s="169">
        <v>11.405789506877751</v>
      </c>
      <c r="U605" s="169">
        <v>152.35060386279505</v>
      </c>
      <c r="V605" s="169">
        <v>11.415233067204339</v>
      </c>
      <c r="W605" s="169">
        <v>144.08934816774413</v>
      </c>
      <c r="X605" s="169" t="e">
        <v>#N/A</v>
      </c>
      <c r="Y605" s="169">
        <v>158.2268618154107</v>
      </c>
      <c r="Z605" s="169" t="e">
        <v>#N/A</v>
      </c>
    </row>
    <row r="606" spans="1:26" x14ac:dyDescent="0.3">
      <c r="A606" s="169" t="str">
        <f t="shared" si="21"/>
        <v>SW125000</v>
      </c>
      <c r="B606" s="169" t="str">
        <f t="shared" si="22"/>
        <v>SW25000</v>
      </c>
      <c r="C606" s="169" t="s">
        <v>65</v>
      </c>
      <c r="D606" s="169" t="s">
        <v>117</v>
      </c>
      <c r="E606" s="169">
        <v>25000</v>
      </c>
      <c r="F606" s="169">
        <v>50000</v>
      </c>
      <c r="G606" s="169">
        <v>195.27865758963966</v>
      </c>
      <c r="H606" s="169">
        <v>13.327401317113592</v>
      </c>
      <c r="I606" s="169">
        <v>199.46776005376341</v>
      </c>
      <c r="J606" s="169">
        <v>13.329918679010499</v>
      </c>
      <c r="K606" s="169">
        <v>197.27865758963966</v>
      </c>
      <c r="L606" s="169">
        <v>12.759717458603303</v>
      </c>
      <c r="M606" s="169">
        <v>204.15447982260179</v>
      </c>
      <c r="N606" s="169">
        <v>12.763849353931098</v>
      </c>
      <c r="O606" s="169">
        <v>199.27865758963966</v>
      </c>
      <c r="P606" s="169">
        <v>11.915573849008535</v>
      </c>
      <c r="Q606" s="169">
        <v>210.0477936273914</v>
      </c>
      <c r="R606" s="169">
        <v>11.92204535763269</v>
      </c>
      <c r="S606" s="169">
        <v>201.27865758963966</v>
      </c>
      <c r="T606" s="169">
        <v>11.405789506877751</v>
      </c>
      <c r="U606" s="169">
        <v>216.993538268024</v>
      </c>
      <c r="V606" s="169">
        <v>11.415233067204339</v>
      </c>
      <c r="W606" s="169">
        <v>203.27865758963966</v>
      </c>
      <c r="X606" s="169" t="e">
        <v>#N/A</v>
      </c>
      <c r="Y606" s="169">
        <v>224.92993952477985</v>
      </c>
      <c r="Z606" s="169" t="e">
        <v>#N/A</v>
      </c>
    </row>
    <row r="607" spans="1:26" x14ac:dyDescent="0.3">
      <c r="A607" s="169" t="str">
        <f t="shared" si="21"/>
        <v>SW150000</v>
      </c>
      <c r="B607" s="169" t="str">
        <f t="shared" si="22"/>
        <v>SW50000</v>
      </c>
      <c r="C607" s="169" t="s">
        <v>65</v>
      </c>
      <c r="D607" s="169" t="s">
        <v>117</v>
      </c>
      <c r="E607" s="169">
        <v>50000</v>
      </c>
      <c r="F607" s="169">
        <v>73200</v>
      </c>
      <c r="G607" s="169">
        <v>292.14068998147343</v>
      </c>
      <c r="H607" s="169">
        <v>13.327401317113592</v>
      </c>
      <c r="I607" s="169">
        <v>299.01312112685406</v>
      </c>
      <c r="J607" s="169">
        <v>13.329918679010499</v>
      </c>
      <c r="K607" s="169">
        <v>294.14068998147343</v>
      </c>
      <c r="L607" s="169">
        <v>12.759717458603303</v>
      </c>
      <c r="M607" s="169">
        <v>305.42081866502753</v>
      </c>
      <c r="N607" s="169">
        <v>12.763849353931098</v>
      </c>
      <c r="O607" s="169">
        <v>296.14068998147343</v>
      </c>
      <c r="P607" s="169">
        <v>11.915573849008535</v>
      </c>
      <c r="Q607" s="169">
        <v>313.80799378903657</v>
      </c>
      <c r="R607" s="169">
        <v>11.92204535763269</v>
      </c>
      <c r="S607" s="169">
        <v>298.14068998147343</v>
      </c>
      <c r="T607" s="169">
        <v>11.405789506877751</v>
      </c>
      <c r="U607" s="169">
        <v>323.92173409414335</v>
      </c>
      <c r="V607" s="169">
        <v>11.415233067204339</v>
      </c>
      <c r="W607" s="169">
        <v>300.14068998147343</v>
      </c>
      <c r="X607" s="169" t="e">
        <v>#N/A</v>
      </c>
      <c r="Y607" s="169">
        <v>335.66069589748975</v>
      </c>
      <c r="Z607" s="169" t="e">
        <v>#N/A</v>
      </c>
    </row>
    <row r="608" spans="1:26" x14ac:dyDescent="0.3">
      <c r="A608" s="169" t="str">
        <f t="shared" si="21"/>
        <v>SW173200</v>
      </c>
      <c r="B608" s="169" t="str">
        <f t="shared" si="22"/>
        <v>SW73200</v>
      </c>
      <c r="C608" s="169" t="s">
        <v>65</v>
      </c>
      <c r="D608" s="169" t="s">
        <v>117</v>
      </c>
      <c r="E608" s="169">
        <v>73200</v>
      </c>
      <c r="F608" s="169">
        <v>100000</v>
      </c>
      <c r="G608" s="169">
        <v>315.64994013133054</v>
      </c>
      <c r="H608" s="169">
        <v>11.993403500904209</v>
      </c>
      <c r="I608" s="169">
        <v>322.70818840487215</v>
      </c>
      <c r="J608" s="169">
        <v>11.995768295413425</v>
      </c>
      <c r="K608" s="169">
        <v>317.64994013133054</v>
      </c>
      <c r="L608" s="169">
        <v>11.491886969222266</v>
      </c>
      <c r="M608" s="169">
        <v>329.23506148384342</v>
      </c>
      <c r="N608" s="169">
        <v>11.495768446651406</v>
      </c>
      <c r="O608" s="169">
        <v>319.64994013133054</v>
      </c>
      <c r="P608" s="169">
        <v>10.756143717481734</v>
      </c>
      <c r="Q608" s="169">
        <v>337.79493336006408</v>
      </c>
      <c r="R608" s="169">
        <v>10.762223013462002</v>
      </c>
      <c r="S608" s="169">
        <v>321.64994013133054</v>
      </c>
      <c r="T608" s="169">
        <v>10.347115241740326</v>
      </c>
      <c r="U608" s="169">
        <v>348.12805337087406</v>
      </c>
      <c r="V608" s="169">
        <v>10.355986465077425</v>
      </c>
      <c r="W608" s="169">
        <v>323.64994013133054</v>
      </c>
      <c r="X608" s="169" t="e">
        <v>#N/A</v>
      </c>
      <c r="Y608" s="169">
        <v>360.13033769798039</v>
      </c>
      <c r="Z608" s="169" t="e">
        <v>#N/A</v>
      </c>
    </row>
    <row r="609" spans="1:26" x14ac:dyDescent="0.3">
      <c r="A609" s="169" t="str">
        <f t="shared" si="21"/>
        <v>SW1100000</v>
      </c>
      <c r="B609" s="169" t="str">
        <f t="shared" si="22"/>
        <v>SW100000</v>
      </c>
      <c r="C609" s="169" t="s">
        <v>65</v>
      </c>
      <c r="D609" s="169" t="s">
        <v>117</v>
      </c>
      <c r="E609" s="169">
        <v>100000</v>
      </c>
      <c r="F609" s="169">
        <v>125000</v>
      </c>
      <c r="G609" s="169">
        <v>386.41062371005421</v>
      </c>
      <c r="H609" s="169">
        <v>11.993403500904209</v>
      </c>
      <c r="I609" s="169">
        <v>395.24586746490752</v>
      </c>
      <c r="J609" s="169">
        <v>11.995768295413425</v>
      </c>
      <c r="K609" s="169">
        <v>388.41062371005421</v>
      </c>
      <c r="L609" s="169">
        <v>11.491886969222266</v>
      </c>
      <c r="M609" s="169">
        <v>402.9124330984688</v>
      </c>
      <c r="N609" s="169">
        <v>11.495768446651406</v>
      </c>
      <c r="O609" s="169">
        <v>390.41062371005421</v>
      </c>
      <c r="P609" s="169">
        <v>10.756143717481734</v>
      </c>
      <c r="Q609" s="169">
        <v>413.12382844485762</v>
      </c>
      <c r="R609" s="169">
        <v>10.762223013462002</v>
      </c>
      <c r="S609" s="169">
        <v>392.41062371005421</v>
      </c>
      <c r="T609" s="169">
        <v>10.347115241740326</v>
      </c>
      <c r="U609" s="169">
        <v>425.55490761359999</v>
      </c>
      <c r="V609" s="169">
        <v>10.355986465077425</v>
      </c>
      <c r="W609" s="169">
        <v>394.41062371005421</v>
      </c>
      <c r="X609" s="169" t="e">
        <v>#N/A</v>
      </c>
      <c r="Y609" s="169">
        <v>440.07538248363323</v>
      </c>
      <c r="Z609" s="169" t="e">
        <v>#N/A</v>
      </c>
    </row>
    <row r="610" spans="1:26" x14ac:dyDescent="0.3">
      <c r="A610" s="169" t="str">
        <f t="shared" si="21"/>
        <v>SW1125000</v>
      </c>
      <c r="B610" s="169" t="str">
        <f t="shared" si="22"/>
        <v>SW125000</v>
      </c>
      <c r="C610" s="169" t="s">
        <v>65</v>
      </c>
      <c r="D610" s="169" t="s">
        <v>117</v>
      </c>
      <c r="E610" s="169">
        <v>125000</v>
      </c>
      <c r="F610" s="169">
        <v>150000</v>
      </c>
      <c r="G610" s="169">
        <v>453.41331241685907</v>
      </c>
      <c r="H610" s="169">
        <v>11.993403500904209</v>
      </c>
      <c r="I610" s="169">
        <v>463.90645622351923</v>
      </c>
      <c r="J610" s="169">
        <v>11.995768295413425</v>
      </c>
      <c r="K610" s="169">
        <v>455.41331241685907</v>
      </c>
      <c r="L610" s="169">
        <v>11.491886969222266</v>
      </c>
      <c r="M610" s="169">
        <v>472.63633145193887</v>
      </c>
      <c r="N610" s="169">
        <v>11.495768446651406</v>
      </c>
      <c r="O610" s="169">
        <v>457.41331241685907</v>
      </c>
      <c r="P610" s="169">
        <v>10.756143717481734</v>
      </c>
      <c r="Q610" s="169">
        <v>484.3885640573684</v>
      </c>
      <c r="R610" s="169">
        <v>10.762223013462002</v>
      </c>
      <c r="S610" s="169">
        <v>459.41331241685907</v>
      </c>
      <c r="T610" s="169">
        <v>10.347115241740326</v>
      </c>
      <c r="U610" s="169">
        <v>498.77699575356763</v>
      </c>
      <c r="V610" s="169">
        <v>10.355986465077425</v>
      </c>
      <c r="W610" s="169">
        <v>461.41331241685907</v>
      </c>
      <c r="X610" s="169" t="e">
        <v>#N/A</v>
      </c>
      <c r="Y610" s="169">
        <v>515.64689034665855</v>
      </c>
      <c r="Z610" s="169" t="e">
        <v>#N/A</v>
      </c>
    </row>
    <row r="611" spans="1:26" x14ac:dyDescent="0.3">
      <c r="A611" s="169" t="str">
        <f t="shared" si="21"/>
        <v>SW1150000</v>
      </c>
      <c r="B611" s="169" t="str">
        <f t="shared" si="22"/>
        <v>SW150000</v>
      </c>
      <c r="C611" s="169" t="s">
        <v>65</v>
      </c>
      <c r="D611" s="169" t="s">
        <v>117</v>
      </c>
      <c r="E611" s="169">
        <v>150000</v>
      </c>
      <c r="F611" s="169">
        <v>175000</v>
      </c>
      <c r="G611" s="169">
        <v>519.41600112366393</v>
      </c>
      <c r="H611" s="169">
        <v>11.993403500904209</v>
      </c>
      <c r="I611" s="169">
        <v>531.53387815871974</v>
      </c>
      <c r="J611" s="169">
        <v>11.995768295413425</v>
      </c>
      <c r="K611" s="169">
        <v>521.41600112366393</v>
      </c>
      <c r="L611" s="169">
        <v>11.491886969222266</v>
      </c>
      <c r="M611" s="169">
        <v>541.30579113178851</v>
      </c>
      <c r="N611" s="169">
        <v>11.495768446651406</v>
      </c>
      <c r="O611" s="169">
        <v>523.41600112366393</v>
      </c>
      <c r="P611" s="169">
        <v>10.756143717481734</v>
      </c>
      <c r="Q611" s="169">
        <v>554.56803605164259</v>
      </c>
      <c r="R611" s="169">
        <v>10.762223013462002</v>
      </c>
      <c r="S611" s="169">
        <v>525.41600112366393</v>
      </c>
      <c r="T611" s="169">
        <v>10.347115241740326</v>
      </c>
      <c r="U611" s="169">
        <v>570.87466280886349</v>
      </c>
      <c r="V611" s="169">
        <v>10.355986465077425</v>
      </c>
      <c r="W611" s="169">
        <v>527.41600112366393</v>
      </c>
      <c r="X611" s="169" t="e">
        <v>#N/A</v>
      </c>
      <c r="Y611" s="169">
        <v>590.04697622831236</v>
      </c>
      <c r="Z611" s="169" t="e">
        <v>#N/A</v>
      </c>
    </row>
    <row r="612" spans="1:26" x14ac:dyDescent="0.3">
      <c r="A612" s="169" t="str">
        <f t="shared" si="21"/>
        <v>SW1175000</v>
      </c>
      <c r="B612" s="169" t="str">
        <f t="shared" si="22"/>
        <v>SW175000</v>
      </c>
      <c r="C612" s="169" t="s">
        <v>65</v>
      </c>
      <c r="D612" s="169" t="s">
        <v>117</v>
      </c>
      <c r="E612" s="169">
        <v>175000</v>
      </c>
      <c r="F612" s="169">
        <v>200000</v>
      </c>
      <c r="G612" s="169">
        <v>586.63458983046871</v>
      </c>
      <c r="H612" s="169">
        <v>11.993403500904209</v>
      </c>
      <c r="I612" s="169">
        <v>600.41752763450597</v>
      </c>
      <c r="J612" s="169">
        <v>11.995768295413425</v>
      </c>
      <c r="K612" s="169">
        <v>588.63458983046871</v>
      </c>
      <c r="L612" s="169">
        <v>11.491886969222266</v>
      </c>
      <c r="M612" s="169">
        <v>611.25734279489325</v>
      </c>
      <c r="N612" s="169">
        <v>11.495768446651406</v>
      </c>
      <c r="O612" s="169">
        <v>590.63458983046871</v>
      </c>
      <c r="P612" s="169">
        <v>10.756143717481734</v>
      </c>
      <c r="Q612" s="169">
        <v>626.06708007933059</v>
      </c>
      <c r="R612" s="169">
        <v>10.762223013462002</v>
      </c>
      <c r="S612" s="169">
        <v>592.63458983046871</v>
      </c>
      <c r="T612" s="169">
        <v>10.347115241740326</v>
      </c>
      <c r="U612" s="169">
        <v>644.33951346101173</v>
      </c>
      <c r="V612" s="169">
        <v>10.355986465077425</v>
      </c>
      <c r="W612" s="169">
        <v>594.63458983046871</v>
      </c>
      <c r="X612" s="169" t="e">
        <v>#N/A</v>
      </c>
      <c r="Y612" s="169">
        <v>665.87139409711585</v>
      </c>
      <c r="Z612" s="169" t="e">
        <v>#N/A</v>
      </c>
    </row>
    <row r="613" spans="1:26" x14ac:dyDescent="0.3">
      <c r="A613" s="169" t="str">
        <f t="shared" si="21"/>
        <v>SW1200000</v>
      </c>
      <c r="B613" s="169" t="str">
        <f t="shared" si="22"/>
        <v>SW200000</v>
      </c>
      <c r="C613" s="169" t="s">
        <v>65</v>
      </c>
      <c r="D613" s="169" t="s">
        <v>117</v>
      </c>
      <c r="E613" s="169">
        <v>200000</v>
      </c>
      <c r="F613" s="169">
        <v>225000</v>
      </c>
      <c r="G613" s="169">
        <v>652.63727853727357</v>
      </c>
      <c r="H613" s="169">
        <v>11.993403500904209</v>
      </c>
      <c r="I613" s="169">
        <v>668.04494956970655</v>
      </c>
      <c r="J613" s="169">
        <v>11.995768295413425</v>
      </c>
      <c r="K613" s="169">
        <v>654.63727853727357</v>
      </c>
      <c r="L613" s="169">
        <v>11.491886969222266</v>
      </c>
      <c r="M613" s="169">
        <v>679.92680247474289</v>
      </c>
      <c r="N613" s="169">
        <v>11.495768446651406</v>
      </c>
      <c r="O613" s="169">
        <v>656.63727853727357</v>
      </c>
      <c r="P613" s="169">
        <v>10.756143717481734</v>
      </c>
      <c r="Q613" s="169">
        <v>696.2465520736049</v>
      </c>
      <c r="R613" s="169">
        <v>10.762223013462002</v>
      </c>
      <c r="S613" s="169">
        <v>658.63727853727357</v>
      </c>
      <c r="T613" s="169">
        <v>10.347115241740326</v>
      </c>
      <c r="U613" s="169">
        <v>716.43718051630754</v>
      </c>
      <c r="V613" s="169">
        <v>10.355986465077425</v>
      </c>
      <c r="W613" s="169">
        <v>660.63727853727357</v>
      </c>
      <c r="X613" s="169" t="e">
        <v>#N/A</v>
      </c>
      <c r="Y613" s="169">
        <v>740.27147997876966</v>
      </c>
      <c r="Z613" s="169" t="e">
        <v>#N/A</v>
      </c>
    </row>
    <row r="614" spans="1:26" x14ac:dyDescent="0.3">
      <c r="A614" s="169" t="str">
        <f t="shared" si="21"/>
        <v>SW1225000</v>
      </c>
      <c r="B614" s="169" t="str">
        <f t="shared" si="22"/>
        <v>SW225000</v>
      </c>
      <c r="C614" s="169" t="s">
        <v>65</v>
      </c>
      <c r="D614" s="169" t="s">
        <v>117</v>
      </c>
      <c r="E614" s="169">
        <v>225000</v>
      </c>
      <c r="F614" s="169">
        <v>250000</v>
      </c>
      <c r="G614" s="169">
        <v>720.63996724407832</v>
      </c>
      <c r="H614" s="169">
        <v>11.993403500904209</v>
      </c>
      <c r="I614" s="169">
        <v>737.73870515172928</v>
      </c>
      <c r="J614" s="169">
        <v>11.995768295413425</v>
      </c>
      <c r="K614" s="169">
        <v>722.63996724407832</v>
      </c>
      <c r="L614" s="169">
        <v>11.491886969222266</v>
      </c>
      <c r="M614" s="169">
        <v>750.70513950183329</v>
      </c>
      <c r="N614" s="169">
        <v>11.495768446651406</v>
      </c>
      <c r="O614" s="169">
        <v>724.63996724407832</v>
      </c>
      <c r="P614" s="169">
        <v>10.756143717481734</v>
      </c>
      <c r="Q614" s="169">
        <v>768.59655130435215</v>
      </c>
      <c r="R614" s="169">
        <v>10.762223013462002</v>
      </c>
      <c r="S614" s="169">
        <v>726.63996724407832</v>
      </c>
      <c r="T614" s="169">
        <v>10.347115241740326</v>
      </c>
      <c r="U614" s="169">
        <v>790.7836897409469</v>
      </c>
      <c r="V614" s="169">
        <v>10.355986465077425</v>
      </c>
      <c r="W614" s="169">
        <v>728.63996724407832</v>
      </c>
      <c r="X614" s="169" t="e">
        <v>#N/A</v>
      </c>
      <c r="Y614" s="169">
        <v>817.01440982316637</v>
      </c>
      <c r="Z614" s="169" t="e">
        <v>#N/A</v>
      </c>
    </row>
    <row r="615" spans="1:26" x14ac:dyDescent="0.3">
      <c r="A615" s="169" t="str">
        <f t="shared" si="21"/>
        <v>SW1250000</v>
      </c>
      <c r="B615" s="169" t="str">
        <f t="shared" si="22"/>
        <v>SW250000</v>
      </c>
      <c r="C615" s="169" t="s">
        <v>65</v>
      </c>
      <c r="D615" s="169" t="s">
        <v>117</v>
      </c>
      <c r="E615" s="169">
        <v>250000</v>
      </c>
      <c r="F615" s="169">
        <v>293000</v>
      </c>
      <c r="G615" s="169">
        <v>809.36951910059429</v>
      </c>
      <c r="H615" s="169">
        <v>11.993403500904209</v>
      </c>
      <c r="I615" s="169">
        <v>828.49587759066333</v>
      </c>
      <c r="J615" s="169">
        <v>11.995768295413425</v>
      </c>
      <c r="K615" s="169">
        <v>811.36951910059429</v>
      </c>
      <c r="L615" s="169">
        <v>11.491886969222266</v>
      </c>
      <c r="M615" s="169">
        <v>842.76274523146424</v>
      </c>
      <c r="N615" s="169">
        <v>11.495768446651406</v>
      </c>
      <c r="O615" s="169">
        <v>813.36951910059429</v>
      </c>
      <c r="P615" s="169">
        <v>10.756143717481734</v>
      </c>
      <c r="Q615" s="169">
        <v>862.53860919814258</v>
      </c>
      <c r="R615" s="169">
        <v>10.762223013462002</v>
      </c>
      <c r="S615" s="169">
        <v>815.36951910059429</v>
      </c>
      <c r="T615" s="169">
        <v>10.347115241740326</v>
      </c>
      <c r="U615" s="169">
        <v>887.11960018778734</v>
      </c>
      <c r="V615" s="169">
        <v>10.355986465077425</v>
      </c>
      <c r="W615" s="169">
        <v>817.36951910059429</v>
      </c>
      <c r="X615" s="169" t="e">
        <v>#N/A</v>
      </c>
      <c r="Y615" s="169">
        <v>916.22367308884486</v>
      </c>
      <c r="Z615" s="169" t="e">
        <v>#N/A</v>
      </c>
    </row>
    <row r="616" spans="1:26" x14ac:dyDescent="0.3">
      <c r="A616" s="169" t="str">
        <f t="shared" si="21"/>
        <v>SW1293000</v>
      </c>
      <c r="B616" s="169" t="str">
        <f t="shared" si="22"/>
        <v>SW293000</v>
      </c>
      <c r="C616" s="169" t="s">
        <v>65</v>
      </c>
      <c r="D616" s="169" t="s">
        <v>117</v>
      </c>
      <c r="E616" s="169">
        <v>293000</v>
      </c>
      <c r="F616" s="169">
        <v>343000</v>
      </c>
      <c r="G616" s="169">
        <v>1227.8431452333925</v>
      </c>
      <c r="H616" s="169">
        <v>11.443183495922581</v>
      </c>
      <c r="I616" s="169">
        <v>1259.6647587705061</v>
      </c>
      <c r="J616" s="169">
        <v>11.445548290431796</v>
      </c>
      <c r="K616" s="169">
        <v>1229.8431452333925</v>
      </c>
      <c r="L616" s="169">
        <v>10.987911801210428</v>
      </c>
      <c r="M616" s="169">
        <v>1282.0738461343744</v>
      </c>
      <c r="N616" s="169">
        <v>10.991793278639568</v>
      </c>
      <c r="O616" s="169">
        <v>1231.8431452333925</v>
      </c>
      <c r="P616" s="169">
        <v>10.302132599819407</v>
      </c>
      <c r="Q616" s="169">
        <v>1313.648564904267</v>
      </c>
      <c r="R616" s="169">
        <v>10.308211895799673</v>
      </c>
      <c r="S616" s="169">
        <v>1233.8431452333925</v>
      </c>
      <c r="T616" s="169">
        <v>9.9229236583448515</v>
      </c>
      <c r="U616" s="169">
        <v>1353.2178475740766</v>
      </c>
      <c r="V616" s="169">
        <v>9.9317948816819488</v>
      </c>
      <c r="W616" s="169">
        <v>1235.8431452333925</v>
      </c>
      <c r="X616" s="169" t="e">
        <v>#N/A</v>
      </c>
      <c r="Y616" s="169">
        <v>1400.3124396046001</v>
      </c>
      <c r="Z616" s="169" t="e">
        <v>#N/A</v>
      </c>
    </row>
    <row r="617" spans="1:26" x14ac:dyDescent="0.3">
      <c r="A617" s="169" t="str">
        <f t="shared" si="21"/>
        <v>SW1343000</v>
      </c>
      <c r="B617" s="169" t="str">
        <f t="shared" si="22"/>
        <v>SW343000</v>
      </c>
      <c r="C617" s="169" t="s">
        <v>65</v>
      </c>
      <c r="D617" s="169" t="s">
        <v>117</v>
      </c>
      <c r="E617" s="169">
        <v>343000</v>
      </c>
      <c r="F617" s="169">
        <v>393000</v>
      </c>
      <c r="G617" s="169">
        <v>1392.8243226470022</v>
      </c>
      <c r="H617" s="169">
        <v>11.443183495922581</v>
      </c>
      <c r="I617" s="169">
        <v>1428.9891051763491</v>
      </c>
      <c r="J617" s="169">
        <v>11.445548290431796</v>
      </c>
      <c r="K617" s="169">
        <v>1394.8243226470022</v>
      </c>
      <c r="L617" s="169">
        <v>10.987911801210428</v>
      </c>
      <c r="M617" s="169">
        <v>1454.1837243076482</v>
      </c>
      <c r="N617" s="169">
        <v>10.991793278639568</v>
      </c>
      <c r="O617" s="169">
        <v>1396.8243226470022</v>
      </c>
      <c r="P617" s="169">
        <v>10.302132599819407</v>
      </c>
      <c r="Q617" s="169">
        <v>1489.794944915061</v>
      </c>
      <c r="R617" s="169">
        <v>10.308211895799673</v>
      </c>
      <c r="S617" s="169">
        <v>1398.8243226470022</v>
      </c>
      <c r="T617" s="169">
        <v>9.9229236583448515</v>
      </c>
      <c r="U617" s="169">
        <v>1534.4918664885884</v>
      </c>
      <c r="V617" s="169">
        <v>9.9317948816819488</v>
      </c>
      <c r="W617" s="169">
        <v>1400.8243226470022</v>
      </c>
      <c r="X617" s="169" t="e">
        <v>#N/A</v>
      </c>
      <c r="Y617" s="169">
        <v>1587.7411883412167</v>
      </c>
      <c r="Z617" s="169" t="e">
        <v>#N/A</v>
      </c>
    </row>
    <row r="618" spans="1:26" x14ac:dyDescent="0.3">
      <c r="A618" s="169" t="str">
        <f t="shared" si="21"/>
        <v>SW1393000</v>
      </c>
      <c r="B618" s="169" t="str">
        <f t="shared" si="22"/>
        <v>SW393000</v>
      </c>
      <c r="C618" s="169" t="s">
        <v>65</v>
      </c>
      <c r="D618" s="169" t="s">
        <v>117</v>
      </c>
      <c r="E618" s="169">
        <v>393000</v>
      </c>
      <c r="F618" s="169">
        <v>443000</v>
      </c>
      <c r="G618" s="169">
        <v>1559.8055000606118</v>
      </c>
      <c r="H618" s="169">
        <v>11.443183495922581</v>
      </c>
      <c r="I618" s="169">
        <v>1600.3797852290143</v>
      </c>
      <c r="J618" s="169">
        <v>11.445548290431796</v>
      </c>
      <c r="K618" s="169">
        <v>1561.8055000606118</v>
      </c>
      <c r="L618" s="169">
        <v>10.987911801210428</v>
      </c>
      <c r="M618" s="169">
        <v>1628.402479828163</v>
      </c>
      <c r="N618" s="169">
        <v>10.991793278639568</v>
      </c>
      <c r="O618" s="169">
        <v>1563.8055000606118</v>
      </c>
      <c r="P618" s="169">
        <v>10.302132599819407</v>
      </c>
      <c r="Q618" s="169">
        <v>1668.111852162328</v>
      </c>
      <c r="R618" s="169">
        <v>10.308211895799673</v>
      </c>
      <c r="S618" s="169">
        <v>1565.8055000606118</v>
      </c>
      <c r="T618" s="169">
        <v>9.9229236583448515</v>
      </c>
      <c r="U618" s="169">
        <v>1718.0147275724432</v>
      </c>
      <c r="V618" s="169">
        <v>9.9317948816819488</v>
      </c>
      <c r="W618" s="169">
        <v>1567.8055000606118</v>
      </c>
      <c r="X618" s="169" t="e">
        <v>#N/A</v>
      </c>
      <c r="Y618" s="169">
        <v>1777.5127810405761</v>
      </c>
      <c r="Z618" s="169" t="e">
        <v>#N/A</v>
      </c>
    </row>
    <row r="619" spans="1:26" x14ac:dyDescent="0.3">
      <c r="A619" s="169" t="str">
        <f t="shared" si="21"/>
        <v>SW1443000</v>
      </c>
      <c r="B619" s="169" t="str">
        <f t="shared" si="22"/>
        <v>SW443000</v>
      </c>
      <c r="C619" s="169" t="s">
        <v>65</v>
      </c>
      <c r="D619" s="169" t="s">
        <v>117</v>
      </c>
      <c r="E619" s="169">
        <v>443000</v>
      </c>
      <c r="F619" s="169">
        <v>493000</v>
      </c>
      <c r="G619" s="169">
        <v>1726.7866774742217</v>
      </c>
      <c r="H619" s="169">
        <v>11.443183495922581</v>
      </c>
      <c r="I619" s="169">
        <v>1771.7704652816794</v>
      </c>
      <c r="J619" s="169">
        <v>11.445548290431796</v>
      </c>
      <c r="K619" s="169">
        <v>1728.7866774742217</v>
      </c>
      <c r="L619" s="169">
        <v>10.987911801210428</v>
      </c>
      <c r="M619" s="169">
        <v>1802.6212353486778</v>
      </c>
      <c r="N619" s="169">
        <v>10.991793278639568</v>
      </c>
      <c r="O619" s="169">
        <v>1730.7866774742217</v>
      </c>
      <c r="P619" s="169">
        <v>10.302132599819407</v>
      </c>
      <c r="Q619" s="169">
        <v>1846.4287594095952</v>
      </c>
      <c r="R619" s="169">
        <v>10.308211895799673</v>
      </c>
      <c r="S619" s="169">
        <v>1732.7866774742217</v>
      </c>
      <c r="T619" s="169">
        <v>9.9229236583448515</v>
      </c>
      <c r="U619" s="169">
        <v>1901.5375886562981</v>
      </c>
      <c r="V619" s="169">
        <v>9.9317948816819488</v>
      </c>
      <c r="W619" s="169">
        <v>1734.7866774742217</v>
      </c>
      <c r="X619" s="169" t="e">
        <v>#N/A</v>
      </c>
      <c r="Y619" s="169">
        <v>1967.2843737399355</v>
      </c>
      <c r="Z619" s="169" t="e">
        <v>#N/A</v>
      </c>
    </row>
    <row r="620" spans="1:26" x14ac:dyDescent="0.3">
      <c r="A620" s="169" t="str">
        <f t="shared" si="21"/>
        <v>SW1493000</v>
      </c>
      <c r="B620" s="169" t="str">
        <f t="shared" si="22"/>
        <v>SW493000</v>
      </c>
      <c r="C620" s="169" t="s">
        <v>65</v>
      </c>
      <c r="D620" s="169" t="s">
        <v>117</v>
      </c>
      <c r="E620" s="169">
        <v>493000</v>
      </c>
      <c r="F620" s="169">
        <v>543000</v>
      </c>
      <c r="G620" s="169">
        <v>1891.7678548878312</v>
      </c>
      <c r="H620" s="169">
        <v>11.443183495922581</v>
      </c>
      <c r="I620" s="169">
        <v>1941.0948116875225</v>
      </c>
      <c r="J620" s="169">
        <v>11.445548290431796</v>
      </c>
      <c r="K620" s="169">
        <v>1893.7678548878312</v>
      </c>
      <c r="L620" s="169">
        <v>10.987911801210428</v>
      </c>
      <c r="M620" s="169">
        <v>1974.7311135219511</v>
      </c>
      <c r="N620" s="169">
        <v>10.991793278639568</v>
      </c>
      <c r="O620" s="169">
        <v>1895.7678548878312</v>
      </c>
      <c r="P620" s="169">
        <v>10.302132599819407</v>
      </c>
      <c r="Q620" s="169">
        <v>2022.575139420389</v>
      </c>
      <c r="R620" s="169">
        <v>10.308211895799673</v>
      </c>
      <c r="S620" s="169">
        <v>1897.7678548878312</v>
      </c>
      <c r="T620" s="169">
        <v>9.9229236583448515</v>
      </c>
      <c r="U620" s="169">
        <v>2082.8116075708094</v>
      </c>
      <c r="V620" s="169">
        <v>9.9317948816819488</v>
      </c>
      <c r="W620" s="169">
        <v>1899.7678548878312</v>
      </c>
      <c r="X620" s="169" t="e">
        <v>#N/A</v>
      </c>
      <c r="Y620" s="169">
        <v>2154.7131224765521</v>
      </c>
      <c r="Z620" s="169" t="e">
        <v>#N/A</v>
      </c>
    </row>
    <row r="621" spans="1:26" x14ac:dyDescent="0.3">
      <c r="A621" s="169" t="str">
        <f t="shared" si="21"/>
        <v>SW1543000</v>
      </c>
      <c r="B621" s="169" t="str">
        <f t="shared" si="22"/>
        <v>SW543000</v>
      </c>
      <c r="C621" s="169" t="s">
        <v>65</v>
      </c>
      <c r="D621" s="169" t="s">
        <v>117</v>
      </c>
      <c r="E621" s="169">
        <v>543000</v>
      </c>
      <c r="F621" s="169">
        <v>593000</v>
      </c>
      <c r="G621" s="169">
        <v>2058.7490323014408</v>
      </c>
      <c r="H621" s="169">
        <v>11.443183495922581</v>
      </c>
      <c r="I621" s="169">
        <v>2112.4854917401876</v>
      </c>
      <c r="J621" s="169">
        <v>11.445548290431796</v>
      </c>
      <c r="K621" s="169">
        <v>2060.7490323014408</v>
      </c>
      <c r="L621" s="169">
        <v>10.987911801210428</v>
      </c>
      <c r="M621" s="169">
        <v>2148.9498690424662</v>
      </c>
      <c r="N621" s="169">
        <v>10.991793278639568</v>
      </c>
      <c r="O621" s="169">
        <v>2062.7490323014408</v>
      </c>
      <c r="P621" s="169">
        <v>10.302132599819407</v>
      </c>
      <c r="Q621" s="169">
        <v>2200.8920466676559</v>
      </c>
      <c r="R621" s="169">
        <v>10.308211895799673</v>
      </c>
      <c r="S621" s="169">
        <v>2064.7490323014408</v>
      </c>
      <c r="T621" s="169">
        <v>9.9229236583448515</v>
      </c>
      <c r="U621" s="169">
        <v>2266.3344686546643</v>
      </c>
      <c r="V621" s="169">
        <v>9.9317948816819488</v>
      </c>
      <c r="W621" s="169">
        <v>2066.7490323014408</v>
      </c>
      <c r="X621" s="169" t="e">
        <v>#N/A</v>
      </c>
      <c r="Y621" s="169">
        <v>2344.4847151759118</v>
      </c>
      <c r="Z621" s="169" t="e">
        <v>#N/A</v>
      </c>
    </row>
    <row r="622" spans="1:26" x14ac:dyDescent="0.3">
      <c r="A622" s="169" t="str">
        <f t="shared" si="21"/>
        <v>SW1593000</v>
      </c>
      <c r="B622" s="169" t="str">
        <f t="shared" si="22"/>
        <v>SW593000</v>
      </c>
      <c r="C622" s="169" t="s">
        <v>65</v>
      </c>
      <c r="D622" s="169" t="s">
        <v>117</v>
      </c>
      <c r="E622" s="169">
        <v>593000</v>
      </c>
      <c r="F622" s="169">
        <v>643000</v>
      </c>
      <c r="G622" s="169">
        <v>2228.7302097150505</v>
      </c>
      <c r="H622" s="169">
        <v>11.443183495922581</v>
      </c>
      <c r="I622" s="169">
        <v>2286.9756722630864</v>
      </c>
      <c r="J622" s="169">
        <v>11.445548290431796</v>
      </c>
      <c r="K622" s="169">
        <v>2230.7302097150505</v>
      </c>
      <c r="L622" s="169">
        <v>10.987911801210428</v>
      </c>
      <c r="M622" s="169">
        <v>2326.331940583842</v>
      </c>
      <c r="N622" s="169">
        <v>10.991793278639568</v>
      </c>
      <c r="O622" s="169">
        <v>2232.7302097150505</v>
      </c>
      <c r="P622" s="169">
        <v>10.302132599819407</v>
      </c>
      <c r="Q622" s="169">
        <v>2382.4647447696329</v>
      </c>
      <c r="R622" s="169">
        <v>10.308211895799673</v>
      </c>
      <c r="S622" s="169">
        <v>2234.7302097150505</v>
      </c>
      <c r="T622" s="169">
        <v>9.9229236583448515</v>
      </c>
      <c r="U622" s="169">
        <v>2453.2305929925342</v>
      </c>
      <c r="V622" s="169">
        <v>9.9317948816819488</v>
      </c>
      <c r="W622" s="169">
        <v>2236.7302097150505</v>
      </c>
      <c r="X622" s="169" t="e">
        <v>#N/A</v>
      </c>
      <c r="Y622" s="169">
        <v>2537.7705738193854</v>
      </c>
      <c r="Z622" s="169" t="e">
        <v>#N/A</v>
      </c>
    </row>
    <row r="623" spans="1:26" x14ac:dyDescent="0.3">
      <c r="A623" s="169" t="str">
        <f t="shared" si="21"/>
        <v>SW1643000</v>
      </c>
      <c r="B623" s="169" t="str">
        <f t="shared" si="22"/>
        <v>SW643000</v>
      </c>
      <c r="C623" s="169" t="s">
        <v>65</v>
      </c>
      <c r="D623" s="169" t="s">
        <v>117</v>
      </c>
      <c r="E623" s="169">
        <v>643000</v>
      </c>
      <c r="F623" s="169">
        <v>693000</v>
      </c>
      <c r="G623" s="169">
        <v>2390.7113871286606</v>
      </c>
      <c r="H623" s="169">
        <v>11.443183495922581</v>
      </c>
      <c r="I623" s="169">
        <v>2453.200518198696</v>
      </c>
      <c r="J623" s="169">
        <v>11.445548290431796</v>
      </c>
      <c r="K623" s="169">
        <v>2392.7113871286606</v>
      </c>
      <c r="L623" s="169">
        <v>10.987911801210428</v>
      </c>
      <c r="M623" s="169">
        <v>2495.2785027362543</v>
      </c>
      <c r="N623" s="169">
        <v>10.991793278639568</v>
      </c>
      <c r="O623" s="169">
        <v>2394.7113871286606</v>
      </c>
      <c r="P623" s="169">
        <v>10.302132599819407</v>
      </c>
      <c r="Q623" s="169">
        <v>2555.3553339257169</v>
      </c>
      <c r="R623" s="169">
        <v>10.308211895799673</v>
      </c>
      <c r="S623" s="169">
        <v>2396.7113871286606</v>
      </c>
      <c r="T623" s="169">
        <v>9.9229236583448515</v>
      </c>
      <c r="U623" s="169">
        <v>2631.1313486530303</v>
      </c>
      <c r="V623" s="169">
        <v>9.9317948816819488</v>
      </c>
      <c r="W623" s="169">
        <v>2398.7113871286606</v>
      </c>
      <c r="X623" s="169" t="e">
        <v>#N/A</v>
      </c>
      <c r="Y623" s="169">
        <v>2721.6850566118874</v>
      </c>
      <c r="Z623" s="169" t="e">
        <v>#N/A</v>
      </c>
    </row>
    <row r="624" spans="1:26" x14ac:dyDescent="0.3">
      <c r="A624" s="169" t="str">
        <f t="shared" si="21"/>
        <v>SW1693000</v>
      </c>
      <c r="B624" s="169" t="str">
        <f t="shared" si="22"/>
        <v>SW693000</v>
      </c>
      <c r="C624" s="169" t="s">
        <v>65</v>
      </c>
      <c r="D624" s="169" t="s">
        <v>117</v>
      </c>
      <c r="E624" s="169">
        <v>693000</v>
      </c>
      <c r="F624" s="169">
        <v>732000</v>
      </c>
      <c r="G624" s="169">
        <v>2534.5808027310281</v>
      </c>
      <c r="H624" s="169">
        <v>11.443183495922581</v>
      </c>
      <c r="I624" s="169">
        <v>2600.9442698442858</v>
      </c>
      <c r="J624" s="169">
        <v>11.445548290431796</v>
      </c>
      <c r="K624" s="169">
        <v>2536.5808027310281</v>
      </c>
      <c r="L624" s="169">
        <v>10.987911801210428</v>
      </c>
      <c r="M624" s="169">
        <v>2645.5070957834564</v>
      </c>
      <c r="N624" s="169">
        <v>10.991793278639568</v>
      </c>
      <c r="O624" s="169">
        <v>2538.5808027310281</v>
      </c>
      <c r="P624" s="169">
        <v>10.302132599819407</v>
      </c>
      <c r="Q624" s="169">
        <v>2709.1846997233238</v>
      </c>
      <c r="R624" s="169">
        <v>10.308211895799673</v>
      </c>
      <c r="S624" s="169">
        <v>2540.5808027310281</v>
      </c>
      <c r="T624" s="169">
        <v>9.9229236583448515</v>
      </c>
      <c r="U624" s="169">
        <v>2789.5348390718132</v>
      </c>
      <c r="V624" s="169">
        <v>9.9317948816819488</v>
      </c>
      <c r="W624" s="169">
        <v>2542.5808027310281</v>
      </c>
      <c r="X624" s="169" t="e">
        <v>#N/A</v>
      </c>
      <c r="Y624" s="169">
        <v>2885.5788909773878</v>
      </c>
      <c r="Z624" s="169" t="e">
        <v>#N/A</v>
      </c>
    </row>
    <row r="625" spans="1:26" x14ac:dyDescent="0.3">
      <c r="A625" s="169" t="str">
        <f t="shared" si="21"/>
        <v>SW20</v>
      </c>
      <c r="B625" s="169" t="str">
        <f t="shared" si="22"/>
        <v>SW0</v>
      </c>
      <c r="C625" s="169" t="s">
        <v>65</v>
      </c>
      <c r="D625" s="169" t="s">
        <v>121</v>
      </c>
      <c r="E625" s="169">
        <v>0</v>
      </c>
      <c r="F625" s="169">
        <v>25000</v>
      </c>
      <c r="G625" s="169">
        <v>138.78634816774414</v>
      </c>
      <c r="H625" s="169">
        <v>13.327401317113592</v>
      </c>
      <c r="I625" s="169">
        <v>141.6111333508496</v>
      </c>
      <c r="J625" s="169">
        <v>13.329918679010499</v>
      </c>
      <c r="K625" s="169">
        <v>140.78634816774414</v>
      </c>
      <c r="L625" s="169">
        <v>12.759717458603303</v>
      </c>
      <c r="M625" s="169">
        <v>145.42283556132747</v>
      </c>
      <c r="N625" s="169">
        <v>12.763849353931098</v>
      </c>
      <c r="O625" s="169">
        <v>142.78634816774414</v>
      </c>
      <c r="P625" s="169">
        <v>11.915573849008535</v>
      </c>
      <c r="Q625" s="169">
        <v>150.04816526933453</v>
      </c>
      <c r="R625" s="169">
        <v>11.92204535763269</v>
      </c>
      <c r="S625" s="169">
        <v>144.78634816774414</v>
      </c>
      <c r="T625" s="169">
        <v>11.405789506877751</v>
      </c>
      <c r="U625" s="169">
        <v>155.38316752815484</v>
      </c>
      <c r="V625" s="169">
        <v>11.415233067204339</v>
      </c>
      <c r="W625" s="169">
        <v>146.78634816774414</v>
      </c>
      <c r="X625" s="169" t="e">
        <v>#N/A</v>
      </c>
      <c r="Y625" s="169">
        <v>161.38618689916953</v>
      </c>
      <c r="Z625" s="169" t="e">
        <v>#N/A</v>
      </c>
    </row>
    <row r="626" spans="1:26" x14ac:dyDescent="0.3">
      <c r="A626" s="169" t="str">
        <f t="shared" si="21"/>
        <v>SW225000</v>
      </c>
      <c r="B626" s="169" t="str">
        <f t="shared" si="22"/>
        <v>SW25000</v>
      </c>
      <c r="C626" s="169" t="s">
        <v>65</v>
      </c>
      <c r="D626" s="169" t="s">
        <v>121</v>
      </c>
      <c r="E626" s="169">
        <v>25000</v>
      </c>
      <c r="F626" s="169">
        <v>50000</v>
      </c>
      <c r="G626" s="169">
        <v>199.65765758963968</v>
      </c>
      <c r="H626" s="169">
        <v>13.327401317113592</v>
      </c>
      <c r="I626" s="169">
        <v>203.99199757348092</v>
      </c>
      <c r="J626" s="169">
        <v>13.329918679010499</v>
      </c>
      <c r="K626" s="169">
        <v>201.65765758963968</v>
      </c>
      <c r="L626" s="169">
        <v>12.759717458603303</v>
      </c>
      <c r="M626" s="169">
        <v>208.77186677438593</v>
      </c>
      <c r="N626" s="169">
        <v>12.763849353931098</v>
      </c>
      <c r="O626" s="169">
        <v>203.65765758963968</v>
      </c>
      <c r="P626" s="169">
        <v>11.915573849008535</v>
      </c>
      <c r="Q626" s="169">
        <v>214.80016301164935</v>
      </c>
      <c r="R626" s="169">
        <v>11.92204535763269</v>
      </c>
      <c r="S626" s="169">
        <v>205.65765758963968</v>
      </c>
      <c r="T626" s="169">
        <v>11.405789506877751</v>
      </c>
      <c r="U626" s="169">
        <v>221.91737819780172</v>
      </c>
      <c r="V626" s="169">
        <v>11.415233067204339</v>
      </c>
      <c r="W626" s="169">
        <v>207.65765758963968</v>
      </c>
      <c r="X626" s="169" t="e">
        <v>#N/A</v>
      </c>
      <c r="Y626" s="169">
        <v>230.05959638120547</v>
      </c>
      <c r="Z626" s="169" t="e">
        <v>#N/A</v>
      </c>
    </row>
    <row r="627" spans="1:26" x14ac:dyDescent="0.3">
      <c r="A627" s="169" t="str">
        <f t="shared" si="21"/>
        <v>SW250000</v>
      </c>
      <c r="B627" s="169" t="str">
        <f t="shared" si="22"/>
        <v>SW50000</v>
      </c>
      <c r="C627" s="169" t="s">
        <v>65</v>
      </c>
      <c r="D627" s="169" t="s">
        <v>121</v>
      </c>
      <c r="E627" s="169">
        <v>50000</v>
      </c>
      <c r="F627" s="169">
        <v>73200</v>
      </c>
      <c r="G627" s="169">
        <v>299.81118998147343</v>
      </c>
      <c r="H627" s="169">
        <v>13.327401317113592</v>
      </c>
      <c r="I627" s="169">
        <v>306.9380272458294</v>
      </c>
      <c r="J627" s="169">
        <v>13.329918679010499</v>
      </c>
      <c r="K627" s="169">
        <v>301.81118998147343</v>
      </c>
      <c r="L627" s="169">
        <v>12.759717458603303</v>
      </c>
      <c r="M627" s="169">
        <v>313.50889051103348</v>
      </c>
      <c r="N627" s="169">
        <v>12.763849353931098</v>
      </c>
      <c r="O627" s="169">
        <v>303.81118998147343</v>
      </c>
      <c r="P627" s="169">
        <v>11.915573849008535</v>
      </c>
      <c r="Q627" s="169">
        <v>322.13250837272022</v>
      </c>
      <c r="R627" s="169">
        <v>11.92204535763269</v>
      </c>
      <c r="S627" s="169">
        <v>305.81118998147343</v>
      </c>
      <c r="T627" s="169">
        <v>11.405789506877751</v>
      </c>
      <c r="U627" s="169">
        <v>332.5466060241182</v>
      </c>
      <c r="V627" s="169">
        <v>11.415233067204339</v>
      </c>
      <c r="W627" s="169">
        <v>307.81118998147343</v>
      </c>
      <c r="X627" s="169" t="e">
        <v>#N/A</v>
      </c>
      <c r="Y627" s="169">
        <v>344.64608820559948</v>
      </c>
      <c r="Z627" s="169" t="e">
        <v>#N/A</v>
      </c>
    </row>
    <row r="628" spans="1:26" x14ac:dyDescent="0.3">
      <c r="A628" s="169" t="str">
        <f t="shared" si="21"/>
        <v>SW273200</v>
      </c>
      <c r="B628" s="169" t="str">
        <f t="shared" si="22"/>
        <v>SW73200</v>
      </c>
      <c r="C628" s="169" t="s">
        <v>65</v>
      </c>
      <c r="D628" s="169" t="s">
        <v>121</v>
      </c>
      <c r="E628" s="169">
        <v>73200</v>
      </c>
      <c r="F628" s="169">
        <v>100000</v>
      </c>
      <c r="G628" s="169">
        <v>325.69844013133053</v>
      </c>
      <c r="H628" s="169">
        <v>11.993403500904209</v>
      </c>
      <c r="I628" s="169">
        <v>333.08996522991924</v>
      </c>
      <c r="J628" s="169">
        <v>11.995768295413425</v>
      </c>
      <c r="K628" s="169">
        <v>327.69844013133053</v>
      </c>
      <c r="L628" s="169">
        <v>11.491886969222266</v>
      </c>
      <c r="M628" s="169">
        <v>339.83058849571887</v>
      </c>
      <c r="N628" s="169">
        <v>11.495768446651406</v>
      </c>
      <c r="O628" s="169">
        <v>329.69844013133053</v>
      </c>
      <c r="P628" s="169">
        <v>10.756143717481734</v>
      </c>
      <c r="Q628" s="169">
        <v>348.70020482791421</v>
      </c>
      <c r="R628" s="169">
        <v>10.762223013462002</v>
      </c>
      <c r="S628" s="169">
        <v>331.69844013133053</v>
      </c>
      <c r="T628" s="169">
        <v>10.347115241740326</v>
      </c>
      <c r="U628" s="169">
        <v>359.4267986401984</v>
      </c>
      <c r="V628" s="169">
        <v>10.355986465077425</v>
      </c>
      <c r="W628" s="169">
        <v>333.69844013133053</v>
      </c>
      <c r="X628" s="169" t="e">
        <v>#N/A</v>
      </c>
      <c r="Y628" s="169">
        <v>371.90137147779143</v>
      </c>
      <c r="Z628" s="169" t="e">
        <v>#N/A</v>
      </c>
    </row>
    <row r="629" spans="1:26" x14ac:dyDescent="0.3">
      <c r="A629" s="169" t="str">
        <f t="shared" si="21"/>
        <v>SW2100000</v>
      </c>
      <c r="B629" s="169" t="str">
        <f t="shared" si="22"/>
        <v>SW100000</v>
      </c>
      <c r="C629" s="169" t="s">
        <v>65</v>
      </c>
      <c r="D629" s="169" t="s">
        <v>121</v>
      </c>
      <c r="E629" s="169">
        <v>100000</v>
      </c>
      <c r="F629" s="169">
        <v>125000</v>
      </c>
      <c r="G629" s="169">
        <v>399.72162371005413</v>
      </c>
      <c r="H629" s="169">
        <v>11.993403500904209</v>
      </c>
      <c r="I629" s="169">
        <v>408.99835105133354</v>
      </c>
      <c r="J629" s="169">
        <v>11.995768295413425</v>
      </c>
      <c r="K629" s="169">
        <v>401.72162371005413</v>
      </c>
      <c r="L629" s="169">
        <v>11.491886969222266</v>
      </c>
      <c r="M629" s="169">
        <v>416.94806628303104</v>
      </c>
      <c r="N629" s="169">
        <v>11.495768446651406</v>
      </c>
      <c r="O629" s="169">
        <v>403.72162371005413</v>
      </c>
      <c r="P629" s="169">
        <v>10.756143717481734</v>
      </c>
      <c r="Q629" s="169">
        <v>427.56977246720453</v>
      </c>
      <c r="R629" s="169">
        <v>10.762223013462002</v>
      </c>
      <c r="S629" s="169">
        <v>405.72162371005413</v>
      </c>
      <c r="T629" s="169">
        <v>10.347115241740326</v>
      </c>
      <c r="U629" s="169">
        <v>440.5220766716659</v>
      </c>
      <c r="V629" s="169">
        <v>10.355986465077425</v>
      </c>
      <c r="W629" s="169">
        <v>407.72162371005413</v>
      </c>
      <c r="X629" s="169" t="e">
        <v>#N/A</v>
      </c>
      <c r="Y629" s="169">
        <v>455.66818047766856</v>
      </c>
      <c r="Z629" s="169" t="e">
        <v>#N/A</v>
      </c>
    </row>
    <row r="630" spans="1:26" x14ac:dyDescent="0.3">
      <c r="A630" s="169" t="str">
        <f t="shared" si="21"/>
        <v>SW2125000</v>
      </c>
      <c r="B630" s="169" t="str">
        <f t="shared" si="22"/>
        <v>SW125000</v>
      </c>
      <c r="C630" s="169" t="s">
        <v>65</v>
      </c>
      <c r="D630" s="169" t="s">
        <v>121</v>
      </c>
      <c r="E630" s="169">
        <v>125000</v>
      </c>
      <c r="F630" s="169">
        <v>150000</v>
      </c>
      <c r="G630" s="169">
        <v>469.81281241685906</v>
      </c>
      <c r="H630" s="169">
        <v>11.993403500904209</v>
      </c>
      <c r="I630" s="169">
        <v>480.84987554405063</v>
      </c>
      <c r="J630" s="169">
        <v>11.995768295413425</v>
      </c>
      <c r="K630" s="169">
        <v>471.81281241685906</v>
      </c>
      <c r="L630" s="169">
        <v>11.491886969222266</v>
      </c>
      <c r="M630" s="169">
        <v>489.92859847997806</v>
      </c>
      <c r="N630" s="169">
        <v>11.495768446651406</v>
      </c>
      <c r="O630" s="169">
        <v>473.81281241685906</v>
      </c>
      <c r="P630" s="169">
        <v>10.756143717481734</v>
      </c>
      <c r="Q630" s="169">
        <v>502.18634476463899</v>
      </c>
      <c r="R630" s="169">
        <v>10.762223013462002</v>
      </c>
      <c r="S630" s="169">
        <v>475.81281241685906</v>
      </c>
      <c r="T630" s="169">
        <v>10.347115241740326</v>
      </c>
      <c r="U630" s="169">
        <v>517.21693933164238</v>
      </c>
      <c r="V630" s="169">
        <v>10.355986465077425</v>
      </c>
      <c r="W630" s="169">
        <v>477.81281241685906</v>
      </c>
      <c r="X630" s="169" t="e">
        <v>#N/A</v>
      </c>
      <c r="Y630" s="169">
        <v>534.8576251301597</v>
      </c>
      <c r="Z630" s="169" t="e">
        <v>#N/A</v>
      </c>
    </row>
    <row r="631" spans="1:26" x14ac:dyDescent="0.3">
      <c r="A631" s="169" t="str">
        <f t="shared" si="21"/>
        <v>SW2150000</v>
      </c>
      <c r="B631" s="169" t="str">
        <f t="shared" si="22"/>
        <v>SW150000</v>
      </c>
      <c r="C631" s="169" t="s">
        <v>65</v>
      </c>
      <c r="D631" s="169" t="s">
        <v>121</v>
      </c>
      <c r="E631" s="169">
        <v>150000</v>
      </c>
      <c r="F631" s="169">
        <v>175000</v>
      </c>
      <c r="G631" s="169">
        <v>538.90400112366387</v>
      </c>
      <c r="H631" s="169">
        <v>11.993403500904209</v>
      </c>
      <c r="I631" s="169">
        <v>551.66823321335653</v>
      </c>
      <c r="J631" s="169">
        <v>11.995768295413425</v>
      </c>
      <c r="K631" s="169">
        <v>540.90400112366387</v>
      </c>
      <c r="L631" s="169">
        <v>11.491886969222266</v>
      </c>
      <c r="M631" s="169">
        <v>561.85469200330454</v>
      </c>
      <c r="N631" s="169">
        <v>11.495768446651406</v>
      </c>
      <c r="O631" s="169">
        <v>542.90400112366387</v>
      </c>
      <c r="P631" s="169">
        <v>10.756143717481734</v>
      </c>
      <c r="Q631" s="169">
        <v>575.71765344383675</v>
      </c>
      <c r="R631" s="169">
        <v>10.762223013462002</v>
      </c>
      <c r="S631" s="169">
        <v>544.90400112366387</v>
      </c>
      <c r="T631" s="169">
        <v>10.347115241740326</v>
      </c>
      <c r="U631" s="169">
        <v>592.78738090694708</v>
      </c>
      <c r="V631" s="169">
        <v>10.355986465077425</v>
      </c>
      <c r="W631" s="169">
        <v>546.90400112366387</v>
      </c>
      <c r="X631" s="169" t="e">
        <v>#N/A</v>
      </c>
      <c r="Y631" s="169">
        <v>612.87564780127923</v>
      </c>
      <c r="Z631" s="169" t="e">
        <v>#N/A</v>
      </c>
    </row>
    <row r="632" spans="1:26" x14ac:dyDescent="0.3">
      <c r="A632" s="169" t="str">
        <f t="shared" si="21"/>
        <v>SW2175000</v>
      </c>
      <c r="B632" s="169" t="str">
        <f t="shared" si="22"/>
        <v>SW175000</v>
      </c>
      <c r="C632" s="169" t="s">
        <v>65</v>
      </c>
      <c r="D632" s="169" t="s">
        <v>121</v>
      </c>
      <c r="E632" s="169">
        <v>175000</v>
      </c>
      <c r="F632" s="169">
        <v>200000</v>
      </c>
      <c r="G632" s="169">
        <v>609.22558983046872</v>
      </c>
      <c r="H632" s="169">
        <v>11.993403500904209</v>
      </c>
      <c r="I632" s="169">
        <v>623.75779934218758</v>
      </c>
      <c r="J632" s="169">
        <v>11.995768295413425</v>
      </c>
      <c r="K632" s="169">
        <v>611.22558983046872</v>
      </c>
      <c r="L632" s="169">
        <v>11.491886969222266</v>
      </c>
      <c r="M632" s="169">
        <v>635.07816687065372</v>
      </c>
      <c r="N632" s="169">
        <v>11.495768446651406</v>
      </c>
      <c r="O632" s="169">
        <v>613.22558983046872</v>
      </c>
      <c r="P632" s="169">
        <v>10.756143717481734</v>
      </c>
      <c r="Q632" s="169">
        <v>650.58427047891303</v>
      </c>
      <c r="R632" s="169">
        <v>10.762223013462002</v>
      </c>
      <c r="S632" s="169">
        <v>615.22558983046872</v>
      </c>
      <c r="T632" s="169">
        <v>10.347115241740326</v>
      </c>
      <c r="U632" s="169">
        <v>669.74131018483195</v>
      </c>
      <c r="V632" s="169">
        <v>10.355986465077425</v>
      </c>
      <c r="W632" s="169">
        <v>617.22558983046872</v>
      </c>
      <c r="X632" s="169" t="e">
        <v>#N/A</v>
      </c>
      <c r="Y632" s="169">
        <v>692.33498807827834</v>
      </c>
      <c r="Z632" s="169" t="e">
        <v>#N/A</v>
      </c>
    </row>
    <row r="633" spans="1:26" x14ac:dyDescent="0.3">
      <c r="A633" s="169" t="str">
        <f t="shared" si="21"/>
        <v>SW2200000</v>
      </c>
      <c r="B633" s="169" t="str">
        <f t="shared" si="22"/>
        <v>SW200000</v>
      </c>
      <c r="C633" s="169" t="s">
        <v>65</v>
      </c>
      <c r="D633" s="169" t="s">
        <v>121</v>
      </c>
      <c r="E633" s="169">
        <v>200000</v>
      </c>
      <c r="F633" s="169">
        <v>225000</v>
      </c>
      <c r="G633" s="169">
        <v>678.31677853727354</v>
      </c>
      <c r="H633" s="169">
        <v>11.993403500904209</v>
      </c>
      <c r="I633" s="169">
        <v>694.57615701149348</v>
      </c>
      <c r="J633" s="169">
        <v>11.995768295413425</v>
      </c>
      <c r="K633" s="169">
        <v>680.31677853727354</v>
      </c>
      <c r="L633" s="169">
        <v>11.491886969222266</v>
      </c>
      <c r="M633" s="169">
        <v>707.00426039398008</v>
      </c>
      <c r="N633" s="169">
        <v>11.495768446651406</v>
      </c>
      <c r="O633" s="169">
        <v>682.31677853727354</v>
      </c>
      <c r="P633" s="169">
        <v>10.756143717481734</v>
      </c>
      <c r="Q633" s="169">
        <v>724.11557915811079</v>
      </c>
      <c r="R633" s="169">
        <v>10.762223013462002</v>
      </c>
      <c r="S633" s="169">
        <v>684.31677853727354</v>
      </c>
      <c r="T633" s="169">
        <v>10.347115241740326</v>
      </c>
      <c r="U633" s="169">
        <v>745.31175176013653</v>
      </c>
      <c r="V633" s="169">
        <v>10.355986465077425</v>
      </c>
      <c r="W633" s="169">
        <v>686.31677853727354</v>
      </c>
      <c r="X633" s="169" t="e">
        <v>#N/A</v>
      </c>
      <c r="Y633" s="169">
        <v>770.35301074939787</v>
      </c>
      <c r="Z633" s="169" t="e">
        <v>#N/A</v>
      </c>
    </row>
    <row r="634" spans="1:26" x14ac:dyDescent="0.3">
      <c r="A634" s="169" t="str">
        <f t="shared" si="21"/>
        <v>SW2225000</v>
      </c>
      <c r="B634" s="169" t="str">
        <f t="shared" si="22"/>
        <v>SW225000</v>
      </c>
      <c r="C634" s="169" t="s">
        <v>65</v>
      </c>
      <c r="D634" s="169" t="s">
        <v>121</v>
      </c>
      <c r="E634" s="169">
        <v>225000</v>
      </c>
      <c r="F634" s="169">
        <v>250000</v>
      </c>
      <c r="G634" s="169">
        <v>749.40796724407835</v>
      </c>
      <c r="H634" s="169">
        <v>11.993403500904209</v>
      </c>
      <c r="I634" s="169">
        <v>767.46084832762165</v>
      </c>
      <c r="J634" s="169">
        <v>11.995768295413425</v>
      </c>
      <c r="K634" s="169">
        <v>751.40796724407835</v>
      </c>
      <c r="L634" s="169">
        <v>11.491886969222266</v>
      </c>
      <c r="M634" s="169">
        <v>781.03923126454754</v>
      </c>
      <c r="N634" s="169">
        <v>11.495768446651406</v>
      </c>
      <c r="O634" s="169">
        <v>753.40796724407835</v>
      </c>
      <c r="P634" s="169">
        <v>10.756143717481734</v>
      </c>
      <c r="Q634" s="169">
        <v>799.81741507378172</v>
      </c>
      <c r="R634" s="169">
        <v>10.762223013462002</v>
      </c>
      <c r="S634" s="169">
        <v>755.40796724407835</v>
      </c>
      <c r="T634" s="169">
        <v>10.347115241740326</v>
      </c>
      <c r="U634" s="169">
        <v>823.13103550478468</v>
      </c>
      <c r="V634" s="169">
        <v>10.355986465077425</v>
      </c>
      <c r="W634" s="169">
        <v>757.40796724407835</v>
      </c>
      <c r="X634" s="169" t="e">
        <v>#N/A</v>
      </c>
      <c r="Y634" s="169">
        <v>850.71387738326041</v>
      </c>
      <c r="Z634" s="169" t="e">
        <v>#N/A</v>
      </c>
    </row>
    <row r="635" spans="1:26" x14ac:dyDescent="0.3">
      <c r="A635" s="169" t="str">
        <f t="shared" si="21"/>
        <v>SW2250000</v>
      </c>
      <c r="B635" s="169" t="str">
        <f t="shared" si="22"/>
        <v>SW250000</v>
      </c>
      <c r="C635" s="169" t="s">
        <v>65</v>
      </c>
      <c r="D635" s="169" t="s">
        <v>121</v>
      </c>
      <c r="E635" s="169">
        <v>250000</v>
      </c>
      <c r="F635" s="169">
        <v>293000</v>
      </c>
      <c r="G635" s="169">
        <v>841.90751910059419</v>
      </c>
      <c r="H635" s="169">
        <v>11.993403500904209</v>
      </c>
      <c r="I635" s="169">
        <v>862.1130596908157</v>
      </c>
      <c r="J635" s="169">
        <v>11.995768295413425</v>
      </c>
      <c r="K635" s="169">
        <v>843.90751910059419</v>
      </c>
      <c r="L635" s="169">
        <v>11.491886969222266</v>
      </c>
      <c r="M635" s="169">
        <v>877.07207079372756</v>
      </c>
      <c r="N635" s="169">
        <v>11.495768446651406</v>
      </c>
      <c r="O635" s="169">
        <v>845.90751910059419</v>
      </c>
      <c r="P635" s="169">
        <v>10.756143717481734</v>
      </c>
      <c r="Q635" s="169">
        <v>897.85091680832397</v>
      </c>
      <c r="R635" s="169">
        <v>10.762223013462002</v>
      </c>
      <c r="S635" s="169">
        <v>847.90751910059419</v>
      </c>
      <c r="T635" s="169">
        <v>10.347115241740326</v>
      </c>
      <c r="U635" s="169">
        <v>923.70601344083764</v>
      </c>
      <c r="V635" s="169">
        <v>10.355986465077425</v>
      </c>
      <c r="W635" s="169">
        <v>849.90751910059419</v>
      </c>
      <c r="X635" s="169" t="e">
        <v>#N/A</v>
      </c>
      <c r="Y635" s="169">
        <v>954.33940151870911</v>
      </c>
      <c r="Z635" s="169" t="e">
        <v>#N/A</v>
      </c>
    </row>
    <row r="636" spans="1:26" x14ac:dyDescent="0.3">
      <c r="A636" s="169" t="str">
        <f t="shared" si="21"/>
        <v>SW2293000</v>
      </c>
      <c r="B636" s="169" t="str">
        <f t="shared" si="22"/>
        <v>SW293000</v>
      </c>
      <c r="C636" s="169" t="s">
        <v>65</v>
      </c>
      <c r="D636" s="169" t="s">
        <v>121</v>
      </c>
      <c r="E636" s="169">
        <v>293000</v>
      </c>
      <c r="F636" s="169">
        <v>343000</v>
      </c>
      <c r="G636" s="169">
        <v>1283.3346452333926</v>
      </c>
      <c r="H636" s="169">
        <v>11.443183495922581</v>
      </c>
      <c r="I636" s="169">
        <v>1316.9967355518265</v>
      </c>
      <c r="J636" s="169">
        <v>11.445548290431796</v>
      </c>
      <c r="K636" s="169">
        <v>1285.3346452333926</v>
      </c>
      <c r="L636" s="169">
        <v>10.987911801210428</v>
      </c>
      <c r="M636" s="169">
        <v>1340.586229791586</v>
      </c>
      <c r="N636" s="169">
        <v>10.991793278639568</v>
      </c>
      <c r="O636" s="169">
        <v>1287.3346452333926</v>
      </c>
      <c r="P636" s="169">
        <v>10.302132599819407</v>
      </c>
      <c r="Q636" s="169">
        <v>1373.8714709756418</v>
      </c>
      <c r="R636" s="169">
        <v>10.308211895799673</v>
      </c>
      <c r="S636" s="169">
        <v>1289.3346452333926</v>
      </c>
      <c r="T636" s="169">
        <v>9.9229236583448515</v>
      </c>
      <c r="U636" s="169">
        <v>1415.6136601941407</v>
      </c>
      <c r="V636" s="169">
        <v>9.9317948816819488</v>
      </c>
      <c r="W636" s="169">
        <v>1291.3346452333926</v>
      </c>
      <c r="X636" s="169" t="e">
        <v>#N/A</v>
      </c>
      <c r="Y636" s="169">
        <v>1465.3164024838743</v>
      </c>
      <c r="Z636" s="169" t="e">
        <v>#N/A</v>
      </c>
    </row>
    <row r="637" spans="1:26" x14ac:dyDescent="0.3">
      <c r="A637" s="169" t="str">
        <f t="shared" si="21"/>
        <v>SW2343000</v>
      </c>
      <c r="B637" s="169" t="str">
        <f t="shared" si="22"/>
        <v>SW343000</v>
      </c>
      <c r="C637" s="169" t="s">
        <v>65</v>
      </c>
      <c r="D637" s="169" t="s">
        <v>121</v>
      </c>
      <c r="E637" s="169">
        <v>343000</v>
      </c>
      <c r="F637" s="169">
        <v>393000</v>
      </c>
      <c r="G637" s="169">
        <v>1456.8418226470021</v>
      </c>
      <c r="H637" s="169">
        <v>11.443183495922581</v>
      </c>
      <c r="I637" s="169">
        <v>1495.1298622940731</v>
      </c>
      <c r="J637" s="169">
        <v>11.445548290431796</v>
      </c>
      <c r="K637" s="169">
        <v>1458.8418226470021</v>
      </c>
      <c r="L637" s="169">
        <v>10.987911801210428</v>
      </c>
      <c r="M637" s="169">
        <v>1521.6862520961477</v>
      </c>
      <c r="N637" s="169">
        <v>10.991793278639568</v>
      </c>
      <c r="O637" s="169">
        <v>1460.8418226470021</v>
      </c>
      <c r="P637" s="169">
        <v>10.302132599819407</v>
      </c>
      <c r="Q637" s="169">
        <v>1559.2708085955205</v>
      </c>
      <c r="R637" s="169">
        <v>10.308211895799673</v>
      </c>
      <c r="S637" s="169">
        <v>1462.8418226470021</v>
      </c>
      <c r="T637" s="169">
        <v>9.9229236583448515</v>
      </c>
      <c r="U637" s="169">
        <v>1606.4744932765639</v>
      </c>
      <c r="V637" s="169">
        <v>9.9317948816819488</v>
      </c>
      <c r="W637" s="169">
        <v>1464.8418226470021</v>
      </c>
      <c r="X637" s="169" t="e">
        <v>#N/A</v>
      </c>
      <c r="Y637" s="169">
        <v>1662.7326950336637</v>
      </c>
      <c r="Z637" s="169" t="e">
        <v>#N/A</v>
      </c>
    </row>
    <row r="638" spans="1:26" x14ac:dyDescent="0.3">
      <c r="A638" s="169" t="str">
        <f t="shared" si="21"/>
        <v>SW2393000</v>
      </c>
      <c r="B638" s="169" t="str">
        <f t="shared" si="22"/>
        <v>SW393000</v>
      </c>
      <c r="C638" s="169" t="s">
        <v>65</v>
      </c>
      <c r="D638" s="169" t="s">
        <v>121</v>
      </c>
      <c r="E638" s="169">
        <v>393000</v>
      </c>
      <c r="F638" s="169">
        <v>443000</v>
      </c>
      <c r="G638" s="169">
        <v>1632.3490000606116</v>
      </c>
      <c r="H638" s="169">
        <v>11.443183495922581</v>
      </c>
      <c r="I638" s="169">
        <v>1675.3293226831418</v>
      </c>
      <c r="J638" s="169">
        <v>11.445548290431796</v>
      </c>
      <c r="K638" s="169">
        <v>1634.3490000606116</v>
      </c>
      <c r="L638" s="169">
        <v>10.987911801210428</v>
      </c>
      <c r="M638" s="169">
        <v>1704.8951517479504</v>
      </c>
      <c r="N638" s="169">
        <v>10.991793278639568</v>
      </c>
      <c r="O638" s="169">
        <v>1636.3490000606116</v>
      </c>
      <c r="P638" s="169">
        <v>10.302132599819407</v>
      </c>
      <c r="Q638" s="169">
        <v>1746.8406734518724</v>
      </c>
      <c r="R638" s="169">
        <v>10.308211895799673</v>
      </c>
      <c r="S638" s="169">
        <v>1638.3490000606116</v>
      </c>
      <c r="T638" s="169">
        <v>9.9229236583448515</v>
      </c>
      <c r="U638" s="169">
        <v>1799.5841685283301</v>
      </c>
      <c r="V638" s="169">
        <v>9.9317948816819488</v>
      </c>
      <c r="W638" s="169">
        <v>1640.3490000606116</v>
      </c>
      <c r="X638" s="169" t="e">
        <v>#N/A</v>
      </c>
      <c r="Y638" s="169">
        <v>1862.491831546196</v>
      </c>
      <c r="Z638" s="169" t="e">
        <v>#N/A</v>
      </c>
    </row>
    <row r="639" spans="1:26" x14ac:dyDescent="0.3">
      <c r="A639" s="169" t="str">
        <f t="shared" si="21"/>
        <v>SW2443000</v>
      </c>
      <c r="B639" s="169" t="str">
        <f t="shared" si="22"/>
        <v>SW443000</v>
      </c>
      <c r="C639" s="169" t="s">
        <v>65</v>
      </c>
      <c r="D639" s="169" t="s">
        <v>121</v>
      </c>
      <c r="E639" s="169">
        <v>443000</v>
      </c>
      <c r="F639" s="169">
        <v>493000</v>
      </c>
      <c r="G639" s="169">
        <v>1807.8561774742218</v>
      </c>
      <c r="H639" s="169">
        <v>11.443183495922581</v>
      </c>
      <c r="I639" s="169">
        <v>1855.5287830722111</v>
      </c>
      <c r="J639" s="169">
        <v>11.445548290431796</v>
      </c>
      <c r="K639" s="169">
        <v>1809.8561774742218</v>
      </c>
      <c r="L639" s="169">
        <v>10.987911801210428</v>
      </c>
      <c r="M639" s="169">
        <v>1888.1040513997539</v>
      </c>
      <c r="N639" s="169">
        <v>10.991793278639568</v>
      </c>
      <c r="O639" s="169">
        <v>1811.8561774742218</v>
      </c>
      <c r="P639" s="169">
        <v>10.302132599819407</v>
      </c>
      <c r="Q639" s="169">
        <v>1934.4105383082249</v>
      </c>
      <c r="R639" s="169">
        <v>10.308211895799673</v>
      </c>
      <c r="S639" s="169">
        <v>1813.8561774742218</v>
      </c>
      <c r="T639" s="169">
        <v>9.9229236583448515</v>
      </c>
      <c r="U639" s="169">
        <v>1992.693843780097</v>
      </c>
      <c r="V639" s="169">
        <v>9.9317948816819488</v>
      </c>
      <c r="W639" s="169">
        <v>1815.8561774742218</v>
      </c>
      <c r="X639" s="169" t="e">
        <v>#N/A</v>
      </c>
      <c r="Y639" s="169">
        <v>2062.2509680587286</v>
      </c>
      <c r="Z639" s="169" t="e">
        <v>#N/A</v>
      </c>
    </row>
    <row r="640" spans="1:26" x14ac:dyDescent="0.3">
      <c r="A640" s="169" t="str">
        <f t="shared" si="21"/>
        <v>SW2493000</v>
      </c>
      <c r="B640" s="169" t="str">
        <f t="shared" si="22"/>
        <v>SW493000</v>
      </c>
      <c r="C640" s="169" t="s">
        <v>65</v>
      </c>
      <c r="D640" s="169" t="s">
        <v>121</v>
      </c>
      <c r="E640" s="169">
        <v>493000</v>
      </c>
      <c r="F640" s="169">
        <v>543000</v>
      </c>
      <c r="G640" s="169">
        <v>1981.3633548878311</v>
      </c>
      <c r="H640" s="169">
        <v>11.443183495922581</v>
      </c>
      <c r="I640" s="169">
        <v>2033.6619098144574</v>
      </c>
      <c r="J640" s="169">
        <v>11.445548290431796</v>
      </c>
      <c r="K640" s="169">
        <v>1983.3633548878311</v>
      </c>
      <c r="L640" s="169">
        <v>10.987911801210428</v>
      </c>
      <c r="M640" s="169">
        <v>2069.2040737043158</v>
      </c>
      <c r="N640" s="169">
        <v>10.991793278639568</v>
      </c>
      <c r="O640" s="169">
        <v>1985.3633548878311</v>
      </c>
      <c r="P640" s="169">
        <v>10.302132599819407</v>
      </c>
      <c r="Q640" s="169">
        <v>2119.8098759281033</v>
      </c>
      <c r="R640" s="169">
        <v>10.308211895799673</v>
      </c>
      <c r="S640" s="169">
        <v>1987.3633548878311</v>
      </c>
      <c r="T640" s="169">
        <v>9.9229236583448515</v>
      </c>
      <c r="U640" s="169">
        <v>2183.5546768625195</v>
      </c>
      <c r="V640" s="169">
        <v>9.9317948816819488</v>
      </c>
      <c r="W640" s="169">
        <v>1989.3633548878311</v>
      </c>
      <c r="X640" s="169" t="e">
        <v>#N/A</v>
      </c>
      <c r="Y640" s="169">
        <v>2259.6672606085181</v>
      </c>
      <c r="Z640" s="169" t="e">
        <v>#N/A</v>
      </c>
    </row>
    <row r="641" spans="1:26" x14ac:dyDescent="0.3">
      <c r="A641" s="169" t="str">
        <f t="shared" si="21"/>
        <v>SW2543000</v>
      </c>
      <c r="B641" s="169" t="str">
        <f t="shared" si="22"/>
        <v>SW543000</v>
      </c>
      <c r="C641" s="169" t="s">
        <v>65</v>
      </c>
      <c r="D641" s="169" t="s">
        <v>121</v>
      </c>
      <c r="E641" s="169">
        <v>543000</v>
      </c>
      <c r="F641" s="169">
        <v>593000</v>
      </c>
      <c r="G641" s="169">
        <v>2156.8705323014406</v>
      </c>
      <c r="H641" s="169">
        <v>11.443183495922581</v>
      </c>
      <c r="I641" s="169">
        <v>2213.8613702035263</v>
      </c>
      <c r="J641" s="169">
        <v>11.445548290431796</v>
      </c>
      <c r="K641" s="169">
        <v>2158.8705323014406</v>
      </c>
      <c r="L641" s="169">
        <v>10.987911801210428</v>
      </c>
      <c r="M641" s="169">
        <v>2252.4129733561185</v>
      </c>
      <c r="N641" s="169">
        <v>10.991793278639568</v>
      </c>
      <c r="O641" s="169">
        <v>2160.8705323014406</v>
      </c>
      <c r="P641" s="169">
        <v>10.302132599819407</v>
      </c>
      <c r="Q641" s="169">
        <v>2307.3797407844554</v>
      </c>
      <c r="R641" s="169">
        <v>10.308211895799673</v>
      </c>
      <c r="S641" s="169">
        <v>2162.8705323014406</v>
      </c>
      <c r="T641" s="169">
        <v>9.9229236583448515</v>
      </c>
      <c r="U641" s="169">
        <v>2376.664352114286</v>
      </c>
      <c r="V641" s="169">
        <v>9.9317948816819488</v>
      </c>
      <c r="W641" s="169">
        <v>2164.8705323014406</v>
      </c>
      <c r="X641" s="169" t="e">
        <v>#N/A</v>
      </c>
      <c r="Y641" s="169">
        <v>2459.4263971210507</v>
      </c>
      <c r="Z641" s="169" t="e">
        <v>#N/A</v>
      </c>
    </row>
    <row r="642" spans="1:26" x14ac:dyDescent="0.3">
      <c r="A642" s="169" t="str">
        <f t="shared" si="21"/>
        <v>SW2593000</v>
      </c>
      <c r="B642" s="169" t="str">
        <f t="shared" si="22"/>
        <v>SW593000</v>
      </c>
      <c r="C642" s="169" t="s">
        <v>65</v>
      </c>
      <c r="D642" s="169" t="s">
        <v>121</v>
      </c>
      <c r="E642" s="169">
        <v>593000</v>
      </c>
      <c r="F642" s="169">
        <v>643000</v>
      </c>
      <c r="G642" s="169">
        <v>2335.3777097150505</v>
      </c>
      <c r="H642" s="169">
        <v>11.443183495922581</v>
      </c>
      <c r="I642" s="169">
        <v>2397.1603310628288</v>
      </c>
      <c r="J642" s="169">
        <v>11.445548290431796</v>
      </c>
      <c r="K642" s="169">
        <v>2337.3777097150505</v>
      </c>
      <c r="L642" s="169">
        <v>10.987911801210428</v>
      </c>
      <c r="M642" s="169">
        <v>2438.785189028783</v>
      </c>
      <c r="N642" s="169">
        <v>10.991793278639568</v>
      </c>
      <c r="O642" s="169">
        <v>2339.3777097150505</v>
      </c>
      <c r="P642" s="169">
        <v>10.302132599819407</v>
      </c>
      <c r="Q642" s="169">
        <v>2498.2053964955176</v>
      </c>
      <c r="R642" s="169">
        <v>10.308211895799673</v>
      </c>
      <c r="S642" s="169">
        <v>2341.3777097150505</v>
      </c>
      <c r="T642" s="169">
        <v>9.9229236583448515</v>
      </c>
      <c r="U642" s="169">
        <v>2573.1472906200679</v>
      </c>
      <c r="V642" s="169">
        <v>9.9317948816819488</v>
      </c>
      <c r="W642" s="169">
        <v>2343.3777097150505</v>
      </c>
      <c r="X642" s="169" t="e">
        <v>#N/A</v>
      </c>
      <c r="Y642" s="169">
        <v>2662.6997995776974</v>
      </c>
      <c r="Z642" s="169" t="e">
        <v>#N/A</v>
      </c>
    </row>
    <row r="643" spans="1:26" x14ac:dyDescent="0.3">
      <c r="A643" s="169" t="str">
        <f t="shared" si="21"/>
        <v>SW2643000</v>
      </c>
      <c r="B643" s="169" t="str">
        <f t="shared" si="22"/>
        <v>SW643000</v>
      </c>
      <c r="C643" s="169" t="s">
        <v>65</v>
      </c>
      <c r="D643" s="169" t="s">
        <v>121</v>
      </c>
      <c r="E643" s="169">
        <v>643000</v>
      </c>
      <c r="F643" s="169">
        <v>693000</v>
      </c>
      <c r="G643" s="169">
        <v>2505.88488712866</v>
      </c>
      <c r="H643" s="169">
        <v>11.443183495922581</v>
      </c>
      <c r="I643" s="169">
        <v>2572.1939573348413</v>
      </c>
      <c r="J643" s="169">
        <v>11.445548290431796</v>
      </c>
      <c r="K643" s="169">
        <v>2507.88488712866</v>
      </c>
      <c r="L643" s="169">
        <v>10.987911801210428</v>
      </c>
      <c r="M643" s="169">
        <v>2616.7218953124834</v>
      </c>
      <c r="N643" s="169">
        <v>10.991793278639568</v>
      </c>
      <c r="O643" s="169">
        <v>2509.88488712866</v>
      </c>
      <c r="P643" s="169">
        <v>10.302132599819407</v>
      </c>
      <c r="Q643" s="169">
        <v>2680.3489432606862</v>
      </c>
      <c r="R643" s="169">
        <v>10.308211895799673</v>
      </c>
      <c r="S643" s="169">
        <v>2511.88488712866</v>
      </c>
      <c r="T643" s="169">
        <v>9.9229236583448515</v>
      </c>
      <c r="U643" s="169">
        <v>2760.6348604484756</v>
      </c>
      <c r="V643" s="169">
        <v>9.9317948816819488</v>
      </c>
      <c r="W643" s="169">
        <v>2513.88488712866</v>
      </c>
      <c r="X643" s="169" t="e">
        <v>#N/A</v>
      </c>
      <c r="Y643" s="169">
        <v>2856.6018261833724</v>
      </c>
      <c r="Z643" s="169" t="e">
        <v>#N/A</v>
      </c>
    </row>
    <row r="644" spans="1:26" x14ac:dyDescent="0.3">
      <c r="A644" s="169" t="str">
        <f t="shared" si="21"/>
        <v>SW2693000</v>
      </c>
      <c r="B644" s="169" t="str">
        <f t="shared" si="22"/>
        <v>SW693000</v>
      </c>
      <c r="C644" s="169" t="s">
        <v>65</v>
      </c>
      <c r="D644" s="169" t="s">
        <v>121</v>
      </c>
      <c r="E644" s="169">
        <v>693000</v>
      </c>
      <c r="F644" s="169">
        <v>732000</v>
      </c>
      <c r="G644" s="169">
        <v>2657.062302731028</v>
      </c>
      <c r="H644" s="169">
        <v>11.443183495922581</v>
      </c>
      <c r="I644" s="169">
        <v>2727.4880921259205</v>
      </c>
      <c r="J644" s="169">
        <v>11.445548290431796</v>
      </c>
      <c r="K644" s="169">
        <v>2659.062302731028</v>
      </c>
      <c r="L644" s="169">
        <v>10.987911801210428</v>
      </c>
      <c r="M644" s="169">
        <v>2774.6563261865035</v>
      </c>
      <c r="N644" s="169">
        <v>10.991793278639568</v>
      </c>
      <c r="O644" s="169">
        <v>2661.062302731028</v>
      </c>
      <c r="P644" s="169">
        <v>10.302132599819407</v>
      </c>
      <c r="Q644" s="169">
        <v>2842.1094155803662</v>
      </c>
      <c r="R644" s="169">
        <v>10.308211895799673</v>
      </c>
      <c r="S644" s="169">
        <v>2663.062302731028</v>
      </c>
      <c r="T644" s="169">
        <v>9.9229236583448515</v>
      </c>
      <c r="U644" s="169">
        <v>2927.2556201540397</v>
      </c>
      <c r="V644" s="169">
        <v>9.9317948816819488</v>
      </c>
      <c r="W644" s="169">
        <v>2665.062302731028</v>
      </c>
      <c r="X644" s="169" t="e">
        <v>#N/A</v>
      </c>
      <c r="Y644" s="169">
        <v>3029.0564123887357</v>
      </c>
      <c r="Z644" s="169" t="e">
        <v>#N/A</v>
      </c>
    </row>
    <row r="645" spans="1:26" x14ac:dyDescent="0.3">
      <c r="A645" s="169" t="str">
        <f t="shared" si="21"/>
        <v>SW30</v>
      </c>
      <c r="B645" s="169" t="str">
        <f t="shared" si="22"/>
        <v>SW0</v>
      </c>
      <c r="C645" s="169" t="s">
        <v>65</v>
      </c>
      <c r="D645" s="169" t="s">
        <v>124</v>
      </c>
      <c r="E645" s="169">
        <v>0</v>
      </c>
      <c r="F645" s="169">
        <v>25000</v>
      </c>
      <c r="G645" s="169">
        <v>136.51714816774412</v>
      </c>
      <c r="H645" s="169">
        <v>13.327401317113592</v>
      </c>
      <c r="I645" s="169">
        <v>139.266671195165</v>
      </c>
      <c r="J645" s="169">
        <v>13.329918679010499</v>
      </c>
      <c r="K645" s="169">
        <v>138.51714816774412</v>
      </c>
      <c r="L645" s="169">
        <v>12.759717458603303</v>
      </c>
      <c r="M645" s="169">
        <v>143.03010332314787</v>
      </c>
      <c r="N645" s="169">
        <v>12.763849353931098</v>
      </c>
      <c r="O645" s="169">
        <v>140.51714816774412</v>
      </c>
      <c r="P645" s="169">
        <v>11.915573849008535</v>
      </c>
      <c r="Q645" s="169">
        <v>147.58548506683212</v>
      </c>
      <c r="R645" s="169">
        <v>11.92204535763269</v>
      </c>
      <c r="S645" s="169">
        <v>142.51714816774412</v>
      </c>
      <c r="T645" s="169">
        <v>11.405789506877751</v>
      </c>
      <c r="U645" s="169">
        <v>152.83163120281765</v>
      </c>
      <c r="V645" s="169">
        <v>11.415233067204339</v>
      </c>
      <c r="W645" s="169">
        <v>144.51714816774412</v>
      </c>
      <c r="X645" s="169" t="e">
        <v>#N/A</v>
      </c>
      <c r="Y645" s="169">
        <v>158.72799613904144</v>
      </c>
      <c r="Z645" s="169" t="e">
        <v>#N/A</v>
      </c>
    </row>
    <row r="646" spans="1:26" x14ac:dyDescent="0.3">
      <c r="A646" s="169" t="str">
        <f t="shared" ref="A646:A709" si="23">D646&amp;E646</f>
        <v>SW325000</v>
      </c>
      <c r="B646" s="169" t="str">
        <f t="shared" ref="B646:B709" si="24">C646&amp;E646</f>
        <v>SW25000</v>
      </c>
      <c r="C646" s="169" t="s">
        <v>65</v>
      </c>
      <c r="D646" s="169" t="s">
        <v>124</v>
      </c>
      <c r="E646" s="169">
        <v>25000</v>
      </c>
      <c r="F646" s="169">
        <v>50000</v>
      </c>
      <c r="G646" s="169">
        <v>195.97325758963967</v>
      </c>
      <c r="H646" s="169">
        <v>13.327401317113592</v>
      </c>
      <c r="I646" s="169">
        <v>200.18539772930481</v>
      </c>
      <c r="J646" s="169">
        <v>13.329918679010499</v>
      </c>
      <c r="K646" s="169">
        <v>197.97325758963967</v>
      </c>
      <c r="L646" s="169">
        <v>12.759717458603303</v>
      </c>
      <c r="M646" s="169">
        <v>204.88689292529858</v>
      </c>
      <c r="N646" s="169">
        <v>12.763849353931098</v>
      </c>
      <c r="O646" s="169">
        <v>199.97325758963967</v>
      </c>
      <c r="P646" s="169">
        <v>11.915573849008535</v>
      </c>
      <c r="Q646" s="169">
        <v>210.80161773661851</v>
      </c>
      <c r="R646" s="169">
        <v>11.92204535763269</v>
      </c>
      <c r="S646" s="169">
        <v>201.97325758963967</v>
      </c>
      <c r="T646" s="169">
        <v>11.405789506877751</v>
      </c>
      <c r="U646" s="169">
        <v>217.77456115343702</v>
      </c>
      <c r="V646" s="169">
        <v>11.415233067204339</v>
      </c>
      <c r="W646" s="169">
        <v>203.97325758963967</v>
      </c>
      <c r="X646" s="169" t="e">
        <v>#N/A</v>
      </c>
      <c r="Y646" s="169">
        <v>225.74360923304044</v>
      </c>
      <c r="Z646" s="169" t="e">
        <v>#N/A</v>
      </c>
    </row>
    <row r="647" spans="1:26" x14ac:dyDescent="0.3">
      <c r="A647" s="169" t="str">
        <f t="shared" si="23"/>
        <v>SW350000</v>
      </c>
      <c r="B647" s="169" t="str">
        <f t="shared" si="24"/>
        <v>SW50000</v>
      </c>
      <c r="C647" s="169" t="s">
        <v>65</v>
      </c>
      <c r="D647" s="169" t="s">
        <v>124</v>
      </c>
      <c r="E647" s="169">
        <v>50000</v>
      </c>
      <c r="F647" s="169">
        <v>73200</v>
      </c>
      <c r="G647" s="169">
        <v>293.35738998147343</v>
      </c>
      <c r="H647" s="169">
        <v>13.327401317113592</v>
      </c>
      <c r="I647" s="169">
        <v>300.27017520089839</v>
      </c>
      <c r="J647" s="169">
        <v>13.329918679010499</v>
      </c>
      <c r="K647" s="169">
        <v>295.35738998147343</v>
      </c>
      <c r="L647" s="169">
        <v>12.759717458603303</v>
      </c>
      <c r="M647" s="169">
        <v>306.70375419922158</v>
      </c>
      <c r="N647" s="169">
        <v>12.763849353931098</v>
      </c>
      <c r="O647" s="169">
        <v>297.35738998147343</v>
      </c>
      <c r="P647" s="169">
        <v>11.915573849008535</v>
      </c>
      <c r="Q647" s="169">
        <v>315.12843403334506</v>
      </c>
      <c r="R647" s="169">
        <v>11.92204535763269</v>
      </c>
      <c r="S647" s="169">
        <v>299.35738998147343</v>
      </c>
      <c r="T647" s="169">
        <v>11.405789506877751</v>
      </c>
      <c r="U647" s="169">
        <v>325.28981722786352</v>
      </c>
      <c r="V647" s="169">
        <v>11.415233067204339</v>
      </c>
      <c r="W647" s="169">
        <v>301.35738998147343</v>
      </c>
      <c r="X647" s="169" t="e">
        <v>#N/A</v>
      </c>
      <c r="Y647" s="169">
        <v>337.0859650222244</v>
      </c>
      <c r="Z647" s="169" t="e">
        <v>#N/A</v>
      </c>
    </row>
    <row r="648" spans="1:26" x14ac:dyDescent="0.3">
      <c r="A648" s="169" t="str">
        <f t="shared" si="23"/>
        <v>SW373200</v>
      </c>
      <c r="B648" s="169" t="str">
        <f t="shared" si="24"/>
        <v>SW73200</v>
      </c>
      <c r="C648" s="169" t="s">
        <v>65</v>
      </c>
      <c r="D648" s="169" t="s">
        <v>124</v>
      </c>
      <c r="E648" s="169">
        <v>73200</v>
      </c>
      <c r="F648" s="169">
        <v>100000</v>
      </c>
      <c r="G648" s="169">
        <v>317.2438401313305</v>
      </c>
      <c r="H648" s="169">
        <v>11.993403500904209</v>
      </c>
      <c r="I648" s="169">
        <v>324.35495300470723</v>
      </c>
      <c r="J648" s="169">
        <v>11.995768295413425</v>
      </c>
      <c r="K648" s="169">
        <v>319.2438401313305</v>
      </c>
      <c r="L648" s="169">
        <v>11.491886969222266</v>
      </c>
      <c r="M648" s="169">
        <v>330.91573128572708</v>
      </c>
      <c r="N648" s="169">
        <v>11.495768446651406</v>
      </c>
      <c r="O648" s="169">
        <v>321.2438401313305</v>
      </c>
      <c r="P648" s="169">
        <v>10.756143717481734</v>
      </c>
      <c r="Q648" s="169">
        <v>339.52473504117131</v>
      </c>
      <c r="R648" s="169">
        <v>10.762223013462002</v>
      </c>
      <c r="S648" s="169">
        <v>323.2438401313305</v>
      </c>
      <c r="T648" s="169">
        <v>10.347115241740326</v>
      </c>
      <c r="U648" s="169">
        <v>349.92026813773242</v>
      </c>
      <c r="V648" s="169">
        <v>10.355986465077425</v>
      </c>
      <c r="W648" s="169">
        <v>325.2438401313305</v>
      </c>
      <c r="X648" s="169" t="e">
        <v>#N/A</v>
      </c>
      <c r="Y648" s="169">
        <v>361.99746719408836</v>
      </c>
      <c r="Z648" s="169" t="e">
        <v>#N/A</v>
      </c>
    </row>
    <row r="649" spans="1:26" x14ac:dyDescent="0.3">
      <c r="A649" s="169" t="str">
        <f t="shared" si="23"/>
        <v>SW3100000</v>
      </c>
      <c r="B649" s="169" t="str">
        <f t="shared" si="24"/>
        <v>SW100000</v>
      </c>
      <c r="C649" s="169" t="s">
        <v>65</v>
      </c>
      <c r="D649" s="169" t="s">
        <v>124</v>
      </c>
      <c r="E649" s="169">
        <v>100000</v>
      </c>
      <c r="F649" s="169">
        <v>125000</v>
      </c>
      <c r="G649" s="169">
        <v>388.52202371005421</v>
      </c>
      <c r="H649" s="169">
        <v>11.993403500904209</v>
      </c>
      <c r="I649" s="169">
        <v>397.42729589585781</v>
      </c>
      <c r="J649" s="169">
        <v>11.995768295413425</v>
      </c>
      <c r="K649" s="169">
        <v>390.52202371005421</v>
      </c>
      <c r="L649" s="169">
        <v>11.491886969222266</v>
      </c>
      <c r="M649" s="169">
        <v>405.13877491395101</v>
      </c>
      <c r="N649" s="169">
        <v>11.495768446651406</v>
      </c>
      <c r="O649" s="169">
        <v>392.52202371005421</v>
      </c>
      <c r="P649" s="169">
        <v>10.756143717481734</v>
      </c>
      <c r="Q649" s="169">
        <v>415.41525404840229</v>
      </c>
      <c r="R649" s="169">
        <v>10.762223013462002</v>
      </c>
      <c r="S649" s="169">
        <v>394.52202371005421</v>
      </c>
      <c r="T649" s="169">
        <v>10.347115241740326</v>
      </c>
      <c r="U649" s="169">
        <v>427.92901029177597</v>
      </c>
      <c r="V649" s="169">
        <v>10.355986465077425</v>
      </c>
      <c r="W649" s="169">
        <v>396.52202371005421</v>
      </c>
      <c r="X649" s="169" t="e">
        <v>#N/A</v>
      </c>
      <c r="Y649" s="169">
        <v>442.54872285510089</v>
      </c>
      <c r="Z649" s="169" t="e">
        <v>#N/A</v>
      </c>
    </row>
    <row r="650" spans="1:26" x14ac:dyDescent="0.3">
      <c r="A650" s="169" t="str">
        <f t="shared" si="23"/>
        <v>SW3125000</v>
      </c>
      <c r="B650" s="169" t="str">
        <f t="shared" si="24"/>
        <v>SW125000</v>
      </c>
      <c r="C650" s="169" t="s">
        <v>65</v>
      </c>
      <c r="D650" s="169" t="s">
        <v>124</v>
      </c>
      <c r="E650" s="169">
        <v>125000</v>
      </c>
      <c r="F650" s="169">
        <v>150000</v>
      </c>
      <c r="G650" s="169">
        <v>456.01461241685905</v>
      </c>
      <c r="H650" s="169">
        <v>11.993403500904209</v>
      </c>
      <c r="I650" s="169">
        <v>466.59403308125871</v>
      </c>
      <c r="J650" s="169">
        <v>11.995768295413425</v>
      </c>
      <c r="K650" s="169">
        <v>458.01461241685905</v>
      </c>
      <c r="L650" s="169">
        <v>11.491886969222266</v>
      </c>
      <c r="M650" s="169">
        <v>475.37924277362782</v>
      </c>
      <c r="N650" s="169">
        <v>11.495768446651406</v>
      </c>
      <c r="O650" s="169">
        <v>460.01461241685905</v>
      </c>
      <c r="P650" s="169">
        <v>10.756143717481734</v>
      </c>
      <c r="Q650" s="169">
        <v>487.21166030748714</v>
      </c>
      <c r="R650" s="169">
        <v>10.762223013462002</v>
      </c>
      <c r="S650" s="169">
        <v>462.01461241685905</v>
      </c>
      <c r="T650" s="169">
        <v>10.347115241740326</v>
      </c>
      <c r="U650" s="169">
        <v>501.70195232112428</v>
      </c>
      <c r="V650" s="169">
        <v>10.355986465077425</v>
      </c>
      <c r="W650" s="169">
        <v>464.01461241685905</v>
      </c>
      <c r="X650" s="169" t="e">
        <v>#N/A</v>
      </c>
      <c r="Y650" s="169">
        <v>518.69411034680002</v>
      </c>
      <c r="Z650" s="169" t="e">
        <v>#N/A</v>
      </c>
    </row>
    <row r="651" spans="1:26" x14ac:dyDescent="0.3">
      <c r="A651" s="169" t="str">
        <f t="shared" si="23"/>
        <v>SW3150000</v>
      </c>
      <c r="B651" s="169" t="str">
        <f t="shared" si="24"/>
        <v>SW150000</v>
      </c>
      <c r="C651" s="169" t="s">
        <v>65</v>
      </c>
      <c r="D651" s="169" t="s">
        <v>124</v>
      </c>
      <c r="E651" s="169">
        <v>150000</v>
      </c>
      <c r="F651" s="169">
        <v>175000</v>
      </c>
      <c r="G651" s="169">
        <v>522.50720112366389</v>
      </c>
      <c r="H651" s="169">
        <v>11.993403500904209</v>
      </c>
      <c r="I651" s="169">
        <v>534.72760344324831</v>
      </c>
      <c r="J651" s="169">
        <v>11.995768295413425</v>
      </c>
      <c r="K651" s="169">
        <v>524.50720112366389</v>
      </c>
      <c r="L651" s="169">
        <v>11.491886969222266</v>
      </c>
      <c r="M651" s="169">
        <v>544.56527195968408</v>
      </c>
      <c r="N651" s="169">
        <v>11.495768446651406</v>
      </c>
      <c r="O651" s="169">
        <v>526.50720112366389</v>
      </c>
      <c r="P651" s="169">
        <v>10.756143717481734</v>
      </c>
      <c r="Q651" s="169">
        <v>557.9228029483354</v>
      </c>
      <c r="R651" s="169">
        <v>10.762223013462002</v>
      </c>
      <c r="S651" s="169">
        <v>528.50720112366389</v>
      </c>
      <c r="T651" s="169">
        <v>10.347115241740326</v>
      </c>
      <c r="U651" s="169">
        <v>574.35047326580082</v>
      </c>
      <c r="V651" s="169">
        <v>10.355986465077425</v>
      </c>
      <c r="W651" s="169">
        <v>530.50720112366389</v>
      </c>
      <c r="X651" s="169" t="e">
        <v>#N/A</v>
      </c>
      <c r="Y651" s="169">
        <v>593.66807585712775</v>
      </c>
      <c r="Z651" s="169" t="e">
        <v>#N/A</v>
      </c>
    </row>
    <row r="652" spans="1:26" x14ac:dyDescent="0.3">
      <c r="A652" s="169" t="str">
        <f t="shared" si="23"/>
        <v>SW3175000</v>
      </c>
      <c r="B652" s="169" t="str">
        <f t="shared" si="24"/>
        <v>SW175000</v>
      </c>
      <c r="C652" s="169" t="s">
        <v>65</v>
      </c>
      <c r="D652" s="169" t="s">
        <v>124</v>
      </c>
      <c r="E652" s="169">
        <v>175000</v>
      </c>
      <c r="F652" s="169">
        <v>200000</v>
      </c>
      <c r="G652" s="169">
        <v>590.2179898304687</v>
      </c>
      <c r="H652" s="169">
        <v>11.993403500904209</v>
      </c>
      <c r="I652" s="169">
        <v>604.11977762951756</v>
      </c>
      <c r="J652" s="169">
        <v>11.995768295413425</v>
      </c>
      <c r="K652" s="169">
        <v>592.2179898304687</v>
      </c>
      <c r="L652" s="169">
        <v>11.491886969222266</v>
      </c>
      <c r="M652" s="169">
        <v>615.03581833794487</v>
      </c>
      <c r="N652" s="169">
        <v>11.495768446651406</v>
      </c>
      <c r="O652" s="169">
        <v>594.2179898304687</v>
      </c>
      <c r="P652" s="169">
        <v>10.756143717481734</v>
      </c>
      <c r="Q652" s="169">
        <v>629.95601372891952</v>
      </c>
      <c r="R652" s="169">
        <v>10.762223013462002</v>
      </c>
      <c r="S652" s="169">
        <v>596.2179898304687</v>
      </c>
      <c r="T652" s="169">
        <v>10.347115241740326</v>
      </c>
      <c r="U652" s="169">
        <v>648.36876397582455</v>
      </c>
      <c r="V652" s="169">
        <v>10.355986465077425</v>
      </c>
      <c r="W652" s="169">
        <v>598.2179898304687</v>
      </c>
      <c r="X652" s="169" t="e">
        <v>#N/A</v>
      </c>
      <c r="Y652" s="169">
        <v>670.06906762516223</v>
      </c>
      <c r="Z652" s="169" t="e">
        <v>#N/A</v>
      </c>
    </row>
    <row r="653" spans="1:26" x14ac:dyDescent="0.3">
      <c r="A653" s="169" t="str">
        <f t="shared" si="23"/>
        <v>SW3200000</v>
      </c>
      <c r="B653" s="169" t="str">
        <f t="shared" si="24"/>
        <v>SW200000</v>
      </c>
      <c r="C653" s="169" t="s">
        <v>65</v>
      </c>
      <c r="D653" s="169" t="s">
        <v>124</v>
      </c>
      <c r="E653" s="169">
        <v>200000</v>
      </c>
      <c r="F653" s="169">
        <v>225000</v>
      </c>
      <c r="G653" s="169">
        <v>656.71057853727359</v>
      </c>
      <c r="H653" s="169">
        <v>11.993403500904209</v>
      </c>
      <c r="I653" s="169">
        <v>672.25334799150721</v>
      </c>
      <c r="J653" s="169">
        <v>11.995768295413425</v>
      </c>
      <c r="K653" s="169">
        <v>658.71057853727359</v>
      </c>
      <c r="L653" s="169">
        <v>11.491886969222266</v>
      </c>
      <c r="M653" s="169">
        <v>684.22184752400119</v>
      </c>
      <c r="N653" s="169">
        <v>11.495768446651406</v>
      </c>
      <c r="O653" s="169">
        <v>660.71057853727359</v>
      </c>
      <c r="P653" s="169">
        <v>10.756143717481734</v>
      </c>
      <c r="Q653" s="169">
        <v>700.66715636976789</v>
      </c>
      <c r="R653" s="169">
        <v>10.762223013462002</v>
      </c>
      <c r="S653" s="169">
        <v>662.71057853727359</v>
      </c>
      <c r="T653" s="169">
        <v>10.347115241740326</v>
      </c>
      <c r="U653" s="169">
        <v>721.01728492050108</v>
      </c>
      <c r="V653" s="169">
        <v>10.355986465077425</v>
      </c>
      <c r="W653" s="169">
        <v>664.71057853727359</v>
      </c>
      <c r="X653" s="169" t="e">
        <v>#N/A</v>
      </c>
      <c r="Y653" s="169">
        <v>745.04303313548996</v>
      </c>
      <c r="Z653" s="169" t="e">
        <v>#N/A</v>
      </c>
    </row>
    <row r="654" spans="1:26" x14ac:dyDescent="0.3">
      <c r="A654" s="169" t="str">
        <f t="shared" si="23"/>
        <v>SW3225000</v>
      </c>
      <c r="B654" s="169" t="str">
        <f t="shared" si="24"/>
        <v>SW225000</v>
      </c>
      <c r="C654" s="169" t="s">
        <v>65</v>
      </c>
      <c r="D654" s="169" t="s">
        <v>124</v>
      </c>
      <c r="E654" s="169">
        <v>225000</v>
      </c>
      <c r="F654" s="169">
        <v>250000</v>
      </c>
      <c r="G654" s="169">
        <v>725.20316724407837</v>
      </c>
      <c r="H654" s="169">
        <v>11.993403500904209</v>
      </c>
      <c r="I654" s="169">
        <v>742.45325200031914</v>
      </c>
      <c r="J654" s="169">
        <v>11.995768295413425</v>
      </c>
      <c r="K654" s="169">
        <v>727.20316724407837</v>
      </c>
      <c r="L654" s="169">
        <v>11.491886969222266</v>
      </c>
      <c r="M654" s="169">
        <v>755.51675405729839</v>
      </c>
      <c r="N654" s="169">
        <v>11.495768446651406</v>
      </c>
      <c r="O654" s="169">
        <v>729.20316724407837</v>
      </c>
      <c r="P654" s="169">
        <v>10.756143717481734</v>
      </c>
      <c r="Q654" s="169">
        <v>773.54882624708932</v>
      </c>
      <c r="R654" s="169">
        <v>10.762223013462002</v>
      </c>
      <c r="S654" s="169">
        <v>731.20316724407837</v>
      </c>
      <c r="T654" s="169">
        <v>10.347115241740326</v>
      </c>
      <c r="U654" s="169">
        <v>795.91464803452118</v>
      </c>
      <c r="V654" s="169">
        <v>10.355986465077425</v>
      </c>
      <c r="W654" s="169">
        <v>733.20316724407837</v>
      </c>
      <c r="X654" s="169" t="e">
        <v>#N/A</v>
      </c>
      <c r="Y654" s="169">
        <v>822.3598426085606</v>
      </c>
      <c r="Z654" s="169" t="e">
        <v>#N/A</v>
      </c>
    </row>
    <row r="655" spans="1:26" x14ac:dyDescent="0.3">
      <c r="A655" s="169" t="str">
        <f t="shared" si="23"/>
        <v>SW3250000</v>
      </c>
      <c r="B655" s="169" t="str">
        <f t="shared" si="24"/>
        <v>SW250000</v>
      </c>
      <c r="C655" s="169" t="s">
        <v>65</v>
      </c>
      <c r="D655" s="169" t="s">
        <v>124</v>
      </c>
      <c r="E655" s="169">
        <v>250000</v>
      </c>
      <c r="F655" s="169">
        <v>293000</v>
      </c>
      <c r="G655" s="169">
        <v>814.53071910059418</v>
      </c>
      <c r="H655" s="169">
        <v>11.993403500904209</v>
      </c>
      <c r="I655" s="169">
        <v>833.82825819965296</v>
      </c>
      <c r="J655" s="169">
        <v>11.995768295413425</v>
      </c>
      <c r="K655" s="169">
        <v>816.53071910059418</v>
      </c>
      <c r="L655" s="169">
        <v>11.491886969222266</v>
      </c>
      <c r="M655" s="169">
        <v>848.20491411375417</v>
      </c>
      <c r="N655" s="169">
        <v>11.495768446651406</v>
      </c>
      <c r="O655" s="169">
        <v>818.53071910059418</v>
      </c>
      <c r="P655" s="169">
        <v>10.756143717481734</v>
      </c>
      <c r="Q655" s="169">
        <v>868.13987178458501</v>
      </c>
      <c r="R655" s="169">
        <v>10.762223013462002</v>
      </c>
      <c r="S655" s="169">
        <v>820.53071910059418</v>
      </c>
      <c r="T655" s="169">
        <v>10.347115241740326</v>
      </c>
      <c r="U655" s="169">
        <v>892.92296228999521</v>
      </c>
      <c r="V655" s="169">
        <v>10.355986465077425</v>
      </c>
      <c r="W655" s="169">
        <v>822.53071910059418</v>
      </c>
      <c r="X655" s="169" t="e">
        <v>#N/A</v>
      </c>
      <c r="Y655" s="169">
        <v>922.26961621909902</v>
      </c>
      <c r="Z655" s="169" t="e">
        <v>#N/A</v>
      </c>
    </row>
    <row r="656" spans="1:26" x14ac:dyDescent="0.3">
      <c r="A656" s="169" t="str">
        <f t="shared" si="23"/>
        <v>SW3293000</v>
      </c>
      <c r="B656" s="169" t="str">
        <f t="shared" si="24"/>
        <v>SW293000</v>
      </c>
      <c r="C656" s="169" t="s">
        <v>65</v>
      </c>
      <c r="D656" s="169" t="s">
        <v>124</v>
      </c>
      <c r="E656" s="169">
        <v>293000</v>
      </c>
      <c r="F656" s="169">
        <v>343000</v>
      </c>
      <c r="G656" s="169">
        <v>1236.6452452333924</v>
      </c>
      <c r="H656" s="169">
        <v>11.443183495922581</v>
      </c>
      <c r="I656" s="169">
        <v>1268.7587964668533</v>
      </c>
      <c r="J656" s="169">
        <v>11.445548290431796</v>
      </c>
      <c r="K656" s="169">
        <v>1238.6452452333924</v>
      </c>
      <c r="L656" s="169">
        <v>10.987911801210428</v>
      </c>
      <c r="M656" s="169">
        <v>1291.3551207834494</v>
      </c>
      <c r="N656" s="169">
        <v>10.991793278639568</v>
      </c>
      <c r="O656" s="169">
        <v>1240.6452452333924</v>
      </c>
      <c r="P656" s="169">
        <v>10.302132599819407</v>
      </c>
      <c r="Q656" s="169">
        <v>1323.2011637983469</v>
      </c>
      <c r="R656" s="169">
        <v>10.308211895799673</v>
      </c>
      <c r="S656" s="169">
        <v>1242.6452452333924</v>
      </c>
      <c r="T656" s="169">
        <v>9.9229236583448515</v>
      </c>
      <c r="U656" s="169">
        <v>1363.1151144034661</v>
      </c>
      <c r="V656" s="169">
        <v>9.9317948816819488</v>
      </c>
      <c r="W656" s="169">
        <v>1244.6452452333924</v>
      </c>
      <c r="X656" s="169" t="e">
        <v>#N/A</v>
      </c>
      <c r="Y656" s="169">
        <v>1410.6234130268299</v>
      </c>
      <c r="Z656" s="169" t="e">
        <v>#N/A</v>
      </c>
    </row>
    <row r="657" spans="1:26" x14ac:dyDescent="0.3">
      <c r="A657" s="169" t="str">
        <f t="shared" si="23"/>
        <v>SW3343000</v>
      </c>
      <c r="B657" s="169" t="str">
        <f t="shared" si="24"/>
        <v>SW343000</v>
      </c>
      <c r="C657" s="169" t="s">
        <v>65</v>
      </c>
      <c r="D657" s="169" t="s">
        <v>124</v>
      </c>
      <c r="E657" s="169">
        <v>343000</v>
      </c>
      <c r="F657" s="169">
        <v>393000</v>
      </c>
      <c r="G657" s="169">
        <v>1402.9788226470023</v>
      </c>
      <c r="H657" s="169">
        <v>11.443183495922581</v>
      </c>
      <c r="I657" s="169">
        <v>1439.4803976846779</v>
      </c>
      <c r="J657" s="169">
        <v>11.445548290431796</v>
      </c>
      <c r="K657" s="169">
        <v>1404.9788226470023</v>
      </c>
      <c r="L657" s="169">
        <v>10.987911801210428</v>
      </c>
      <c r="M657" s="169">
        <v>1464.8910218189276</v>
      </c>
      <c r="N657" s="169">
        <v>10.991793278639568</v>
      </c>
      <c r="O657" s="169">
        <v>1406.9788226470023</v>
      </c>
      <c r="P657" s="169">
        <v>10.302132599819407</v>
      </c>
      <c r="Q657" s="169">
        <v>1500.8152543264443</v>
      </c>
      <c r="R657" s="169">
        <v>10.308211895799673</v>
      </c>
      <c r="S657" s="169">
        <v>1408.9788226470023</v>
      </c>
      <c r="T657" s="169">
        <v>9.9229236583448515</v>
      </c>
      <c r="U657" s="169">
        <v>1545.909800392888</v>
      </c>
      <c r="V657" s="169">
        <v>9.9317948816819488</v>
      </c>
      <c r="W657" s="169">
        <v>1410.9788226470023</v>
      </c>
      <c r="X657" s="169" t="e">
        <v>#N/A</v>
      </c>
      <c r="Y657" s="169">
        <v>1599.6363928510532</v>
      </c>
      <c r="Z657" s="169" t="e">
        <v>#N/A</v>
      </c>
    </row>
    <row r="658" spans="1:26" x14ac:dyDescent="0.3">
      <c r="A658" s="169" t="str">
        <f t="shared" si="23"/>
        <v>SW3393000</v>
      </c>
      <c r="B658" s="169" t="str">
        <f t="shared" si="24"/>
        <v>SW393000</v>
      </c>
      <c r="C658" s="169" t="s">
        <v>65</v>
      </c>
      <c r="D658" s="169" t="s">
        <v>124</v>
      </c>
      <c r="E658" s="169">
        <v>393000</v>
      </c>
      <c r="F658" s="169">
        <v>443000</v>
      </c>
      <c r="G658" s="169">
        <v>1571.3124000606117</v>
      </c>
      <c r="H658" s="169">
        <v>11.443183495922581</v>
      </c>
      <c r="I658" s="169">
        <v>1612.268332549324</v>
      </c>
      <c r="J658" s="169">
        <v>11.445548290431796</v>
      </c>
      <c r="K658" s="169">
        <v>1573.3124000606117</v>
      </c>
      <c r="L658" s="169">
        <v>10.987911801210428</v>
      </c>
      <c r="M658" s="169">
        <v>1640.5358002016462</v>
      </c>
      <c r="N658" s="169">
        <v>10.991793278639568</v>
      </c>
      <c r="O658" s="169">
        <v>1575.3124000606117</v>
      </c>
      <c r="P658" s="169">
        <v>10.302132599819407</v>
      </c>
      <c r="Q658" s="169">
        <v>1680.5998720910143</v>
      </c>
      <c r="R658" s="169">
        <v>10.308211895799673</v>
      </c>
      <c r="S658" s="169">
        <v>1577.3124000606117</v>
      </c>
      <c r="T658" s="169">
        <v>9.9229236583448515</v>
      </c>
      <c r="U658" s="169">
        <v>1730.9533285516527</v>
      </c>
      <c r="V658" s="169">
        <v>9.9317948816819488</v>
      </c>
      <c r="W658" s="169">
        <v>1579.3124000606117</v>
      </c>
      <c r="X658" s="169" t="e">
        <v>#N/A</v>
      </c>
      <c r="Y658" s="169">
        <v>1790.9922166380193</v>
      </c>
      <c r="Z658" s="169" t="e">
        <v>#N/A</v>
      </c>
    </row>
    <row r="659" spans="1:26" x14ac:dyDescent="0.3">
      <c r="A659" s="169" t="str">
        <f t="shared" si="23"/>
        <v>SW3443000</v>
      </c>
      <c r="B659" s="169" t="str">
        <f t="shared" si="24"/>
        <v>SW443000</v>
      </c>
      <c r="C659" s="169" t="s">
        <v>65</v>
      </c>
      <c r="D659" s="169" t="s">
        <v>124</v>
      </c>
      <c r="E659" s="169">
        <v>443000</v>
      </c>
      <c r="F659" s="169">
        <v>493000</v>
      </c>
      <c r="G659" s="169">
        <v>1739.6459774742218</v>
      </c>
      <c r="H659" s="169">
        <v>11.443183495922581</v>
      </c>
      <c r="I659" s="169">
        <v>1785.0562674139708</v>
      </c>
      <c r="J659" s="169">
        <v>11.445548290431796</v>
      </c>
      <c r="K659" s="169">
        <v>1741.6459774742218</v>
      </c>
      <c r="L659" s="169">
        <v>10.987911801210428</v>
      </c>
      <c r="M659" s="169">
        <v>1816.1805785843655</v>
      </c>
      <c r="N659" s="169">
        <v>10.991793278639568</v>
      </c>
      <c r="O659" s="169">
        <v>1743.6459774742218</v>
      </c>
      <c r="P659" s="169">
        <v>10.302132599819407</v>
      </c>
      <c r="Q659" s="169">
        <v>1860.3844898555847</v>
      </c>
      <c r="R659" s="169">
        <v>10.308211895799673</v>
      </c>
      <c r="S659" s="169">
        <v>1745.6459774742218</v>
      </c>
      <c r="T659" s="169">
        <v>9.9229236583448515</v>
      </c>
      <c r="U659" s="169">
        <v>1915.9968567104181</v>
      </c>
      <c r="V659" s="169">
        <v>9.9317948816819488</v>
      </c>
      <c r="W659" s="169">
        <v>1747.6459774742218</v>
      </c>
      <c r="X659" s="169" t="e">
        <v>#N/A</v>
      </c>
      <c r="Y659" s="169">
        <v>1982.3480404249856</v>
      </c>
      <c r="Z659" s="169" t="e">
        <v>#N/A</v>
      </c>
    </row>
    <row r="660" spans="1:26" x14ac:dyDescent="0.3">
      <c r="A660" s="169" t="str">
        <f t="shared" si="23"/>
        <v>SW3493000</v>
      </c>
      <c r="B660" s="169" t="str">
        <f t="shared" si="24"/>
        <v>SW493000</v>
      </c>
      <c r="C660" s="169" t="s">
        <v>65</v>
      </c>
      <c r="D660" s="169" t="s">
        <v>124</v>
      </c>
      <c r="E660" s="169">
        <v>493000</v>
      </c>
      <c r="F660" s="169">
        <v>543000</v>
      </c>
      <c r="G660" s="169">
        <v>1905.979554887831</v>
      </c>
      <c r="H660" s="169">
        <v>11.443183495922581</v>
      </c>
      <c r="I660" s="169">
        <v>1955.7778686317947</v>
      </c>
      <c r="J660" s="169">
        <v>11.445548290431796</v>
      </c>
      <c r="K660" s="169">
        <v>1907.979554887831</v>
      </c>
      <c r="L660" s="169">
        <v>10.987911801210428</v>
      </c>
      <c r="M660" s="169">
        <v>1989.7164796198433</v>
      </c>
      <c r="N660" s="169">
        <v>10.991793278639568</v>
      </c>
      <c r="O660" s="169">
        <v>1909.979554887831</v>
      </c>
      <c r="P660" s="169">
        <v>10.302132599819407</v>
      </c>
      <c r="Q660" s="169">
        <v>2037.9985803836814</v>
      </c>
      <c r="R660" s="169">
        <v>10.308211895799673</v>
      </c>
      <c r="S660" s="169">
        <v>1911.979554887831</v>
      </c>
      <c r="T660" s="169">
        <v>9.9229236583448515</v>
      </c>
      <c r="U660" s="169">
        <v>2098.7915426998393</v>
      </c>
      <c r="V660" s="169">
        <v>9.9317948816819488</v>
      </c>
      <c r="W660" s="169">
        <v>1913.979554887831</v>
      </c>
      <c r="X660" s="169" t="e">
        <v>#N/A</v>
      </c>
      <c r="Y660" s="169">
        <v>2171.3610202492087</v>
      </c>
      <c r="Z660" s="169" t="e">
        <v>#N/A</v>
      </c>
    </row>
    <row r="661" spans="1:26" x14ac:dyDescent="0.3">
      <c r="A661" s="169" t="str">
        <f t="shared" si="23"/>
        <v>SW3543000</v>
      </c>
      <c r="B661" s="169" t="str">
        <f t="shared" si="24"/>
        <v>SW543000</v>
      </c>
      <c r="C661" s="169" t="s">
        <v>65</v>
      </c>
      <c r="D661" s="169" t="s">
        <v>124</v>
      </c>
      <c r="E661" s="169">
        <v>543000</v>
      </c>
      <c r="F661" s="169">
        <v>593000</v>
      </c>
      <c r="G661" s="169">
        <v>2074.3131323014409</v>
      </c>
      <c r="H661" s="169">
        <v>11.443183495922581</v>
      </c>
      <c r="I661" s="169">
        <v>2128.5658034964413</v>
      </c>
      <c r="J661" s="169">
        <v>11.445548290431796</v>
      </c>
      <c r="K661" s="169">
        <v>2076.3131323014409</v>
      </c>
      <c r="L661" s="169">
        <v>10.987911801210428</v>
      </c>
      <c r="M661" s="169">
        <v>2165.3612580025624</v>
      </c>
      <c r="N661" s="169">
        <v>10.991793278639568</v>
      </c>
      <c r="O661" s="169">
        <v>2078.3131323014409</v>
      </c>
      <c r="P661" s="169">
        <v>10.302132599819407</v>
      </c>
      <c r="Q661" s="169">
        <v>2217.7831981482518</v>
      </c>
      <c r="R661" s="169">
        <v>10.308211895799673</v>
      </c>
      <c r="S661" s="169">
        <v>2080.3131323014409</v>
      </c>
      <c r="T661" s="169">
        <v>9.9229236583448515</v>
      </c>
      <c r="U661" s="169">
        <v>2283.835070858604</v>
      </c>
      <c r="V661" s="169">
        <v>9.9317948816819488</v>
      </c>
      <c r="W661" s="169">
        <v>2082.3131323014409</v>
      </c>
      <c r="X661" s="169" t="e">
        <v>#N/A</v>
      </c>
      <c r="Y661" s="169">
        <v>2362.7168440361747</v>
      </c>
      <c r="Z661" s="169" t="e">
        <v>#N/A</v>
      </c>
    </row>
    <row r="662" spans="1:26" x14ac:dyDescent="0.3">
      <c r="A662" s="169" t="str">
        <f t="shared" si="23"/>
        <v>SW3593000</v>
      </c>
      <c r="B662" s="169" t="str">
        <f t="shared" si="24"/>
        <v>SW593000</v>
      </c>
      <c r="C662" s="169" t="s">
        <v>65</v>
      </c>
      <c r="D662" s="169" t="s">
        <v>124</v>
      </c>
      <c r="E662" s="169">
        <v>593000</v>
      </c>
      <c r="F662" s="169">
        <v>643000</v>
      </c>
      <c r="G662" s="169">
        <v>2245.6467097150507</v>
      </c>
      <c r="H662" s="169">
        <v>11.443183495922581</v>
      </c>
      <c r="I662" s="169">
        <v>2304.4532388313219</v>
      </c>
      <c r="J662" s="169">
        <v>11.445548290431796</v>
      </c>
      <c r="K662" s="169">
        <v>2247.6467097150507</v>
      </c>
      <c r="L662" s="169">
        <v>10.987911801210428</v>
      </c>
      <c r="M662" s="169">
        <v>2344.1693524061429</v>
      </c>
      <c r="N662" s="169">
        <v>10.991793278639568</v>
      </c>
      <c r="O662" s="169">
        <v>2249.6467097150507</v>
      </c>
      <c r="P662" s="169">
        <v>10.302132599819407</v>
      </c>
      <c r="Q662" s="169">
        <v>2400.8236067675316</v>
      </c>
      <c r="R662" s="169">
        <v>10.308211895799673</v>
      </c>
      <c r="S662" s="169">
        <v>2251.6467097150507</v>
      </c>
      <c r="T662" s="169">
        <v>9.9229236583448515</v>
      </c>
      <c r="U662" s="169">
        <v>2472.2518622713851</v>
      </c>
      <c r="V662" s="169">
        <v>9.9317948816819488</v>
      </c>
      <c r="W662" s="169">
        <v>2253.6467097150507</v>
      </c>
      <c r="X662" s="169" t="e">
        <v>#N/A</v>
      </c>
      <c r="Y662" s="169">
        <v>2557.5869337672557</v>
      </c>
      <c r="Z662" s="169" t="e">
        <v>#N/A</v>
      </c>
    </row>
    <row r="663" spans="1:26" x14ac:dyDescent="0.3">
      <c r="A663" s="169" t="str">
        <f t="shared" si="23"/>
        <v>SW3643000</v>
      </c>
      <c r="B663" s="169" t="str">
        <f t="shared" si="24"/>
        <v>SW643000</v>
      </c>
      <c r="C663" s="169" t="s">
        <v>65</v>
      </c>
      <c r="D663" s="169" t="s">
        <v>124</v>
      </c>
      <c r="E663" s="169">
        <v>643000</v>
      </c>
      <c r="F663" s="169">
        <v>693000</v>
      </c>
      <c r="G663" s="169">
        <v>2408.9802871286606</v>
      </c>
      <c r="H663" s="169">
        <v>11.443183495922581</v>
      </c>
      <c r="I663" s="169">
        <v>2472.0753395789125</v>
      </c>
      <c r="J663" s="169">
        <v>11.445548290431796</v>
      </c>
      <c r="K663" s="169">
        <v>2410.9802871286606</v>
      </c>
      <c r="L663" s="169">
        <v>10.987911801210428</v>
      </c>
      <c r="M663" s="169">
        <v>2514.5419374207595</v>
      </c>
      <c r="N663" s="169">
        <v>10.991793278639568</v>
      </c>
      <c r="O663" s="169">
        <v>2412.9802871286606</v>
      </c>
      <c r="P663" s="169">
        <v>10.302132599819407</v>
      </c>
      <c r="Q663" s="169">
        <v>2575.1819064409192</v>
      </c>
      <c r="R663" s="169">
        <v>10.308211895799673</v>
      </c>
      <c r="S663" s="169">
        <v>2414.9802871286606</v>
      </c>
      <c r="T663" s="169">
        <v>9.9229236583448515</v>
      </c>
      <c r="U663" s="169">
        <v>2651.6732850067906</v>
      </c>
      <c r="V663" s="169">
        <v>9.9317948816819488</v>
      </c>
      <c r="W663" s="169">
        <v>2416.9802871286606</v>
      </c>
      <c r="X663" s="169" t="e">
        <v>#N/A</v>
      </c>
      <c r="Y663" s="169">
        <v>2743.0856476473646</v>
      </c>
      <c r="Z663" s="169" t="e">
        <v>#N/A</v>
      </c>
    </row>
    <row r="664" spans="1:26" x14ac:dyDescent="0.3">
      <c r="A664" s="169" t="str">
        <f t="shared" si="23"/>
        <v>SW3693000</v>
      </c>
      <c r="B664" s="169" t="str">
        <f t="shared" si="24"/>
        <v>SW693000</v>
      </c>
      <c r="C664" s="169" t="s">
        <v>65</v>
      </c>
      <c r="D664" s="169" t="s">
        <v>124</v>
      </c>
      <c r="E664" s="169">
        <v>693000</v>
      </c>
      <c r="F664" s="169">
        <v>732000</v>
      </c>
      <c r="G664" s="169">
        <v>2554.0089027310278</v>
      </c>
      <c r="H664" s="169">
        <v>11.443183495922581</v>
      </c>
      <c r="I664" s="169">
        <v>2621.0167382062004</v>
      </c>
      <c r="J664" s="169">
        <v>11.445548290431796</v>
      </c>
      <c r="K664" s="169">
        <v>2556.0089027310278</v>
      </c>
      <c r="L664" s="169">
        <v>10.987911801210428</v>
      </c>
      <c r="M664" s="169">
        <v>2665.9928357784224</v>
      </c>
      <c r="N664" s="169">
        <v>10.991793278639568</v>
      </c>
      <c r="O664" s="169">
        <v>2558.0089027310278</v>
      </c>
      <c r="P664" s="169">
        <v>10.302132599819407</v>
      </c>
      <c r="Q664" s="169">
        <v>2730.269309824786</v>
      </c>
      <c r="R664" s="169">
        <v>10.308211895799673</v>
      </c>
      <c r="S664" s="169">
        <v>2560.0089027310278</v>
      </c>
      <c r="T664" s="169">
        <v>9.9229236583448515</v>
      </c>
      <c r="U664" s="169">
        <v>2811.3802043469254</v>
      </c>
      <c r="V664" s="169">
        <v>9.9317948816819488</v>
      </c>
      <c r="W664" s="169">
        <v>2562.0089027310278</v>
      </c>
      <c r="X664" s="169" t="e">
        <v>#N/A</v>
      </c>
      <c r="Y664" s="169">
        <v>2908.3373943736701</v>
      </c>
      <c r="Z664" s="169" t="e">
        <v>#N/A</v>
      </c>
    </row>
    <row r="665" spans="1:26" x14ac:dyDescent="0.3">
      <c r="A665" s="169" t="str">
        <f t="shared" si="23"/>
        <v>WA10</v>
      </c>
      <c r="B665" s="169" t="str">
        <f t="shared" si="24"/>
        <v>WA0</v>
      </c>
      <c r="C665" s="169" t="s">
        <v>68</v>
      </c>
      <c r="D665" s="169" t="s">
        <v>127</v>
      </c>
      <c r="E665" s="169">
        <v>0</v>
      </c>
      <c r="F665" s="169">
        <v>25000</v>
      </c>
      <c r="G665" s="169">
        <v>131.27144816774413</v>
      </c>
      <c r="H665" s="169">
        <v>13.38675432178003</v>
      </c>
      <c r="I665" s="169">
        <v>133.84698798959704</v>
      </c>
      <c r="J665" s="169">
        <v>13.389271683676936</v>
      </c>
      <c r="K665" s="169">
        <v>133.27144816774413</v>
      </c>
      <c r="L665" s="169">
        <v>12.819768620224197</v>
      </c>
      <c r="M665" s="169">
        <v>137.49883437293687</v>
      </c>
      <c r="N665" s="169">
        <v>12.823900515551992</v>
      </c>
      <c r="O665" s="169">
        <v>135.27144816774413</v>
      </c>
      <c r="P665" s="169">
        <v>11.975187740407673</v>
      </c>
      <c r="Q665" s="169">
        <v>141.89251770464855</v>
      </c>
      <c r="R665" s="169">
        <v>11.981659249031829</v>
      </c>
      <c r="S665" s="169">
        <v>137.27144816774413</v>
      </c>
      <c r="T665" s="169">
        <v>11.465401123954871</v>
      </c>
      <c r="U665" s="169">
        <v>146.93325551895489</v>
      </c>
      <c r="V665" s="169">
        <v>11.474844684281459</v>
      </c>
      <c r="W665" s="169">
        <v>139.27144816774413</v>
      </c>
      <c r="X665" s="169" t="e">
        <v>#N/A</v>
      </c>
      <c r="Y665" s="169">
        <v>152.58306785136119</v>
      </c>
      <c r="Z665" s="169" t="e">
        <v>#N/A</v>
      </c>
    </row>
    <row r="666" spans="1:26" x14ac:dyDescent="0.3">
      <c r="A666" s="169" t="str">
        <f t="shared" si="23"/>
        <v>WA125000</v>
      </c>
      <c r="B666" s="169" t="str">
        <f t="shared" si="24"/>
        <v>WA25000</v>
      </c>
      <c r="C666" s="169" t="s">
        <v>68</v>
      </c>
      <c r="D666" s="169" t="s">
        <v>127</v>
      </c>
      <c r="E666" s="169">
        <v>25000</v>
      </c>
      <c r="F666" s="169">
        <v>50000</v>
      </c>
      <c r="G666" s="169">
        <v>187.31325758963968</v>
      </c>
      <c r="H666" s="169">
        <v>13.38675432178003</v>
      </c>
      <c r="I666" s="169">
        <v>191.23817303856413</v>
      </c>
      <c r="J666" s="169">
        <v>13.389271683676936</v>
      </c>
      <c r="K666" s="169">
        <v>189.31325758963968</v>
      </c>
      <c r="L666" s="169">
        <v>12.819768620224197</v>
      </c>
      <c r="M666" s="169">
        <v>195.75545401174517</v>
      </c>
      <c r="N666" s="169">
        <v>12.823900515551992</v>
      </c>
      <c r="O666" s="169">
        <v>191.31325758963968</v>
      </c>
      <c r="P666" s="169">
        <v>11.975187740407673</v>
      </c>
      <c r="Q666" s="169">
        <v>201.40323480268984</v>
      </c>
      <c r="R666" s="169">
        <v>11.981659249031829</v>
      </c>
      <c r="S666" s="169">
        <v>193.31325758963968</v>
      </c>
      <c r="T666" s="169">
        <v>11.465401123954871</v>
      </c>
      <c r="U666" s="169">
        <v>208.03707456017943</v>
      </c>
      <c r="V666" s="169">
        <v>11.474844684281459</v>
      </c>
      <c r="W666" s="169">
        <v>195.31325758963968</v>
      </c>
      <c r="X666" s="169" t="e">
        <v>#N/A</v>
      </c>
      <c r="Y666" s="169">
        <v>215.59909487436369</v>
      </c>
      <c r="Z666" s="169" t="e">
        <v>#N/A</v>
      </c>
    </row>
    <row r="667" spans="1:26" x14ac:dyDescent="0.3">
      <c r="A667" s="169" t="str">
        <f t="shared" si="23"/>
        <v>WA150000</v>
      </c>
      <c r="B667" s="169" t="str">
        <f t="shared" si="24"/>
        <v>WA50000</v>
      </c>
      <c r="C667" s="169" t="s">
        <v>68</v>
      </c>
      <c r="D667" s="169" t="s">
        <v>127</v>
      </c>
      <c r="E667" s="169">
        <v>50000</v>
      </c>
      <c r="F667" s="169">
        <v>73200</v>
      </c>
      <c r="G667" s="169">
        <v>278.56358998147346</v>
      </c>
      <c r="H667" s="169">
        <v>13.38675432178003</v>
      </c>
      <c r="I667" s="169">
        <v>284.98571184871832</v>
      </c>
      <c r="J667" s="169">
        <v>13.389271683676936</v>
      </c>
      <c r="K667" s="169">
        <v>280.56358998147346</v>
      </c>
      <c r="L667" s="169">
        <v>12.819768620224197</v>
      </c>
      <c r="M667" s="169">
        <v>291.1045993494148</v>
      </c>
      <c r="N667" s="169">
        <v>12.823900515551992</v>
      </c>
      <c r="O667" s="169">
        <v>282.56358998147346</v>
      </c>
      <c r="P667" s="169">
        <v>11.975187740407673</v>
      </c>
      <c r="Q667" s="169">
        <v>299.07326111787688</v>
      </c>
      <c r="R667" s="169">
        <v>11.981659249031829</v>
      </c>
      <c r="S667" s="169">
        <v>284.56358998147346</v>
      </c>
      <c r="T667" s="169">
        <v>11.465401123954871</v>
      </c>
      <c r="U667" s="169">
        <v>308.65535658544616</v>
      </c>
      <c r="V667" s="169">
        <v>11.474844684281459</v>
      </c>
      <c r="W667" s="169">
        <v>286.56358998147346</v>
      </c>
      <c r="X667" s="169" t="e">
        <v>#N/A</v>
      </c>
      <c r="Y667" s="169">
        <v>319.75618251421139</v>
      </c>
      <c r="Z667" s="169" t="e">
        <v>#N/A</v>
      </c>
    </row>
    <row r="668" spans="1:26" x14ac:dyDescent="0.3">
      <c r="A668" s="169" t="str">
        <f t="shared" si="23"/>
        <v>WA173200</v>
      </c>
      <c r="B668" s="169" t="str">
        <f t="shared" si="24"/>
        <v>WA73200</v>
      </c>
      <c r="C668" s="169" t="s">
        <v>68</v>
      </c>
      <c r="D668" s="169" t="s">
        <v>127</v>
      </c>
      <c r="E668" s="169">
        <v>73200</v>
      </c>
      <c r="F668" s="169">
        <v>100000</v>
      </c>
      <c r="G668" s="169">
        <v>300.56764013133051</v>
      </c>
      <c r="H668" s="169">
        <v>12.022807536377139</v>
      </c>
      <c r="I668" s="169">
        <v>307.12565642413796</v>
      </c>
      <c r="J668" s="169">
        <v>12.025172330886354</v>
      </c>
      <c r="K668" s="169">
        <v>302.56764013133051</v>
      </c>
      <c r="L668" s="169">
        <v>11.520604680036444</v>
      </c>
      <c r="M668" s="169">
        <v>313.33170107669713</v>
      </c>
      <c r="N668" s="169">
        <v>11.524486157465583</v>
      </c>
      <c r="O668" s="169">
        <v>304.56764013133051</v>
      </c>
      <c r="P668" s="169">
        <v>10.784263184061095</v>
      </c>
      <c r="Q668" s="169">
        <v>321.42666189073464</v>
      </c>
      <c r="R668" s="169">
        <v>10.790342480041362</v>
      </c>
      <c r="S668" s="169">
        <v>306.56764013133051</v>
      </c>
      <c r="T668" s="169">
        <v>10.374907590246822</v>
      </c>
      <c r="U668" s="169">
        <v>331.16919724552889</v>
      </c>
      <c r="V668" s="169">
        <v>10.383778813583922</v>
      </c>
      <c r="W668" s="169">
        <v>308.56764013133051</v>
      </c>
      <c r="X668" s="169" t="e">
        <v>#N/A</v>
      </c>
      <c r="Y668" s="169">
        <v>342.46259994834173</v>
      </c>
      <c r="Z668" s="169" t="e">
        <v>#N/A</v>
      </c>
    </row>
    <row r="669" spans="1:26" x14ac:dyDescent="0.3">
      <c r="A669" s="169" t="str">
        <f t="shared" si="23"/>
        <v>WA1100000</v>
      </c>
      <c r="B669" s="169" t="str">
        <f t="shared" si="24"/>
        <v>WA100000</v>
      </c>
      <c r="C669" s="169" t="s">
        <v>68</v>
      </c>
      <c r="D669" s="169" t="s">
        <v>127</v>
      </c>
      <c r="E669" s="169">
        <v>100000</v>
      </c>
      <c r="F669" s="169">
        <v>125000</v>
      </c>
      <c r="G669" s="169">
        <v>366.86522371005424</v>
      </c>
      <c r="H669" s="169">
        <v>12.022807536377139</v>
      </c>
      <c r="I669" s="169">
        <v>375.05220863460693</v>
      </c>
      <c r="J669" s="169">
        <v>12.025172330886354</v>
      </c>
      <c r="K669" s="169">
        <v>368.86522371005424</v>
      </c>
      <c r="L669" s="169">
        <v>11.520604680036444</v>
      </c>
      <c r="M669" s="169">
        <v>382.30300744708688</v>
      </c>
      <c r="N669" s="169">
        <v>11.524486157465583</v>
      </c>
      <c r="O669" s="169">
        <v>370.86522371005424</v>
      </c>
      <c r="P669" s="169">
        <v>10.784263184061095</v>
      </c>
      <c r="Q669" s="169">
        <v>391.91191692097652</v>
      </c>
      <c r="R669" s="169">
        <v>10.790342480041362</v>
      </c>
      <c r="S669" s="169">
        <v>372.86522371005424</v>
      </c>
      <c r="T669" s="169">
        <v>10.374907590246822</v>
      </c>
      <c r="U669" s="169">
        <v>403.57764774525617</v>
      </c>
      <c r="V669" s="169">
        <v>10.383778813583922</v>
      </c>
      <c r="W669" s="169">
        <v>374.86522371005424</v>
      </c>
      <c r="X669" s="169" t="e">
        <v>#N/A</v>
      </c>
      <c r="Y669" s="169">
        <v>417.17947128893559</v>
      </c>
      <c r="Z669" s="169" t="e">
        <v>#N/A</v>
      </c>
    </row>
    <row r="670" spans="1:26" x14ac:dyDescent="0.3">
      <c r="A670" s="169" t="str">
        <f t="shared" si="23"/>
        <v>WA1125000</v>
      </c>
      <c r="B670" s="169" t="str">
        <f t="shared" si="24"/>
        <v>WA125000</v>
      </c>
      <c r="C670" s="169" t="s">
        <v>68</v>
      </c>
      <c r="D670" s="169" t="s">
        <v>127</v>
      </c>
      <c r="E670" s="169">
        <v>125000</v>
      </c>
      <c r="F670" s="169">
        <v>150000</v>
      </c>
      <c r="G670" s="169">
        <v>429.99041241685904</v>
      </c>
      <c r="H670" s="169">
        <v>12.022807536377139</v>
      </c>
      <c r="I670" s="169">
        <v>439.70669303544184</v>
      </c>
      <c r="J670" s="169">
        <v>12.025172330886354</v>
      </c>
      <c r="K670" s="169">
        <v>431.99041241685904</v>
      </c>
      <c r="L670" s="169">
        <v>11.520604680036444</v>
      </c>
      <c r="M670" s="169">
        <v>447.93831984359355</v>
      </c>
      <c r="N670" s="169">
        <v>11.524486157465583</v>
      </c>
      <c r="O670" s="169">
        <v>433.99041241685904</v>
      </c>
      <c r="P670" s="169">
        <v>10.784263184061095</v>
      </c>
      <c r="Q670" s="169">
        <v>458.96854285377498</v>
      </c>
      <c r="R670" s="169">
        <v>10.790342480041362</v>
      </c>
      <c r="S670" s="169">
        <v>435.99041241685904</v>
      </c>
      <c r="T670" s="169">
        <v>10.374907590246822</v>
      </c>
      <c r="U670" s="169">
        <v>472.439793129409</v>
      </c>
      <c r="V670" s="169">
        <v>10.383778813583922</v>
      </c>
      <c r="W670" s="169">
        <v>437.99041241685904</v>
      </c>
      <c r="X670" s="169" t="e">
        <v>#N/A</v>
      </c>
      <c r="Y670" s="169">
        <v>488.20879041919306</v>
      </c>
      <c r="Z670" s="169" t="e">
        <v>#N/A</v>
      </c>
    </row>
    <row r="671" spans="1:26" x14ac:dyDescent="0.3">
      <c r="A671" s="169" t="str">
        <f t="shared" si="23"/>
        <v>WA1150000</v>
      </c>
      <c r="B671" s="169" t="str">
        <f t="shared" si="24"/>
        <v>WA150000</v>
      </c>
      <c r="C671" s="169" t="s">
        <v>68</v>
      </c>
      <c r="D671" s="169" t="s">
        <v>127</v>
      </c>
      <c r="E671" s="169">
        <v>150000</v>
      </c>
      <c r="F671" s="169">
        <v>175000</v>
      </c>
      <c r="G671" s="169">
        <v>492.11560112366391</v>
      </c>
      <c r="H671" s="169">
        <v>12.022807536377139</v>
      </c>
      <c r="I671" s="169">
        <v>503.32801061286563</v>
      </c>
      <c r="J671" s="169">
        <v>12.025172330886354</v>
      </c>
      <c r="K671" s="169">
        <v>494.11560112366391</v>
      </c>
      <c r="L671" s="169">
        <v>11.520604680036444</v>
      </c>
      <c r="M671" s="169">
        <v>512.51919356647977</v>
      </c>
      <c r="N671" s="169">
        <v>11.524486157465583</v>
      </c>
      <c r="O671" s="169">
        <v>496.11560112366391</v>
      </c>
      <c r="P671" s="169">
        <v>10.784263184061095</v>
      </c>
      <c r="Q671" s="169">
        <v>524.93990516833685</v>
      </c>
      <c r="R671" s="169">
        <v>10.790342480041362</v>
      </c>
      <c r="S671" s="169">
        <v>498.11560112366391</v>
      </c>
      <c r="T671" s="169">
        <v>10.374907590246822</v>
      </c>
      <c r="U671" s="169">
        <v>540.17751742889004</v>
      </c>
      <c r="V671" s="169">
        <v>10.383778813583922</v>
      </c>
      <c r="W671" s="169">
        <v>500.11560112366391</v>
      </c>
      <c r="X671" s="169" t="e">
        <v>#N/A</v>
      </c>
      <c r="Y671" s="169">
        <v>558.06668756807915</v>
      </c>
      <c r="Z671" s="169" t="e">
        <v>#N/A</v>
      </c>
    </row>
    <row r="672" spans="1:26" x14ac:dyDescent="0.3">
      <c r="A672" s="169" t="str">
        <f t="shared" si="23"/>
        <v>WA1175000</v>
      </c>
      <c r="B672" s="169" t="str">
        <f t="shared" si="24"/>
        <v>WA175000</v>
      </c>
      <c r="C672" s="169" t="s">
        <v>68</v>
      </c>
      <c r="D672" s="169" t="s">
        <v>127</v>
      </c>
      <c r="E672" s="169">
        <v>175000</v>
      </c>
      <c r="F672" s="169">
        <v>200000</v>
      </c>
      <c r="G672" s="169">
        <v>555.24078983046877</v>
      </c>
      <c r="H672" s="169">
        <v>12.022807536377139</v>
      </c>
      <c r="I672" s="169">
        <v>567.9824950137006</v>
      </c>
      <c r="J672" s="169">
        <v>12.025172330886354</v>
      </c>
      <c r="K672" s="169">
        <v>557.24078983046877</v>
      </c>
      <c r="L672" s="169">
        <v>11.520604680036444</v>
      </c>
      <c r="M672" s="169">
        <v>578.15450596298638</v>
      </c>
      <c r="N672" s="169">
        <v>11.524486157465583</v>
      </c>
      <c r="O672" s="169">
        <v>559.24078983046877</v>
      </c>
      <c r="P672" s="169">
        <v>10.784263184061095</v>
      </c>
      <c r="Q672" s="169">
        <v>591.99653110113547</v>
      </c>
      <c r="R672" s="169">
        <v>10.790342480041362</v>
      </c>
      <c r="S672" s="169">
        <v>561.24078983046877</v>
      </c>
      <c r="T672" s="169">
        <v>10.374907590246822</v>
      </c>
      <c r="U672" s="169">
        <v>609.03966281304292</v>
      </c>
      <c r="V672" s="169">
        <v>10.383778813583922</v>
      </c>
      <c r="W672" s="169">
        <v>563.24078983046877</v>
      </c>
      <c r="X672" s="169" t="e">
        <v>#N/A</v>
      </c>
      <c r="Y672" s="169">
        <v>629.09600669833674</v>
      </c>
      <c r="Z672" s="169" t="e">
        <v>#N/A</v>
      </c>
    </row>
    <row r="673" spans="1:26" x14ac:dyDescent="0.3">
      <c r="A673" s="169" t="str">
        <f t="shared" si="23"/>
        <v>WA1200000</v>
      </c>
      <c r="B673" s="169" t="str">
        <f t="shared" si="24"/>
        <v>WA200000</v>
      </c>
      <c r="C673" s="169" t="s">
        <v>68</v>
      </c>
      <c r="D673" s="169" t="s">
        <v>127</v>
      </c>
      <c r="E673" s="169">
        <v>200000</v>
      </c>
      <c r="F673" s="169">
        <v>225000</v>
      </c>
      <c r="G673" s="169">
        <v>617.36597853727358</v>
      </c>
      <c r="H673" s="169">
        <v>12.022807536377139</v>
      </c>
      <c r="I673" s="169">
        <v>631.60381259112432</v>
      </c>
      <c r="J673" s="169">
        <v>12.025172330886354</v>
      </c>
      <c r="K673" s="169">
        <v>619.36597853727358</v>
      </c>
      <c r="L673" s="169">
        <v>11.520604680036444</v>
      </c>
      <c r="M673" s="169">
        <v>642.73537968587254</v>
      </c>
      <c r="N673" s="169">
        <v>11.524486157465583</v>
      </c>
      <c r="O673" s="169">
        <v>621.36597853727358</v>
      </c>
      <c r="P673" s="169">
        <v>10.784263184061095</v>
      </c>
      <c r="Q673" s="169">
        <v>657.9678934156974</v>
      </c>
      <c r="R673" s="169">
        <v>10.790342480041362</v>
      </c>
      <c r="S673" s="169">
        <v>623.36597853727358</v>
      </c>
      <c r="T673" s="169">
        <v>10.374907590246822</v>
      </c>
      <c r="U673" s="169">
        <v>676.77738711252391</v>
      </c>
      <c r="V673" s="169">
        <v>10.383778813583922</v>
      </c>
      <c r="W673" s="169">
        <v>625.36597853727358</v>
      </c>
      <c r="X673" s="169" t="e">
        <v>#N/A</v>
      </c>
      <c r="Y673" s="169">
        <v>698.9539038472227</v>
      </c>
      <c r="Z673" s="169" t="e">
        <v>#N/A</v>
      </c>
    </row>
    <row r="674" spans="1:26" x14ac:dyDescent="0.3">
      <c r="A674" s="169" t="str">
        <f t="shared" si="23"/>
        <v>WA1225000</v>
      </c>
      <c r="B674" s="169" t="str">
        <f t="shared" si="24"/>
        <v>WA225000</v>
      </c>
      <c r="C674" s="169" t="s">
        <v>68</v>
      </c>
      <c r="D674" s="169" t="s">
        <v>127</v>
      </c>
      <c r="E674" s="169">
        <v>225000</v>
      </c>
      <c r="F674" s="169">
        <v>250000</v>
      </c>
      <c r="G674" s="169">
        <v>681.49116724407838</v>
      </c>
      <c r="H674" s="169">
        <v>12.022807536377139</v>
      </c>
      <c r="I674" s="169">
        <v>697.29146381537032</v>
      </c>
      <c r="J674" s="169">
        <v>12.025172330886354</v>
      </c>
      <c r="K674" s="169">
        <v>683.49116724407838</v>
      </c>
      <c r="L674" s="169">
        <v>11.520604680036444</v>
      </c>
      <c r="M674" s="169">
        <v>709.42513075599959</v>
      </c>
      <c r="N674" s="169">
        <v>11.524486157465583</v>
      </c>
      <c r="O674" s="169">
        <v>685.49116724407838</v>
      </c>
      <c r="P674" s="169">
        <v>10.784263184061095</v>
      </c>
      <c r="Q674" s="169">
        <v>726.10978296673238</v>
      </c>
      <c r="R674" s="169">
        <v>10.790342480041362</v>
      </c>
      <c r="S674" s="169">
        <v>687.49116724407838</v>
      </c>
      <c r="T674" s="169">
        <v>10.374907590246822</v>
      </c>
      <c r="U674" s="169">
        <v>746.76395358134846</v>
      </c>
      <c r="V674" s="169">
        <v>10.383778813583922</v>
      </c>
      <c r="W674" s="169">
        <v>689.49116724407838</v>
      </c>
      <c r="X674" s="169" t="e">
        <v>#N/A</v>
      </c>
      <c r="Y674" s="169">
        <v>771.15464495885158</v>
      </c>
      <c r="Z674" s="169" t="e">
        <v>#N/A</v>
      </c>
    </row>
    <row r="675" spans="1:26" x14ac:dyDescent="0.3">
      <c r="A675" s="169" t="str">
        <f t="shared" si="23"/>
        <v>WA1250000</v>
      </c>
      <c r="B675" s="169" t="str">
        <f t="shared" si="24"/>
        <v>WA250000</v>
      </c>
      <c r="C675" s="169" t="s">
        <v>68</v>
      </c>
      <c r="D675" s="169" t="s">
        <v>127</v>
      </c>
      <c r="E675" s="169">
        <v>250000</v>
      </c>
      <c r="F675" s="169">
        <v>293000</v>
      </c>
      <c r="G675" s="169">
        <v>765.10791910059424</v>
      </c>
      <c r="H675" s="169">
        <v>12.022807536377139</v>
      </c>
      <c r="I675" s="169">
        <v>782.76626091956769</v>
      </c>
      <c r="J675" s="169">
        <v>12.025172330886354</v>
      </c>
      <c r="K675" s="169">
        <v>767.10791910059424</v>
      </c>
      <c r="L675" s="169">
        <v>11.520604680036444</v>
      </c>
      <c r="M675" s="169">
        <v>796.09160243514361</v>
      </c>
      <c r="N675" s="169">
        <v>11.524486157465583</v>
      </c>
      <c r="O675" s="169">
        <v>769.10791910059424</v>
      </c>
      <c r="P675" s="169">
        <v>10.784263184061095</v>
      </c>
      <c r="Q675" s="169">
        <v>814.5031050332027</v>
      </c>
      <c r="R675" s="169">
        <v>10.790342480041362</v>
      </c>
      <c r="S675" s="169">
        <v>771.10791910059424</v>
      </c>
      <c r="T675" s="169">
        <v>10.374907590246822</v>
      </c>
      <c r="U675" s="169">
        <v>837.3509239064789</v>
      </c>
      <c r="V675" s="169">
        <v>10.383778813583922</v>
      </c>
      <c r="W675" s="169">
        <v>773.10791910059424</v>
      </c>
      <c r="X675" s="169" t="e">
        <v>#N/A</v>
      </c>
      <c r="Y675" s="169">
        <v>864.37466191817396</v>
      </c>
      <c r="Z675" s="169" t="e">
        <v>#N/A</v>
      </c>
    </row>
    <row r="676" spans="1:26" x14ac:dyDescent="0.3">
      <c r="A676" s="169" t="str">
        <f t="shared" si="23"/>
        <v>WA1293000</v>
      </c>
      <c r="B676" s="169" t="str">
        <f t="shared" si="24"/>
        <v>WA293000</v>
      </c>
      <c r="C676" s="169" t="s">
        <v>68</v>
      </c>
      <c r="D676" s="169" t="s">
        <v>127</v>
      </c>
      <c r="E676" s="169">
        <v>293000</v>
      </c>
      <c r="F676" s="169">
        <v>343000</v>
      </c>
      <c r="G676" s="169">
        <v>900.18544523339244</v>
      </c>
      <c r="H676" s="169">
        <v>11.61101124041601</v>
      </c>
      <c r="I676" s="169">
        <v>921.13969369529764</v>
      </c>
      <c r="J676" s="169">
        <v>11.613376034925226</v>
      </c>
      <c r="K676" s="169">
        <v>902.18544523339244</v>
      </c>
      <c r="L676" s="169">
        <v>11.157110777438142</v>
      </c>
      <c r="M676" s="169">
        <v>936.57889554483472</v>
      </c>
      <c r="N676" s="169">
        <v>11.160992254867281</v>
      </c>
      <c r="O676" s="169">
        <v>904.18544523339244</v>
      </c>
      <c r="P676" s="169">
        <v>10.471286973825372</v>
      </c>
      <c r="Q676" s="169">
        <v>958.05358385919453</v>
      </c>
      <c r="R676" s="169">
        <v>10.477366269805637</v>
      </c>
      <c r="S676" s="169">
        <v>906.18544523339244</v>
      </c>
      <c r="T676" s="169">
        <v>10.091940666853535</v>
      </c>
      <c r="U676" s="169">
        <v>984.79262113901666</v>
      </c>
      <c r="V676" s="169">
        <v>10.100811890190633</v>
      </c>
      <c r="W676" s="169">
        <v>908.18544523339244</v>
      </c>
      <c r="X676" s="169" t="e">
        <v>#N/A</v>
      </c>
      <c r="Y676" s="169">
        <v>1016.4870074589866</v>
      </c>
      <c r="Z676" s="169" t="e">
        <v>#N/A</v>
      </c>
    </row>
    <row r="677" spans="1:26" x14ac:dyDescent="0.3">
      <c r="A677" s="169" t="str">
        <f t="shared" si="23"/>
        <v>WA1343000</v>
      </c>
      <c r="B677" s="169" t="str">
        <f t="shared" si="24"/>
        <v>WA343000</v>
      </c>
      <c r="C677" s="169" t="s">
        <v>68</v>
      </c>
      <c r="D677" s="169" t="s">
        <v>127</v>
      </c>
      <c r="E677" s="169">
        <v>343000</v>
      </c>
      <c r="F677" s="169">
        <v>393000</v>
      </c>
      <c r="G677" s="169">
        <v>1015.0834226470022</v>
      </c>
      <c r="H677" s="169">
        <v>11.61101124041601</v>
      </c>
      <c r="I677" s="169">
        <v>1038.7197394508746</v>
      </c>
      <c r="J677" s="169">
        <v>11.613376034925226</v>
      </c>
      <c r="K677" s="169">
        <v>1017.0834226470022</v>
      </c>
      <c r="L677" s="169">
        <v>11.157110777438142</v>
      </c>
      <c r="M677" s="169">
        <v>1055.8791107394388</v>
      </c>
      <c r="N677" s="169">
        <v>11.160992254867281</v>
      </c>
      <c r="O677" s="169">
        <v>1019.0834226470022</v>
      </c>
      <c r="P677" s="169">
        <v>10.471286973825372</v>
      </c>
      <c r="Q677" s="169">
        <v>1079.8464890251228</v>
      </c>
      <c r="R677" s="169">
        <v>10.477366269805637</v>
      </c>
      <c r="S677" s="169">
        <v>1021.0834226470022</v>
      </c>
      <c r="T677" s="169">
        <v>10.091940666853535</v>
      </c>
      <c r="U677" s="169">
        <v>1109.7520339856944</v>
      </c>
      <c r="V677" s="169">
        <v>10.100811890190633</v>
      </c>
      <c r="W677" s="169">
        <v>1023.0834226470022</v>
      </c>
      <c r="X677" s="169" t="e">
        <v>#N/A</v>
      </c>
      <c r="Y677" s="169">
        <v>1145.2471948181803</v>
      </c>
      <c r="Z677" s="169" t="e">
        <v>#N/A</v>
      </c>
    </row>
    <row r="678" spans="1:26" x14ac:dyDescent="0.3">
      <c r="A678" s="169" t="str">
        <f t="shared" si="23"/>
        <v>WA1393000</v>
      </c>
      <c r="B678" s="169" t="str">
        <f t="shared" si="24"/>
        <v>WA393000</v>
      </c>
      <c r="C678" s="169" t="s">
        <v>68</v>
      </c>
      <c r="D678" s="169" t="s">
        <v>127</v>
      </c>
      <c r="E678" s="169">
        <v>393000</v>
      </c>
      <c r="F678" s="169">
        <v>443000</v>
      </c>
      <c r="G678" s="169">
        <v>1132.2042000606118</v>
      </c>
      <c r="H678" s="169">
        <v>11.61101124041601</v>
      </c>
      <c r="I678" s="169">
        <v>1158.5963084215298</v>
      </c>
      <c r="J678" s="169">
        <v>11.613376034925226</v>
      </c>
      <c r="K678" s="169">
        <v>1134.2042000606118</v>
      </c>
      <c r="L678" s="169">
        <v>11.157110777438142</v>
      </c>
      <c r="M678" s="169">
        <v>1177.5231322177665</v>
      </c>
      <c r="N678" s="169">
        <v>11.160992254867281</v>
      </c>
      <c r="O678" s="169">
        <v>1136.2042000606118</v>
      </c>
      <c r="P678" s="169">
        <v>10.471286973825372</v>
      </c>
      <c r="Q678" s="169">
        <v>1204.0517181616669</v>
      </c>
      <c r="R678" s="169">
        <v>10.477366269805637</v>
      </c>
      <c r="S678" s="169">
        <v>1138.2042000606118</v>
      </c>
      <c r="T678" s="169">
        <v>10.091940666853535</v>
      </c>
      <c r="U678" s="169">
        <v>1237.2108100193805</v>
      </c>
      <c r="V678" s="169">
        <v>10.100811890190633</v>
      </c>
      <c r="W678" s="169">
        <v>1140.2042000606118</v>
      </c>
      <c r="X678" s="169" t="e">
        <v>#N/A</v>
      </c>
      <c r="Y678" s="169">
        <v>1276.6112189575663</v>
      </c>
      <c r="Z678" s="169" t="e">
        <v>#N/A</v>
      </c>
    </row>
    <row r="679" spans="1:26" x14ac:dyDescent="0.3">
      <c r="A679" s="169" t="str">
        <f t="shared" si="23"/>
        <v>WA1443000</v>
      </c>
      <c r="B679" s="169" t="str">
        <f t="shared" si="24"/>
        <v>WA443000</v>
      </c>
      <c r="C679" s="169" t="s">
        <v>68</v>
      </c>
      <c r="D679" s="169" t="s">
        <v>127</v>
      </c>
      <c r="E679" s="169">
        <v>443000</v>
      </c>
      <c r="F679" s="169">
        <v>493000</v>
      </c>
      <c r="G679" s="169">
        <v>1249.1021774742214</v>
      </c>
      <c r="H679" s="169">
        <v>11.61101124041601</v>
      </c>
      <c r="I679" s="169">
        <v>1278.2426878239291</v>
      </c>
      <c r="J679" s="169">
        <v>11.613376034925226</v>
      </c>
      <c r="K679" s="169">
        <v>1251.1021774742214</v>
      </c>
      <c r="L679" s="169">
        <v>11.157110777438142</v>
      </c>
      <c r="M679" s="169">
        <v>1298.9322247596117</v>
      </c>
      <c r="N679" s="169">
        <v>11.160992254867281</v>
      </c>
      <c r="O679" s="169">
        <v>1253.1021774742214</v>
      </c>
      <c r="P679" s="169">
        <v>10.471286973825372</v>
      </c>
      <c r="Q679" s="169">
        <v>1328.0151505640683</v>
      </c>
      <c r="R679" s="169">
        <v>10.477366269805637</v>
      </c>
      <c r="S679" s="169">
        <v>1255.1021774742214</v>
      </c>
      <c r="T679" s="169">
        <v>10.091940666853535</v>
      </c>
      <c r="U679" s="169">
        <v>1364.4190650354019</v>
      </c>
      <c r="V679" s="169">
        <v>10.100811890190633</v>
      </c>
      <c r="W679" s="169">
        <v>1257.1021774742214</v>
      </c>
      <c r="X679" s="169" t="e">
        <v>#N/A</v>
      </c>
      <c r="Y679" s="169">
        <v>1407.7142502795029</v>
      </c>
      <c r="Z679" s="169" t="e">
        <v>#N/A</v>
      </c>
    </row>
    <row r="680" spans="1:26" x14ac:dyDescent="0.3">
      <c r="A680" s="169" t="str">
        <f t="shared" si="23"/>
        <v>WA1493000</v>
      </c>
      <c r="B680" s="169" t="str">
        <f t="shared" si="24"/>
        <v>WA493000</v>
      </c>
      <c r="C680" s="169" t="s">
        <v>68</v>
      </c>
      <c r="D680" s="169" t="s">
        <v>127</v>
      </c>
      <c r="E680" s="169">
        <v>493000</v>
      </c>
      <c r="F680" s="169">
        <v>543000</v>
      </c>
      <c r="G680" s="169">
        <v>1364.0001548878311</v>
      </c>
      <c r="H680" s="169">
        <v>11.61101124041601</v>
      </c>
      <c r="I680" s="169">
        <v>1395.8227335795059</v>
      </c>
      <c r="J680" s="169">
        <v>11.613376034925226</v>
      </c>
      <c r="K680" s="169">
        <v>1366.0001548878311</v>
      </c>
      <c r="L680" s="169">
        <v>11.157110777438142</v>
      </c>
      <c r="M680" s="169">
        <v>1418.2324399542156</v>
      </c>
      <c r="N680" s="169">
        <v>11.160992254867281</v>
      </c>
      <c r="O680" s="169">
        <v>1368.0001548878311</v>
      </c>
      <c r="P680" s="169">
        <v>10.471286973825372</v>
      </c>
      <c r="Q680" s="169">
        <v>1449.8080557299963</v>
      </c>
      <c r="R680" s="169">
        <v>10.477366269805637</v>
      </c>
      <c r="S680" s="169">
        <v>1370.0001548878311</v>
      </c>
      <c r="T680" s="169">
        <v>10.091940666853535</v>
      </c>
      <c r="U680" s="169">
        <v>1489.3784778820793</v>
      </c>
      <c r="V680" s="169">
        <v>10.100811890190633</v>
      </c>
      <c r="W680" s="169">
        <v>1372.0001548878311</v>
      </c>
      <c r="X680" s="169" t="e">
        <v>#N/A</v>
      </c>
      <c r="Y680" s="169">
        <v>1536.4744376386966</v>
      </c>
      <c r="Z680" s="169" t="e">
        <v>#N/A</v>
      </c>
    </row>
    <row r="681" spans="1:26" x14ac:dyDescent="0.3">
      <c r="A681" s="169" t="str">
        <f t="shared" si="23"/>
        <v>WA1543000</v>
      </c>
      <c r="B681" s="169" t="str">
        <f t="shared" si="24"/>
        <v>WA543000</v>
      </c>
      <c r="C681" s="169" t="s">
        <v>68</v>
      </c>
      <c r="D681" s="169" t="s">
        <v>127</v>
      </c>
      <c r="E681" s="169">
        <v>543000</v>
      </c>
      <c r="F681" s="169">
        <v>593000</v>
      </c>
      <c r="G681" s="169">
        <v>1481.1209323014409</v>
      </c>
      <c r="H681" s="169">
        <v>11.61101124041601</v>
      </c>
      <c r="I681" s="169">
        <v>1515.6993025501613</v>
      </c>
      <c r="J681" s="169">
        <v>11.613376034925226</v>
      </c>
      <c r="K681" s="169">
        <v>1483.1209323014409</v>
      </c>
      <c r="L681" s="169">
        <v>11.157110777438142</v>
      </c>
      <c r="M681" s="169">
        <v>1539.8764614325432</v>
      </c>
      <c r="N681" s="169">
        <v>11.160992254867281</v>
      </c>
      <c r="O681" s="169">
        <v>1485.1209323014409</v>
      </c>
      <c r="P681" s="169">
        <v>10.471286973825372</v>
      </c>
      <c r="Q681" s="169">
        <v>1574.013284866541</v>
      </c>
      <c r="R681" s="169">
        <v>10.477366269805637</v>
      </c>
      <c r="S681" s="169">
        <v>1487.1209323014409</v>
      </c>
      <c r="T681" s="169">
        <v>10.091940666853535</v>
      </c>
      <c r="U681" s="169">
        <v>1616.8372539157658</v>
      </c>
      <c r="V681" s="169">
        <v>10.100811890190633</v>
      </c>
      <c r="W681" s="169">
        <v>1489.1209323014409</v>
      </c>
      <c r="X681" s="169" t="e">
        <v>#N/A</v>
      </c>
      <c r="Y681" s="169">
        <v>1667.838461778083</v>
      </c>
      <c r="Z681" s="169" t="e">
        <v>#N/A</v>
      </c>
    </row>
    <row r="682" spans="1:26" x14ac:dyDescent="0.3">
      <c r="A682" s="169" t="str">
        <f t="shared" si="23"/>
        <v>WA1593000</v>
      </c>
      <c r="B682" s="169" t="str">
        <f t="shared" si="24"/>
        <v>WA593000</v>
      </c>
      <c r="C682" s="169" t="s">
        <v>68</v>
      </c>
      <c r="D682" s="169" t="s">
        <v>127</v>
      </c>
      <c r="E682" s="169">
        <v>593000</v>
      </c>
      <c r="F682" s="169">
        <v>643000</v>
      </c>
      <c r="G682" s="169">
        <v>1601.0189097150505</v>
      </c>
      <c r="H682" s="169">
        <v>11.61101124041601</v>
      </c>
      <c r="I682" s="169">
        <v>1638.445182422794</v>
      </c>
      <c r="J682" s="169">
        <v>11.613376034925226</v>
      </c>
      <c r="K682" s="169">
        <v>1603.0189097150505</v>
      </c>
      <c r="L682" s="169">
        <v>11.157110777438142</v>
      </c>
      <c r="M682" s="169">
        <v>1664.4488699952497</v>
      </c>
      <c r="N682" s="169">
        <v>11.160992254867281</v>
      </c>
      <c r="O682" s="169">
        <v>1605.0189097150505</v>
      </c>
      <c r="P682" s="169">
        <v>10.471286973825372</v>
      </c>
      <c r="Q682" s="169">
        <v>1701.2325081236518</v>
      </c>
      <c r="R682" s="169">
        <v>10.477366269805637</v>
      </c>
      <c r="S682" s="169">
        <v>1607.0189097150505</v>
      </c>
      <c r="T682" s="169">
        <v>10.091940666853535</v>
      </c>
      <c r="U682" s="169">
        <v>1747.4187721858023</v>
      </c>
      <c r="V682" s="169">
        <v>10.100811890190633</v>
      </c>
      <c r="W682" s="169">
        <v>1609.0189097150505</v>
      </c>
      <c r="X682" s="169" t="e">
        <v>#N/A</v>
      </c>
      <c r="Y682" s="169">
        <v>1802.4557590441339</v>
      </c>
      <c r="Z682" s="169" t="e">
        <v>#N/A</v>
      </c>
    </row>
    <row r="683" spans="1:26" x14ac:dyDescent="0.3">
      <c r="A683" s="169" t="str">
        <f t="shared" si="23"/>
        <v>WA1643000</v>
      </c>
      <c r="B683" s="169" t="str">
        <f t="shared" si="24"/>
        <v>WA643000</v>
      </c>
      <c r="C683" s="169" t="s">
        <v>68</v>
      </c>
      <c r="D683" s="169" t="s">
        <v>127</v>
      </c>
      <c r="E683" s="169">
        <v>643000</v>
      </c>
      <c r="F683" s="169">
        <v>693000</v>
      </c>
      <c r="G683" s="169">
        <v>1712.9168871286602</v>
      </c>
      <c r="H683" s="169">
        <v>11.61101124041601</v>
      </c>
      <c r="I683" s="169">
        <v>1752.9257277081374</v>
      </c>
      <c r="J683" s="169">
        <v>11.613376034925226</v>
      </c>
      <c r="K683" s="169">
        <v>1714.9168871286602</v>
      </c>
      <c r="L683" s="169">
        <v>11.157110777438142</v>
      </c>
      <c r="M683" s="169">
        <v>1780.5857691689926</v>
      </c>
      <c r="N683" s="169">
        <v>11.160992254867281</v>
      </c>
      <c r="O683" s="169">
        <v>1716.9168871286602</v>
      </c>
      <c r="P683" s="169">
        <v>10.471286973825372</v>
      </c>
      <c r="Q683" s="169">
        <v>1819.7696224348701</v>
      </c>
      <c r="R683" s="169">
        <v>10.477366269805637</v>
      </c>
      <c r="S683" s="169">
        <v>1718.9168871286602</v>
      </c>
      <c r="T683" s="169">
        <v>10.091940666853535</v>
      </c>
      <c r="U683" s="169">
        <v>1869.0049217784649</v>
      </c>
      <c r="V683" s="169">
        <v>10.100811890190633</v>
      </c>
      <c r="W683" s="169">
        <v>1720.9168871286602</v>
      </c>
      <c r="X683" s="169" t="e">
        <v>#N/A</v>
      </c>
      <c r="Y683" s="169">
        <v>1927.7016804592135</v>
      </c>
      <c r="Z683" s="169" t="e">
        <v>#N/A</v>
      </c>
    </row>
    <row r="684" spans="1:26" x14ac:dyDescent="0.3">
      <c r="A684" s="169" t="str">
        <f t="shared" si="23"/>
        <v>WA1693000</v>
      </c>
      <c r="B684" s="169" t="str">
        <f t="shared" si="24"/>
        <v>WA693000</v>
      </c>
      <c r="C684" s="169" t="s">
        <v>68</v>
      </c>
      <c r="D684" s="169" t="s">
        <v>127</v>
      </c>
      <c r="E684" s="169">
        <v>693000</v>
      </c>
      <c r="F684" s="169">
        <v>732000</v>
      </c>
      <c r="G684" s="169">
        <v>1813.9215027310279</v>
      </c>
      <c r="H684" s="169">
        <v>11.61101124041601</v>
      </c>
      <c r="I684" s="169">
        <v>1856.3829901015727</v>
      </c>
      <c r="J684" s="169">
        <v>11.613376034925226</v>
      </c>
      <c r="K684" s="169">
        <v>1815.9215027310279</v>
      </c>
      <c r="L684" s="169">
        <v>11.157110777438142</v>
      </c>
      <c r="M684" s="169">
        <v>1885.6160593591867</v>
      </c>
      <c r="N684" s="169">
        <v>11.160992254867281</v>
      </c>
      <c r="O684" s="169">
        <v>1817.9215027310279</v>
      </c>
      <c r="P684" s="169">
        <v>10.471286973825372</v>
      </c>
      <c r="Q684" s="169">
        <v>1927.0793802894905</v>
      </c>
      <c r="R684" s="169">
        <v>10.477366269805637</v>
      </c>
      <c r="S684" s="169">
        <v>1819.9215027310279</v>
      </c>
      <c r="T684" s="169">
        <v>10.091940666853535</v>
      </c>
      <c r="U684" s="169">
        <v>1979.2103272870088</v>
      </c>
      <c r="V684" s="169">
        <v>10.100811890190633</v>
      </c>
      <c r="W684" s="169">
        <v>1821.9215027310279</v>
      </c>
      <c r="X684" s="169" t="e">
        <v>#N/A</v>
      </c>
      <c r="Y684" s="169">
        <v>2041.3827458776223</v>
      </c>
      <c r="Z684" s="169" t="e">
        <v>#N/A</v>
      </c>
    </row>
    <row r="685" spans="1:26" x14ac:dyDescent="0.3">
      <c r="A685" s="169" t="str">
        <f t="shared" si="23"/>
        <v>WA20</v>
      </c>
      <c r="B685" s="169" t="str">
        <f t="shared" si="24"/>
        <v>WA0</v>
      </c>
      <c r="C685" s="169" t="s">
        <v>68</v>
      </c>
      <c r="D685" s="169" t="s">
        <v>130</v>
      </c>
      <c r="E685" s="169">
        <v>0</v>
      </c>
      <c r="F685" s="169">
        <v>25000</v>
      </c>
      <c r="G685" s="169">
        <v>131.06864816774413</v>
      </c>
      <c r="H685" s="169">
        <v>13.38675432178003</v>
      </c>
      <c r="I685" s="169">
        <v>133.63746175780926</v>
      </c>
      <c r="J685" s="169">
        <v>13.389271683676936</v>
      </c>
      <c r="K685" s="169">
        <v>133.06864816774413</v>
      </c>
      <c r="L685" s="169">
        <v>12.819768620224197</v>
      </c>
      <c r="M685" s="169">
        <v>137.28499420992665</v>
      </c>
      <c r="N685" s="169">
        <v>12.823900515551992</v>
      </c>
      <c r="O685" s="169">
        <v>135.06864816774413</v>
      </c>
      <c r="P685" s="169">
        <v>11.975187740407673</v>
      </c>
      <c r="Q685" s="169">
        <v>141.67242624287019</v>
      </c>
      <c r="R685" s="169">
        <v>11.981659249031829</v>
      </c>
      <c r="S685" s="169">
        <v>137.06864816774413</v>
      </c>
      <c r="T685" s="169">
        <v>11.465401123954871</v>
      </c>
      <c r="U685" s="169">
        <v>146.70522292298347</v>
      </c>
      <c r="V685" s="169">
        <v>11.474844684281459</v>
      </c>
      <c r="W685" s="169">
        <v>139.06864816774413</v>
      </c>
      <c r="X685" s="169" t="e">
        <v>#N/A</v>
      </c>
      <c r="Y685" s="169">
        <v>152.34550347353905</v>
      </c>
      <c r="Z685" s="169" t="e">
        <v>#N/A</v>
      </c>
    </row>
    <row r="686" spans="1:26" x14ac:dyDescent="0.3">
      <c r="A686" s="169" t="str">
        <f t="shared" si="23"/>
        <v>WA225000</v>
      </c>
      <c r="B686" s="169" t="str">
        <f t="shared" si="24"/>
        <v>WA25000</v>
      </c>
      <c r="C686" s="169" t="s">
        <v>68</v>
      </c>
      <c r="D686" s="169" t="s">
        <v>130</v>
      </c>
      <c r="E686" s="169">
        <v>25000</v>
      </c>
      <c r="F686" s="169">
        <v>50000</v>
      </c>
      <c r="G686" s="169">
        <v>186.98445758963967</v>
      </c>
      <c r="H686" s="169">
        <v>13.38675432178003</v>
      </c>
      <c r="I686" s="169">
        <v>190.89846778702653</v>
      </c>
      <c r="J686" s="169">
        <v>13.389271683676936</v>
      </c>
      <c r="K686" s="169">
        <v>188.98445758963967</v>
      </c>
      <c r="L686" s="169">
        <v>12.819768620224197</v>
      </c>
      <c r="M686" s="169">
        <v>195.40875457585875</v>
      </c>
      <c r="N686" s="169">
        <v>12.823900515551992</v>
      </c>
      <c r="O686" s="169">
        <v>190.98445758963967</v>
      </c>
      <c r="P686" s="169">
        <v>11.975187740407673</v>
      </c>
      <c r="Q686" s="169">
        <v>201.04640012501363</v>
      </c>
      <c r="R686" s="169">
        <v>11.981659249031829</v>
      </c>
      <c r="S686" s="169">
        <v>192.98445758963967</v>
      </c>
      <c r="T686" s="169">
        <v>11.465401123954871</v>
      </c>
      <c r="U686" s="169">
        <v>207.66736490753934</v>
      </c>
      <c r="V686" s="169">
        <v>11.474844684281459</v>
      </c>
      <c r="W686" s="169">
        <v>194.98445758963967</v>
      </c>
      <c r="X686" s="169" t="e">
        <v>#N/A</v>
      </c>
      <c r="Y686" s="169">
        <v>215.21393132688874</v>
      </c>
      <c r="Z686" s="169" t="e">
        <v>#N/A</v>
      </c>
    </row>
    <row r="687" spans="1:26" x14ac:dyDescent="0.3">
      <c r="A687" s="169" t="str">
        <f t="shared" si="23"/>
        <v>WA250000</v>
      </c>
      <c r="B687" s="169" t="str">
        <f t="shared" si="24"/>
        <v>WA50000</v>
      </c>
      <c r="C687" s="169" t="s">
        <v>68</v>
      </c>
      <c r="D687" s="169" t="s">
        <v>130</v>
      </c>
      <c r="E687" s="169">
        <v>50000</v>
      </c>
      <c r="F687" s="169">
        <v>73200</v>
      </c>
      <c r="G687" s="169">
        <v>277.98638998147345</v>
      </c>
      <c r="H687" s="169">
        <v>13.38675432178003</v>
      </c>
      <c r="I687" s="169">
        <v>284.38936795824537</v>
      </c>
      <c r="J687" s="169">
        <v>13.389271683676936</v>
      </c>
      <c r="K687" s="169">
        <v>279.98638998147345</v>
      </c>
      <c r="L687" s="169">
        <v>12.819768620224197</v>
      </c>
      <c r="M687" s="169">
        <v>290.49597734700103</v>
      </c>
      <c r="N687" s="169">
        <v>12.823900515551992</v>
      </c>
      <c r="O687" s="169">
        <v>281.98638998147345</v>
      </c>
      <c r="P687" s="169">
        <v>11.975187740407673</v>
      </c>
      <c r="Q687" s="169">
        <v>298.44684695743069</v>
      </c>
      <c r="R687" s="169">
        <v>11.981659249031829</v>
      </c>
      <c r="S687" s="169">
        <v>283.98638998147345</v>
      </c>
      <c r="T687" s="169">
        <v>11.465401123954871</v>
      </c>
      <c r="U687" s="169">
        <v>308.00634073537356</v>
      </c>
      <c r="V687" s="169">
        <v>11.474844684281459</v>
      </c>
      <c r="W687" s="169">
        <v>285.98638998147345</v>
      </c>
      <c r="X687" s="169" t="e">
        <v>#N/A</v>
      </c>
      <c r="Y687" s="169">
        <v>319.08003774656379</v>
      </c>
      <c r="Z687" s="169" t="e">
        <v>#N/A</v>
      </c>
    </row>
    <row r="688" spans="1:26" x14ac:dyDescent="0.3">
      <c r="A688" s="169" t="str">
        <f t="shared" si="23"/>
        <v>WA273200</v>
      </c>
      <c r="B688" s="169" t="str">
        <f t="shared" si="24"/>
        <v>WA73200</v>
      </c>
      <c r="C688" s="169" t="s">
        <v>68</v>
      </c>
      <c r="D688" s="169" t="s">
        <v>130</v>
      </c>
      <c r="E688" s="169">
        <v>73200</v>
      </c>
      <c r="F688" s="169">
        <v>100000</v>
      </c>
      <c r="G688" s="169">
        <v>299.83084013133055</v>
      </c>
      <c r="H688" s="169">
        <v>12.022807536377139</v>
      </c>
      <c r="I688" s="169">
        <v>306.36441910864863</v>
      </c>
      <c r="J688" s="169">
        <v>12.025172330886354</v>
      </c>
      <c r="K688" s="169">
        <v>301.83084013133055</v>
      </c>
      <c r="L688" s="169">
        <v>11.520604680036444</v>
      </c>
      <c r="M688" s="169">
        <v>312.55479066197353</v>
      </c>
      <c r="N688" s="169">
        <v>11.524486157465583</v>
      </c>
      <c r="O688" s="169">
        <v>303.83084013133055</v>
      </c>
      <c r="P688" s="169">
        <v>10.784263184061095</v>
      </c>
      <c r="Q688" s="169">
        <v>320.62703965681794</v>
      </c>
      <c r="R688" s="169">
        <v>10.790342480041362</v>
      </c>
      <c r="S688" s="169">
        <v>305.83084013133055</v>
      </c>
      <c r="T688" s="169">
        <v>10.374907590246822</v>
      </c>
      <c r="U688" s="169">
        <v>330.34072379034274</v>
      </c>
      <c r="V688" s="169">
        <v>10.383778813583922</v>
      </c>
      <c r="W688" s="169">
        <v>307.83084013133055</v>
      </c>
      <c r="X688" s="169" t="e">
        <v>#N/A</v>
      </c>
      <c r="Y688" s="169">
        <v>341.59949623246723</v>
      </c>
      <c r="Z688" s="169" t="e">
        <v>#N/A</v>
      </c>
    </row>
    <row r="689" spans="1:26" x14ac:dyDescent="0.3">
      <c r="A689" s="169" t="str">
        <f t="shared" si="23"/>
        <v>WA2100000</v>
      </c>
      <c r="B689" s="169" t="str">
        <f t="shared" si="24"/>
        <v>WA100000</v>
      </c>
      <c r="C689" s="169" t="s">
        <v>68</v>
      </c>
      <c r="D689" s="169" t="s">
        <v>130</v>
      </c>
      <c r="E689" s="169">
        <v>100000</v>
      </c>
      <c r="F689" s="169">
        <v>125000</v>
      </c>
      <c r="G689" s="169">
        <v>365.89082371005418</v>
      </c>
      <c r="H689" s="169">
        <v>12.022807536377139</v>
      </c>
      <c r="I689" s="169">
        <v>374.04549088187514</v>
      </c>
      <c r="J689" s="169">
        <v>12.025172330886354</v>
      </c>
      <c r="K689" s="169">
        <v>367.89082371005418</v>
      </c>
      <c r="L689" s="169">
        <v>11.520604680036444</v>
      </c>
      <c r="M689" s="169">
        <v>381.27556240351112</v>
      </c>
      <c r="N689" s="169">
        <v>11.524486157465583</v>
      </c>
      <c r="O689" s="169">
        <v>369.89082371005418</v>
      </c>
      <c r="P689" s="169">
        <v>10.784263184061095</v>
      </c>
      <c r="Q689" s="169">
        <v>390.85443605136675</v>
      </c>
      <c r="R689" s="169">
        <v>10.790342480041362</v>
      </c>
      <c r="S689" s="169">
        <v>371.89082371005418</v>
      </c>
      <c r="T689" s="169">
        <v>10.374907590246822</v>
      </c>
      <c r="U689" s="169">
        <v>402.48201184035202</v>
      </c>
      <c r="V689" s="169">
        <v>10.383778813583922</v>
      </c>
      <c r="W689" s="169">
        <v>373.89082371005418</v>
      </c>
      <c r="X689" s="169" t="e">
        <v>#N/A</v>
      </c>
      <c r="Y689" s="169">
        <v>416.0380377102872</v>
      </c>
      <c r="Z689" s="169" t="e">
        <v>#N/A</v>
      </c>
    </row>
    <row r="690" spans="1:26" x14ac:dyDescent="0.3">
      <c r="A690" s="169" t="str">
        <f t="shared" si="23"/>
        <v>WA2125000</v>
      </c>
      <c r="B690" s="169" t="str">
        <f t="shared" si="24"/>
        <v>WA125000</v>
      </c>
      <c r="C690" s="169" t="s">
        <v>68</v>
      </c>
      <c r="D690" s="169" t="s">
        <v>130</v>
      </c>
      <c r="E690" s="169">
        <v>125000</v>
      </c>
      <c r="F690" s="169">
        <v>150000</v>
      </c>
      <c r="G690" s="169">
        <v>428.78921241685907</v>
      </c>
      <c r="H690" s="169">
        <v>12.022807536377139</v>
      </c>
      <c r="I690" s="169">
        <v>438.4656530471604</v>
      </c>
      <c r="J690" s="169">
        <v>12.025172330886354</v>
      </c>
      <c r="K690" s="169">
        <v>430.78921241685907</v>
      </c>
      <c r="L690" s="169">
        <v>11.520604680036444</v>
      </c>
      <c r="M690" s="169">
        <v>446.67172810884063</v>
      </c>
      <c r="N690" s="169">
        <v>11.524486157465583</v>
      </c>
      <c r="O690" s="169">
        <v>432.78921241685907</v>
      </c>
      <c r="P690" s="169">
        <v>10.784263184061095</v>
      </c>
      <c r="Q690" s="169">
        <v>457.66492419554925</v>
      </c>
      <c r="R690" s="169">
        <v>10.790342480041362</v>
      </c>
      <c r="S690" s="169">
        <v>434.78921241685907</v>
      </c>
      <c r="T690" s="169">
        <v>10.374907590246822</v>
      </c>
      <c r="U690" s="169">
        <v>471.08913852250129</v>
      </c>
      <c r="V690" s="169">
        <v>10.383778813583922</v>
      </c>
      <c r="W690" s="169">
        <v>436.78921241685907</v>
      </c>
      <c r="X690" s="169" t="e">
        <v>#N/A</v>
      </c>
      <c r="Y690" s="169">
        <v>486.8016783351697</v>
      </c>
      <c r="Z690" s="169" t="e">
        <v>#N/A</v>
      </c>
    </row>
    <row r="691" spans="1:26" x14ac:dyDescent="0.3">
      <c r="A691" s="169" t="str">
        <f t="shared" si="23"/>
        <v>WA2150000</v>
      </c>
      <c r="B691" s="169" t="str">
        <f t="shared" si="24"/>
        <v>WA150000</v>
      </c>
      <c r="C691" s="169" t="s">
        <v>68</v>
      </c>
      <c r="D691" s="169" t="s">
        <v>130</v>
      </c>
      <c r="E691" s="169">
        <v>150000</v>
      </c>
      <c r="F691" s="169">
        <v>175000</v>
      </c>
      <c r="G691" s="169">
        <v>490.68760112366391</v>
      </c>
      <c r="H691" s="169">
        <v>12.022807536377139</v>
      </c>
      <c r="I691" s="169">
        <v>501.85264838903447</v>
      </c>
      <c r="J691" s="169">
        <v>12.025172330886354</v>
      </c>
      <c r="K691" s="169">
        <v>492.68760112366391</v>
      </c>
      <c r="L691" s="169">
        <v>11.520604680036444</v>
      </c>
      <c r="M691" s="169">
        <v>511.01345514054964</v>
      </c>
      <c r="N691" s="169">
        <v>11.524486157465583</v>
      </c>
      <c r="O691" s="169">
        <v>494.68760112366391</v>
      </c>
      <c r="P691" s="169">
        <v>10.784263184061095</v>
      </c>
      <c r="Q691" s="169">
        <v>523.39014872149505</v>
      </c>
      <c r="R691" s="169">
        <v>10.790342480041362</v>
      </c>
      <c r="S691" s="169">
        <v>496.68760112366391</v>
      </c>
      <c r="T691" s="169">
        <v>10.374907590246822</v>
      </c>
      <c r="U691" s="169">
        <v>538.57184411997878</v>
      </c>
      <c r="V691" s="169">
        <v>10.383778813583922</v>
      </c>
      <c r="W691" s="169">
        <v>498.68760112366391</v>
      </c>
      <c r="X691" s="169" t="e">
        <v>#N/A</v>
      </c>
      <c r="Y691" s="169">
        <v>556.39389697868069</v>
      </c>
      <c r="Z691" s="169" t="e">
        <v>#N/A</v>
      </c>
    </row>
    <row r="692" spans="1:26" x14ac:dyDescent="0.3">
      <c r="A692" s="169" t="str">
        <f t="shared" si="23"/>
        <v>WA2175000</v>
      </c>
      <c r="B692" s="169" t="str">
        <f t="shared" si="24"/>
        <v>WA175000</v>
      </c>
      <c r="C692" s="169" t="s">
        <v>68</v>
      </c>
      <c r="D692" s="169" t="s">
        <v>130</v>
      </c>
      <c r="E692" s="169">
        <v>175000</v>
      </c>
      <c r="F692" s="169">
        <v>200000</v>
      </c>
      <c r="G692" s="169">
        <v>553.58598983046875</v>
      </c>
      <c r="H692" s="169">
        <v>12.022807536377139</v>
      </c>
      <c r="I692" s="169">
        <v>566.27281055431979</v>
      </c>
      <c r="J692" s="169">
        <v>12.025172330886354</v>
      </c>
      <c r="K692" s="169">
        <v>555.58598983046875</v>
      </c>
      <c r="L692" s="169">
        <v>11.520604680036444</v>
      </c>
      <c r="M692" s="169">
        <v>576.4096208458792</v>
      </c>
      <c r="N692" s="169">
        <v>11.524486157465583</v>
      </c>
      <c r="O692" s="169">
        <v>557.58598983046875</v>
      </c>
      <c r="P692" s="169">
        <v>10.784263184061095</v>
      </c>
      <c r="Q692" s="169">
        <v>590.20063686567755</v>
      </c>
      <c r="R692" s="169">
        <v>10.790342480041362</v>
      </c>
      <c r="S692" s="169">
        <v>559.58598983046875</v>
      </c>
      <c r="T692" s="169">
        <v>10.374907590246822</v>
      </c>
      <c r="U692" s="169">
        <v>607.17897080212799</v>
      </c>
      <c r="V692" s="169">
        <v>10.383778813583922</v>
      </c>
      <c r="W692" s="169">
        <v>561.58598983046875</v>
      </c>
      <c r="X692" s="169" t="e">
        <v>#N/A</v>
      </c>
      <c r="Y692" s="169">
        <v>627.15753760356324</v>
      </c>
      <c r="Z692" s="169" t="e">
        <v>#N/A</v>
      </c>
    </row>
    <row r="693" spans="1:26" x14ac:dyDescent="0.3">
      <c r="A693" s="169" t="str">
        <f t="shared" si="23"/>
        <v>WA2200000</v>
      </c>
      <c r="B693" s="169" t="str">
        <f t="shared" si="24"/>
        <v>WA200000</v>
      </c>
      <c r="C693" s="169" t="s">
        <v>68</v>
      </c>
      <c r="D693" s="169" t="s">
        <v>130</v>
      </c>
      <c r="E693" s="169">
        <v>200000</v>
      </c>
      <c r="F693" s="169">
        <v>225000</v>
      </c>
      <c r="G693" s="169">
        <v>615.48437853727364</v>
      </c>
      <c r="H693" s="169">
        <v>12.022807536377139</v>
      </c>
      <c r="I693" s="169">
        <v>629.65980589619392</v>
      </c>
      <c r="J693" s="169">
        <v>12.025172330886354</v>
      </c>
      <c r="K693" s="169">
        <v>617.48437853727364</v>
      </c>
      <c r="L693" s="169">
        <v>11.520604680036444</v>
      </c>
      <c r="M693" s="169">
        <v>640.75134787758827</v>
      </c>
      <c r="N693" s="169">
        <v>11.524486157465583</v>
      </c>
      <c r="O693" s="169">
        <v>619.48437853727364</v>
      </c>
      <c r="P693" s="169">
        <v>10.784263184061095</v>
      </c>
      <c r="Q693" s="169">
        <v>655.92586139162347</v>
      </c>
      <c r="R693" s="169">
        <v>10.790342480041362</v>
      </c>
      <c r="S693" s="169">
        <v>621.48437853727364</v>
      </c>
      <c r="T693" s="169">
        <v>10.374907590246822</v>
      </c>
      <c r="U693" s="169">
        <v>674.66167639960554</v>
      </c>
      <c r="V693" s="169">
        <v>10.383778813583922</v>
      </c>
      <c r="W693" s="169">
        <v>623.48437853727364</v>
      </c>
      <c r="X693" s="169" t="e">
        <v>#N/A</v>
      </c>
      <c r="Y693" s="169">
        <v>696.74975624707417</v>
      </c>
      <c r="Z693" s="169" t="e">
        <v>#N/A</v>
      </c>
    </row>
    <row r="694" spans="1:26" x14ac:dyDescent="0.3">
      <c r="A694" s="169" t="str">
        <f t="shared" si="23"/>
        <v>WA2225000</v>
      </c>
      <c r="B694" s="169" t="str">
        <f t="shared" si="24"/>
        <v>WA225000</v>
      </c>
      <c r="C694" s="169" t="s">
        <v>68</v>
      </c>
      <c r="D694" s="169" t="s">
        <v>130</v>
      </c>
      <c r="E694" s="169">
        <v>225000</v>
      </c>
      <c r="F694" s="169">
        <v>250000</v>
      </c>
      <c r="G694" s="169">
        <v>679.38276724407842</v>
      </c>
      <c r="H694" s="169">
        <v>12.022807536377139</v>
      </c>
      <c r="I694" s="169">
        <v>695.11313488489031</v>
      </c>
      <c r="J694" s="169">
        <v>12.025172330886354</v>
      </c>
      <c r="K694" s="169">
        <v>681.38276724407842</v>
      </c>
      <c r="L694" s="169">
        <v>11.520604680036444</v>
      </c>
      <c r="M694" s="169">
        <v>707.20195225653822</v>
      </c>
      <c r="N694" s="169">
        <v>11.524486157465583</v>
      </c>
      <c r="O694" s="169">
        <v>683.38276724407842</v>
      </c>
      <c r="P694" s="169">
        <v>10.784263184061095</v>
      </c>
      <c r="Q694" s="169">
        <v>723.82161315404244</v>
      </c>
      <c r="R694" s="169">
        <v>10.790342480041362</v>
      </c>
      <c r="S694" s="169">
        <v>685.38276724407842</v>
      </c>
      <c r="T694" s="169">
        <v>10.374907590246822</v>
      </c>
      <c r="U694" s="169">
        <v>744.39322416642653</v>
      </c>
      <c r="V694" s="169">
        <v>10.383778813583922</v>
      </c>
      <c r="W694" s="169">
        <v>687.38276724407842</v>
      </c>
      <c r="X694" s="169" t="e">
        <v>#N/A</v>
      </c>
      <c r="Y694" s="169">
        <v>768.68481885332812</v>
      </c>
      <c r="Z694" s="169" t="e">
        <v>#N/A</v>
      </c>
    </row>
    <row r="695" spans="1:26" x14ac:dyDescent="0.3">
      <c r="A695" s="169" t="str">
        <f t="shared" si="23"/>
        <v>WA2250000</v>
      </c>
      <c r="B695" s="169" t="str">
        <f t="shared" si="24"/>
        <v>WA250000</v>
      </c>
      <c r="C695" s="169" t="s">
        <v>68</v>
      </c>
      <c r="D695" s="169" t="s">
        <v>130</v>
      </c>
      <c r="E695" s="169">
        <v>250000</v>
      </c>
      <c r="F695" s="169">
        <v>293000</v>
      </c>
      <c r="G695" s="169">
        <v>762.72471910059426</v>
      </c>
      <c r="H695" s="169">
        <v>12.022807536377139</v>
      </c>
      <c r="I695" s="169">
        <v>780.30401774601421</v>
      </c>
      <c r="J695" s="169">
        <v>12.025172330886354</v>
      </c>
      <c r="K695" s="169">
        <v>764.72471910059426</v>
      </c>
      <c r="L695" s="169">
        <v>11.520604680036444</v>
      </c>
      <c r="M695" s="169">
        <v>793.57866418817127</v>
      </c>
      <c r="N695" s="169">
        <v>11.524486157465583</v>
      </c>
      <c r="O695" s="169">
        <v>766.72471910059426</v>
      </c>
      <c r="P695" s="169">
        <v>10.784263184061095</v>
      </c>
      <c r="Q695" s="169">
        <v>811.9167047782214</v>
      </c>
      <c r="R695" s="169">
        <v>10.790342480041362</v>
      </c>
      <c r="S695" s="169">
        <v>768.72471910059426</v>
      </c>
      <c r="T695" s="169">
        <v>10.374907590246822</v>
      </c>
      <c r="U695" s="169">
        <v>834.67120357748922</v>
      </c>
      <c r="V695" s="169">
        <v>10.383778813583922</v>
      </c>
      <c r="W695" s="169">
        <v>770.72471910059426</v>
      </c>
      <c r="X695" s="169" t="e">
        <v>#N/A</v>
      </c>
      <c r="Y695" s="169">
        <v>861.58292905216956</v>
      </c>
      <c r="Z695" s="169" t="e">
        <v>#N/A</v>
      </c>
    </row>
    <row r="696" spans="1:26" x14ac:dyDescent="0.3">
      <c r="A696" s="169" t="str">
        <f t="shared" si="23"/>
        <v>WA2293000</v>
      </c>
      <c r="B696" s="169" t="str">
        <f t="shared" si="24"/>
        <v>WA293000</v>
      </c>
      <c r="C696" s="169" t="s">
        <v>68</v>
      </c>
      <c r="D696" s="169" t="s">
        <v>130</v>
      </c>
      <c r="E696" s="169">
        <v>293000</v>
      </c>
      <c r="F696" s="169">
        <v>343000</v>
      </c>
      <c r="G696" s="169">
        <v>897.48784523339248</v>
      </c>
      <c r="H696" s="169">
        <v>11.61101124041601</v>
      </c>
      <c r="I696" s="169">
        <v>918.35262287246371</v>
      </c>
      <c r="J696" s="169">
        <v>11.613376034925226</v>
      </c>
      <c r="K696" s="169">
        <v>899.48784523339248</v>
      </c>
      <c r="L696" s="169">
        <v>11.157110777438142</v>
      </c>
      <c r="M696" s="169">
        <v>933.73444177887609</v>
      </c>
      <c r="N696" s="169">
        <v>11.160992254867281</v>
      </c>
      <c r="O696" s="169">
        <v>901.48784523339248</v>
      </c>
      <c r="P696" s="169">
        <v>10.471286973825372</v>
      </c>
      <c r="Q696" s="169">
        <v>955.12597672263962</v>
      </c>
      <c r="R696" s="169">
        <v>10.477366269805637</v>
      </c>
      <c r="S696" s="169">
        <v>903.48784523339248</v>
      </c>
      <c r="T696" s="169">
        <v>10.091940666853535</v>
      </c>
      <c r="U696" s="169">
        <v>981.75938282100606</v>
      </c>
      <c r="V696" s="169">
        <v>10.100811890190633</v>
      </c>
      <c r="W696" s="169">
        <v>905.48784523339248</v>
      </c>
      <c r="X696" s="169" t="e">
        <v>#N/A</v>
      </c>
      <c r="Y696" s="169">
        <v>1013.326979522039</v>
      </c>
      <c r="Z696" s="169" t="e">
        <v>#N/A</v>
      </c>
    </row>
    <row r="697" spans="1:26" x14ac:dyDescent="0.3">
      <c r="A697" s="169" t="str">
        <f t="shared" si="23"/>
        <v>WA2343000</v>
      </c>
      <c r="B697" s="169" t="str">
        <f t="shared" si="24"/>
        <v>WA343000</v>
      </c>
      <c r="C697" s="169" t="s">
        <v>68</v>
      </c>
      <c r="D697" s="169" t="s">
        <v>130</v>
      </c>
      <c r="E697" s="169">
        <v>343000</v>
      </c>
      <c r="F697" s="169">
        <v>393000</v>
      </c>
      <c r="G697" s="169">
        <v>1011.9718226470022</v>
      </c>
      <c r="H697" s="169">
        <v>11.61101124041601</v>
      </c>
      <c r="I697" s="169">
        <v>1035.5049375631484</v>
      </c>
      <c r="J697" s="169">
        <v>11.613376034925226</v>
      </c>
      <c r="K697" s="169">
        <v>1013.9718226470022</v>
      </c>
      <c r="L697" s="169">
        <v>11.157110777438142</v>
      </c>
      <c r="M697" s="169">
        <v>1052.5981193626012</v>
      </c>
      <c r="N697" s="169">
        <v>11.160992254867281</v>
      </c>
      <c r="O697" s="169">
        <v>1015.9718226470022</v>
      </c>
      <c r="P697" s="169">
        <v>10.471286973825372</v>
      </c>
      <c r="Q697" s="169">
        <v>1076.4695827506177</v>
      </c>
      <c r="R697" s="169">
        <v>10.477366269805637</v>
      </c>
      <c r="S697" s="169">
        <v>1017.9718226470022</v>
      </c>
      <c r="T697" s="169">
        <v>10.091940666853535</v>
      </c>
      <c r="U697" s="169">
        <v>1106.2532853386297</v>
      </c>
      <c r="V697" s="169">
        <v>10.100811890190633</v>
      </c>
      <c r="W697" s="169">
        <v>1019.9718226470022</v>
      </c>
      <c r="X697" s="169" t="e">
        <v>#N/A</v>
      </c>
      <c r="Y697" s="169">
        <v>1141.6021981809449</v>
      </c>
      <c r="Z697" s="169" t="e">
        <v>#N/A</v>
      </c>
    </row>
    <row r="698" spans="1:26" x14ac:dyDescent="0.3">
      <c r="A698" s="169" t="str">
        <f t="shared" si="23"/>
        <v>WA2393000</v>
      </c>
      <c r="B698" s="169" t="str">
        <f t="shared" si="24"/>
        <v>WA393000</v>
      </c>
      <c r="C698" s="169" t="s">
        <v>68</v>
      </c>
      <c r="D698" s="169" t="s">
        <v>130</v>
      </c>
      <c r="E698" s="169">
        <v>393000</v>
      </c>
      <c r="F698" s="169">
        <v>443000</v>
      </c>
      <c r="G698" s="169">
        <v>1128.6774000606117</v>
      </c>
      <c r="H698" s="169">
        <v>11.61101124041601</v>
      </c>
      <c r="I698" s="169">
        <v>1154.9525356687232</v>
      </c>
      <c r="J698" s="169">
        <v>11.613376034925226</v>
      </c>
      <c r="K698" s="169">
        <v>1130.6774000606117</v>
      </c>
      <c r="L698" s="169">
        <v>11.157110777438142</v>
      </c>
      <c r="M698" s="169">
        <v>1173.8043379036417</v>
      </c>
      <c r="N698" s="169">
        <v>11.160992254867281</v>
      </c>
      <c r="O698" s="169">
        <v>1132.6774000606117</v>
      </c>
      <c r="P698" s="169">
        <v>10.471286973825372</v>
      </c>
      <c r="Q698" s="169">
        <v>1200.2242104328702</v>
      </c>
      <c r="R698" s="169">
        <v>10.477366269805637</v>
      </c>
      <c r="S698" s="169">
        <v>1134.6774000606117</v>
      </c>
      <c r="T698" s="169">
        <v>10.091940666853535</v>
      </c>
      <c r="U698" s="169">
        <v>1233.2452017379601</v>
      </c>
      <c r="V698" s="169">
        <v>10.100811890190633</v>
      </c>
      <c r="W698" s="169">
        <v>1136.6774000606117</v>
      </c>
      <c r="X698" s="169" t="e">
        <v>#N/A</v>
      </c>
      <c r="Y698" s="169">
        <v>1272.4798479136655</v>
      </c>
      <c r="Z698" s="169" t="e">
        <v>#N/A</v>
      </c>
    </row>
    <row r="699" spans="1:26" x14ac:dyDescent="0.3">
      <c r="A699" s="169" t="str">
        <f t="shared" si="23"/>
        <v>WA2443000</v>
      </c>
      <c r="B699" s="169" t="str">
        <f t="shared" si="24"/>
        <v>WA443000</v>
      </c>
      <c r="C699" s="169" t="s">
        <v>68</v>
      </c>
      <c r="D699" s="169" t="s">
        <v>130</v>
      </c>
      <c r="E699" s="169">
        <v>443000</v>
      </c>
      <c r="F699" s="169">
        <v>493000</v>
      </c>
      <c r="G699" s="169">
        <v>1245.1613774742216</v>
      </c>
      <c r="H699" s="169">
        <v>11.61101124041601</v>
      </c>
      <c r="I699" s="169">
        <v>1274.1711840062303</v>
      </c>
      <c r="J699" s="169">
        <v>11.613376034925226</v>
      </c>
      <c r="K699" s="169">
        <v>1247.1613774742216</v>
      </c>
      <c r="L699" s="169">
        <v>11.157110777438142</v>
      </c>
      <c r="M699" s="169">
        <v>1294.7768928346079</v>
      </c>
      <c r="N699" s="169">
        <v>11.160992254867281</v>
      </c>
      <c r="O699" s="169">
        <v>1249.1613774742216</v>
      </c>
      <c r="P699" s="169">
        <v>10.471286973825372</v>
      </c>
      <c r="Q699" s="169">
        <v>1323.7383436973216</v>
      </c>
      <c r="R699" s="169">
        <v>10.477366269805637</v>
      </c>
      <c r="S699" s="169">
        <v>1251.1613774742216</v>
      </c>
      <c r="T699" s="169">
        <v>10.091940666853535</v>
      </c>
      <c r="U699" s="169">
        <v>1359.9879464249273</v>
      </c>
      <c r="V699" s="169">
        <v>10.100811890190633</v>
      </c>
      <c r="W699" s="169">
        <v>1253.1613774742216</v>
      </c>
      <c r="X699" s="169" t="e">
        <v>#N/A</v>
      </c>
      <c r="Y699" s="169">
        <v>1403.0979105353147</v>
      </c>
      <c r="Z699" s="169" t="e">
        <v>#N/A</v>
      </c>
    </row>
    <row r="700" spans="1:26" x14ac:dyDescent="0.3">
      <c r="A700" s="169" t="str">
        <f t="shared" si="23"/>
        <v>WA2493000</v>
      </c>
      <c r="B700" s="169" t="str">
        <f t="shared" si="24"/>
        <v>WA493000</v>
      </c>
      <c r="C700" s="169" t="s">
        <v>68</v>
      </c>
      <c r="D700" s="169" t="s">
        <v>130</v>
      </c>
      <c r="E700" s="169">
        <v>493000</v>
      </c>
      <c r="F700" s="169">
        <v>543000</v>
      </c>
      <c r="G700" s="169">
        <v>1359.645354887831</v>
      </c>
      <c r="H700" s="169">
        <v>11.61101124041601</v>
      </c>
      <c r="I700" s="169">
        <v>1391.3234986969148</v>
      </c>
      <c r="J700" s="169">
        <v>11.613376034925226</v>
      </c>
      <c r="K700" s="169">
        <v>1361.645354887831</v>
      </c>
      <c r="L700" s="169">
        <v>11.157110777438142</v>
      </c>
      <c r="M700" s="169">
        <v>1413.640570418333</v>
      </c>
      <c r="N700" s="169">
        <v>11.160992254867281</v>
      </c>
      <c r="O700" s="169">
        <v>1363.645354887831</v>
      </c>
      <c r="P700" s="169">
        <v>10.471286973825372</v>
      </c>
      <c r="Q700" s="169">
        <v>1445.0819497252996</v>
      </c>
      <c r="R700" s="169">
        <v>10.477366269805637</v>
      </c>
      <c r="S700" s="169">
        <v>1365.645354887831</v>
      </c>
      <c r="T700" s="169">
        <v>10.091940666853535</v>
      </c>
      <c r="U700" s="169">
        <v>1484.4818489425506</v>
      </c>
      <c r="V700" s="169">
        <v>10.100811890190633</v>
      </c>
      <c r="W700" s="169">
        <v>1367.645354887831</v>
      </c>
      <c r="X700" s="169" t="e">
        <v>#N/A</v>
      </c>
      <c r="Y700" s="169">
        <v>1531.3731291942202</v>
      </c>
      <c r="Z700" s="169" t="e">
        <v>#N/A</v>
      </c>
    </row>
    <row r="701" spans="1:26" x14ac:dyDescent="0.3">
      <c r="A701" s="169" t="str">
        <f t="shared" si="23"/>
        <v>WA2543000</v>
      </c>
      <c r="B701" s="169" t="str">
        <f t="shared" si="24"/>
        <v>WA543000</v>
      </c>
      <c r="C701" s="169" t="s">
        <v>68</v>
      </c>
      <c r="D701" s="169" t="s">
        <v>130</v>
      </c>
      <c r="E701" s="169">
        <v>543000</v>
      </c>
      <c r="F701" s="169">
        <v>593000</v>
      </c>
      <c r="G701" s="169">
        <v>1476.3509323014409</v>
      </c>
      <c r="H701" s="169">
        <v>11.61101124041601</v>
      </c>
      <c r="I701" s="169">
        <v>1510.7710968024901</v>
      </c>
      <c r="J701" s="169">
        <v>11.613376034925226</v>
      </c>
      <c r="K701" s="169">
        <v>1478.3509323014409</v>
      </c>
      <c r="L701" s="169">
        <v>11.157110777438142</v>
      </c>
      <c r="M701" s="169">
        <v>1534.8467889593735</v>
      </c>
      <c r="N701" s="169">
        <v>11.160992254867281</v>
      </c>
      <c r="O701" s="169">
        <v>1480.3509323014409</v>
      </c>
      <c r="P701" s="169">
        <v>10.471286973825372</v>
      </c>
      <c r="Q701" s="169">
        <v>1568.8365774075526</v>
      </c>
      <c r="R701" s="169">
        <v>10.477366269805637</v>
      </c>
      <c r="S701" s="169">
        <v>1482.3509323014409</v>
      </c>
      <c r="T701" s="169">
        <v>10.091940666853535</v>
      </c>
      <c r="U701" s="169">
        <v>1611.4737653418813</v>
      </c>
      <c r="V701" s="169">
        <v>10.100811890190633</v>
      </c>
      <c r="W701" s="169">
        <v>1484.3509323014409</v>
      </c>
      <c r="X701" s="169" t="e">
        <v>#N/A</v>
      </c>
      <c r="Y701" s="169">
        <v>1662.2507789269412</v>
      </c>
      <c r="Z701" s="169" t="e">
        <v>#N/A</v>
      </c>
    </row>
    <row r="702" spans="1:26" x14ac:dyDescent="0.3">
      <c r="A702" s="169" t="str">
        <f t="shared" si="23"/>
        <v>WA2593000</v>
      </c>
      <c r="B702" s="169" t="str">
        <f t="shared" si="24"/>
        <v>WA593000</v>
      </c>
      <c r="C702" s="169" t="s">
        <v>68</v>
      </c>
      <c r="D702" s="169" t="s">
        <v>130</v>
      </c>
      <c r="E702" s="169">
        <v>593000</v>
      </c>
      <c r="F702" s="169">
        <v>643000</v>
      </c>
      <c r="G702" s="169">
        <v>1595.8349097150506</v>
      </c>
      <c r="H702" s="169">
        <v>11.61101124041601</v>
      </c>
      <c r="I702" s="169">
        <v>1633.0892456102306</v>
      </c>
      <c r="J702" s="169">
        <v>11.613376034925226</v>
      </c>
      <c r="K702" s="169">
        <v>1597.8349097150506</v>
      </c>
      <c r="L702" s="169">
        <v>11.157110777438142</v>
      </c>
      <c r="M702" s="169">
        <v>1658.9826599112012</v>
      </c>
      <c r="N702" s="169">
        <v>11.160992254867281</v>
      </c>
      <c r="O702" s="169">
        <v>1599.8349097150506</v>
      </c>
      <c r="P702" s="169">
        <v>10.471286973825372</v>
      </c>
      <c r="Q702" s="169">
        <v>1695.6065015267134</v>
      </c>
      <c r="R702" s="169">
        <v>10.477366269805637</v>
      </c>
      <c r="S702" s="169">
        <v>1601.8349097150506</v>
      </c>
      <c r="T702" s="169">
        <v>10.091940666853535</v>
      </c>
      <c r="U702" s="169">
        <v>1741.5897732828639</v>
      </c>
      <c r="V702" s="169">
        <v>10.100811890190633</v>
      </c>
      <c r="W702" s="169">
        <v>1603.8349097150506</v>
      </c>
      <c r="X702" s="169" t="e">
        <v>#N/A</v>
      </c>
      <c r="Y702" s="169">
        <v>1796.3831074927043</v>
      </c>
      <c r="Z702" s="169" t="e">
        <v>#N/A</v>
      </c>
    </row>
    <row r="703" spans="1:26" x14ac:dyDescent="0.3">
      <c r="A703" s="169" t="str">
        <f t="shared" si="23"/>
        <v>WA2643000</v>
      </c>
      <c r="B703" s="169" t="str">
        <f t="shared" si="24"/>
        <v>WA643000</v>
      </c>
      <c r="C703" s="169" t="s">
        <v>68</v>
      </c>
      <c r="D703" s="169" t="s">
        <v>130</v>
      </c>
      <c r="E703" s="169">
        <v>643000</v>
      </c>
      <c r="F703" s="169">
        <v>693000</v>
      </c>
      <c r="G703" s="169">
        <v>1707.3188871286602</v>
      </c>
      <c r="H703" s="169">
        <v>11.61101124041601</v>
      </c>
      <c r="I703" s="169">
        <v>1747.1420598306818</v>
      </c>
      <c r="J703" s="169">
        <v>11.613376034925226</v>
      </c>
      <c r="K703" s="169">
        <v>1709.3188871286602</v>
      </c>
      <c r="L703" s="169">
        <v>11.157110777438142</v>
      </c>
      <c r="M703" s="169">
        <v>1774.6830214740648</v>
      </c>
      <c r="N703" s="169">
        <v>11.160992254867281</v>
      </c>
      <c r="O703" s="169">
        <v>1711.3188871286602</v>
      </c>
      <c r="P703" s="169">
        <v>10.471286973825372</v>
      </c>
      <c r="Q703" s="169">
        <v>1813.6943166999822</v>
      </c>
      <c r="R703" s="169">
        <v>10.477366269805637</v>
      </c>
      <c r="S703" s="169">
        <v>1713.3188871286602</v>
      </c>
      <c r="T703" s="169">
        <v>10.091940666853535</v>
      </c>
      <c r="U703" s="169">
        <v>1862.7104125464721</v>
      </c>
      <c r="V703" s="169">
        <v>10.100811890190633</v>
      </c>
      <c r="W703" s="169">
        <v>1715.3188871286602</v>
      </c>
      <c r="X703" s="169" t="e">
        <v>#N/A</v>
      </c>
      <c r="Y703" s="169">
        <v>1921.1440602074958</v>
      </c>
      <c r="Z703" s="169" t="e">
        <v>#N/A</v>
      </c>
    </row>
    <row r="704" spans="1:26" x14ac:dyDescent="0.3">
      <c r="A704" s="169" t="str">
        <f t="shared" si="23"/>
        <v>WA2693000</v>
      </c>
      <c r="B704" s="169" t="str">
        <f t="shared" si="24"/>
        <v>WA693000</v>
      </c>
      <c r="C704" s="169" t="s">
        <v>68</v>
      </c>
      <c r="D704" s="169" t="s">
        <v>130</v>
      </c>
      <c r="E704" s="169">
        <v>693000</v>
      </c>
      <c r="F704" s="169">
        <v>732000</v>
      </c>
      <c r="G704" s="169">
        <v>1807.9683027310277</v>
      </c>
      <c r="H704" s="169">
        <v>11.61101124041601</v>
      </c>
      <c r="I704" s="169">
        <v>1850.232341368441</v>
      </c>
      <c r="J704" s="169">
        <v>11.613376034925226</v>
      </c>
      <c r="K704" s="169">
        <v>1809.9683027310277</v>
      </c>
      <c r="L704" s="169">
        <v>11.157110777438142</v>
      </c>
      <c r="M704" s="169">
        <v>1879.3387750473892</v>
      </c>
      <c r="N704" s="169">
        <v>11.160992254867281</v>
      </c>
      <c r="O704" s="169">
        <v>1811.9683027310277</v>
      </c>
      <c r="P704" s="169">
        <v>10.471286973825372</v>
      </c>
      <c r="Q704" s="169">
        <v>1920.6185889174042</v>
      </c>
      <c r="R704" s="169">
        <v>10.477366269805637</v>
      </c>
      <c r="S704" s="169">
        <v>1813.9683027310277</v>
      </c>
      <c r="T704" s="169">
        <v>10.091940666853535</v>
      </c>
      <c r="U704" s="169">
        <v>1972.5164236857406</v>
      </c>
      <c r="V704" s="169">
        <v>10.100811890190633</v>
      </c>
      <c r="W704" s="169">
        <v>1815.9683027310277</v>
      </c>
      <c r="X704" s="169" t="e">
        <v>#N/A</v>
      </c>
      <c r="Y704" s="169">
        <v>2034.4090365381217</v>
      </c>
      <c r="Z704" s="169" t="e">
        <v>#N/A</v>
      </c>
    </row>
    <row r="705" spans="1:26" x14ac:dyDescent="0.3">
      <c r="A705" s="169" t="str">
        <f t="shared" si="23"/>
        <v>WM10</v>
      </c>
      <c r="B705" s="169" t="str">
        <f t="shared" si="24"/>
        <v>WM0</v>
      </c>
      <c r="C705" s="169" t="s">
        <v>72</v>
      </c>
      <c r="D705" s="169" t="s">
        <v>133</v>
      </c>
      <c r="E705" s="169">
        <v>0</v>
      </c>
      <c r="F705" s="169">
        <v>25000</v>
      </c>
      <c r="G705" s="169">
        <v>133.39814816774413</v>
      </c>
      <c r="H705" s="169">
        <v>13.270796310012482</v>
      </c>
      <c r="I705" s="169">
        <v>136.04422387294557</v>
      </c>
      <c r="J705" s="169">
        <v>13.273346838732801</v>
      </c>
      <c r="K705" s="169">
        <v>135.39814816774413</v>
      </c>
      <c r="L705" s="169">
        <v>12.705582747140102</v>
      </c>
      <c r="M705" s="169">
        <v>139.74130910012556</v>
      </c>
      <c r="N705" s="169">
        <v>12.709769081141518</v>
      </c>
      <c r="O705" s="169">
        <v>137.39814816774413</v>
      </c>
      <c r="P705" s="169">
        <v>11.861622898277011</v>
      </c>
      <c r="Q705" s="169">
        <v>144.20054784155226</v>
      </c>
      <c r="R705" s="169">
        <v>11.868179670519403</v>
      </c>
      <c r="S705" s="169">
        <v>139.39814816774413</v>
      </c>
      <c r="T705" s="169">
        <v>11.350417139724659</v>
      </c>
      <c r="U705" s="169">
        <v>149.32456183972636</v>
      </c>
      <c r="V705" s="169">
        <v>11.359985121135919</v>
      </c>
      <c r="W705" s="169">
        <v>141.39814816774413</v>
      </c>
      <c r="X705" s="169" t="e">
        <v>#N/A</v>
      </c>
      <c r="Y705" s="169">
        <v>155.07433097914387</v>
      </c>
      <c r="Z705" s="169" t="e">
        <v>#N/A</v>
      </c>
    </row>
    <row r="706" spans="1:26" x14ac:dyDescent="0.3">
      <c r="A706" s="169" t="str">
        <f t="shared" si="23"/>
        <v>WM125000</v>
      </c>
      <c r="B706" s="169" t="str">
        <f t="shared" si="24"/>
        <v>WM25000</v>
      </c>
      <c r="C706" s="169" t="s">
        <v>72</v>
      </c>
      <c r="D706" s="169" t="s">
        <v>133</v>
      </c>
      <c r="E706" s="169">
        <v>25000</v>
      </c>
      <c r="F706" s="169">
        <v>50000</v>
      </c>
      <c r="G706" s="169">
        <v>190.99345758963969</v>
      </c>
      <c r="H706" s="169">
        <v>13.270796310012482</v>
      </c>
      <c r="I706" s="169">
        <v>195.0404335820819</v>
      </c>
      <c r="J706" s="169">
        <v>13.273346838732801</v>
      </c>
      <c r="K706" s="169">
        <v>192.99345758963969</v>
      </c>
      <c r="L706" s="169">
        <v>12.705582747140102</v>
      </c>
      <c r="M706" s="169">
        <v>199.6359992184033</v>
      </c>
      <c r="N706" s="169">
        <v>12.709769081141518</v>
      </c>
      <c r="O706" s="169">
        <v>194.99345758963969</v>
      </c>
      <c r="P706" s="169">
        <v>11.861622898277011</v>
      </c>
      <c r="Q706" s="169">
        <v>205.39722197052404</v>
      </c>
      <c r="R706" s="169">
        <v>11.868179670519403</v>
      </c>
      <c r="S706" s="169">
        <v>196.99345758963969</v>
      </c>
      <c r="T706" s="169">
        <v>11.350417139724659</v>
      </c>
      <c r="U706" s="169">
        <v>212.17516903598852</v>
      </c>
      <c r="V706" s="169">
        <v>11.359985121135919</v>
      </c>
      <c r="W706" s="169">
        <v>198.99345758963969</v>
      </c>
      <c r="X706" s="169" t="e">
        <v>#N/A</v>
      </c>
      <c r="Y706" s="169">
        <v>219.91016205020691</v>
      </c>
      <c r="Z706" s="169" t="e">
        <v>#N/A</v>
      </c>
    </row>
    <row r="707" spans="1:26" x14ac:dyDescent="0.3">
      <c r="A707" s="169" t="str">
        <f t="shared" si="23"/>
        <v>WM150000</v>
      </c>
      <c r="B707" s="169" t="str">
        <f t="shared" si="24"/>
        <v>WM50000</v>
      </c>
      <c r="C707" s="169" t="s">
        <v>72</v>
      </c>
      <c r="D707" s="169" t="s">
        <v>133</v>
      </c>
      <c r="E707" s="169">
        <v>50000</v>
      </c>
      <c r="F707" s="169">
        <v>73200</v>
      </c>
      <c r="G707" s="169">
        <v>284.72148998147344</v>
      </c>
      <c r="H707" s="169">
        <v>13.270796310012482</v>
      </c>
      <c r="I707" s="169">
        <v>291.34784983060189</v>
      </c>
      <c r="J707" s="169">
        <v>13.273346838732801</v>
      </c>
      <c r="K707" s="169">
        <v>286.72148998147344</v>
      </c>
      <c r="L707" s="169">
        <v>12.705582747140102</v>
      </c>
      <c r="M707" s="169">
        <v>297.59772725770239</v>
      </c>
      <c r="N707" s="169">
        <v>12.709769081141518</v>
      </c>
      <c r="O707" s="169">
        <v>288.72148998147344</v>
      </c>
      <c r="P707" s="169">
        <v>11.861622898277011</v>
      </c>
      <c r="Q707" s="169">
        <v>305.7562059526158</v>
      </c>
      <c r="R707" s="169">
        <v>11.868179670519403</v>
      </c>
      <c r="S707" s="169">
        <v>290.72148998147344</v>
      </c>
      <c r="T707" s="169">
        <v>11.350417139724659</v>
      </c>
      <c r="U707" s="169">
        <v>315.57942918274648</v>
      </c>
      <c r="V707" s="169">
        <v>11.359985121135919</v>
      </c>
      <c r="W707" s="169">
        <v>292.72148998147344</v>
      </c>
      <c r="X707" s="169" t="e">
        <v>#N/A</v>
      </c>
      <c r="Y707" s="169">
        <v>326.96968193329866</v>
      </c>
      <c r="Z707" s="169" t="e">
        <v>#N/A</v>
      </c>
    </row>
    <row r="708" spans="1:26" x14ac:dyDescent="0.3">
      <c r="A708" s="169" t="str">
        <f t="shared" si="23"/>
        <v>WM173200</v>
      </c>
      <c r="B708" s="169" t="str">
        <f t="shared" si="24"/>
        <v>WM73200</v>
      </c>
      <c r="C708" s="169" t="s">
        <v>72</v>
      </c>
      <c r="D708" s="169" t="s">
        <v>133</v>
      </c>
      <c r="E708" s="169">
        <v>73200</v>
      </c>
      <c r="F708" s="169">
        <v>100000</v>
      </c>
      <c r="G708" s="169">
        <v>311.33184013133052</v>
      </c>
      <c r="H708" s="169">
        <v>11.970111526814732</v>
      </c>
      <c r="I708" s="169">
        <v>318.2468707447004</v>
      </c>
      <c r="J708" s="169">
        <v>11.972536021606087</v>
      </c>
      <c r="K708" s="169">
        <v>313.33184013133052</v>
      </c>
      <c r="L708" s="169">
        <v>11.469073467042676</v>
      </c>
      <c r="M708" s="169">
        <v>324.68188984728278</v>
      </c>
      <c r="N708" s="169">
        <v>11.473052934084334</v>
      </c>
      <c r="O708" s="169">
        <v>315.33184013133052</v>
      </c>
      <c r="P708" s="169">
        <v>10.732918021238751</v>
      </c>
      <c r="Q708" s="169">
        <v>333.10865653015674</v>
      </c>
      <c r="R708" s="169">
        <v>10.739150791731843</v>
      </c>
      <c r="S708" s="169">
        <v>317.33184013133052</v>
      </c>
      <c r="T708" s="169">
        <v>10.3228351903762</v>
      </c>
      <c r="U708" s="169">
        <v>343.27269068515284</v>
      </c>
      <c r="V708" s="169">
        <v>10.331930371665706</v>
      </c>
      <c r="W708" s="169">
        <v>319.33184013133052</v>
      </c>
      <c r="X708" s="169" t="e">
        <v>#N/A</v>
      </c>
      <c r="Y708" s="169">
        <v>355.07202044022034</v>
      </c>
      <c r="Z708" s="169" t="e">
        <v>#N/A</v>
      </c>
    </row>
    <row r="709" spans="1:26" x14ac:dyDescent="0.3">
      <c r="A709" s="169" t="str">
        <f t="shared" si="23"/>
        <v>WM1100000</v>
      </c>
      <c r="B709" s="169" t="str">
        <f t="shared" si="24"/>
        <v>WM100000</v>
      </c>
      <c r="C709" s="169" t="s">
        <v>72</v>
      </c>
      <c r="D709" s="169" t="s">
        <v>133</v>
      </c>
      <c r="E709" s="169">
        <v>100000</v>
      </c>
      <c r="F709" s="169">
        <v>125000</v>
      </c>
      <c r="G709" s="169">
        <v>381.73952371005419</v>
      </c>
      <c r="H709" s="169">
        <v>11.970111526814732</v>
      </c>
      <c r="I709" s="169">
        <v>390.41984191607162</v>
      </c>
      <c r="J709" s="169">
        <v>11.972536021606087</v>
      </c>
      <c r="K709" s="169">
        <v>383.73952371005419</v>
      </c>
      <c r="L709" s="169">
        <v>11.469073467042676</v>
      </c>
      <c r="M709" s="169">
        <v>397.98704461012017</v>
      </c>
      <c r="N709" s="169">
        <v>11.473052934084334</v>
      </c>
      <c r="O709" s="169">
        <v>385.73952371005419</v>
      </c>
      <c r="P709" s="169">
        <v>10.732918021238751</v>
      </c>
      <c r="Q709" s="169">
        <v>408.05445355771269</v>
      </c>
      <c r="R709" s="169">
        <v>10.739150791731843</v>
      </c>
      <c r="S709" s="169">
        <v>387.73952371005419</v>
      </c>
      <c r="T709" s="169">
        <v>10.3228351903762</v>
      </c>
      <c r="U709" s="169">
        <v>420.30262428498963</v>
      </c>
      <c r="V709" s="169">
        <v>10.331930371665706</v>
      </c>
      <c r="W709" s="169">
        <v>389.73952371005419</v>
      </c>
      <c r="X709" s="169" t="e">
        <v>#N/A</v>
      </c>
      <c r="Y709" s="169">
        <v>434.60355326644901</v>
      </c>
      <c r="Z709" s="169" t="e">
        <v>#N/A</v>
      </c>
    </row>
    <row r="710" spans="1:26" x14ac:dyDescent="0.3">
      <c r="A710" s="169" t="str">
        <f t="shared" ref="A710:A764" si="25">D710&amp;E710</f>
        <v>WM1125000</v>
      </c>
      <c r="B710" s="169" t="str">
        <f t="shared" ref="B710:B764" si="26">C710&amp;E710</f>
        <v>WM125000</v>
      </c>
      <c r="C710" s="169" t="s">
        <v>72</v>
      </c>
      <c r="D710" s="169" t="s">
        <v>133</v>
      </c>
      <c r="E710" s="169">
        <v>125000</v>
      </c>
      <c r="F710" s="169">
        <v>150000</v>
      </c>
      <c r="G710" s="169">
        <v>448.73701241685905</v>
      </c>
      <c r="H710" s="169">
        <v>11.970111526814732</v>
      </c>
      <c r="I710" s="169">
        <v>459.07505820720161</v>
      </c>
      <c r="J710" s="169">
        <v>11.972536021606087</v>
      </c>
      <c r="K710" s="169">
        <v>450.73701241685905</v>
      </c>
      <c r="L710" s="169">
        <v>11.469073467042676</v>
      </c>
      <c r="M710" s="169">
        <v>467.70545988248739</v>
      </c>
      <c r="N710" s="169">
        <v>11.473052934084334</v>
      </c>
      <c r="O710" s="169">
        <v>452.73701241685905</v>
      </c>
      <c r="P710" s="169">
        <v>10.732918021238751</v>
      </c>
      <c r="Q710" s="169">
        <v>479.3135457994087</v>
      </c>
      <c r="R710" s="169">
        <v>10.739150791731843</v>
      </c>
      <c r="S710" s="169">
        <v>454.73701241685905</v>
      </c>
      <c r="T710" s="169">
        <v>10.3228351903762</v>
      </c>
      <c r="U710" s="169">
        <v>493.51886543531697</v>
      </c>
      <c r="V710" s="169">
        <v>10.331930371665706</v>
      </c>
      <c r="W710" s="169">
        <v>456.73701241685905</v>
      </c>
      <c r="X710" s="169" t="e">
        <v>#N/A</v>
      </c>
      <c r="Y710" s="169">
        <v>510.16896973517117</v>
      </c>
      <c r="Z710" s="169" t="e">
        <v>#N/A</v>
      </c>
    </row>
    <row r="711" spans="1:26" x14ac:dyDescent="0.3">
      <c r="A711" s="169" t="str">
        <f t="shared" si="25"/>
        <v>WM1150000</v>
      </c>
      <c r="B711" s="169" t="str">
        <f t="shared" si="26"/>
        <v>WM150000</v>
      </c>
      <c r="C711" s="169" t="s">
        <v>72</v>
      </c>
      <c r="D711" s="169" t="s">
        <v>133</v>
      </c>
      <c r="E711" s="169">
        <v>150000</v>
      </c>
      <c r="F711" s="169">
        <v>175000</v>
      </c>
      <c r="G711" s="169">
        <v>514.51020112366393</v>
      </c>
      <c r="H711" s="169">
        <v>11.970111526814732</v>
      </c>
      <c r="I711" s="169">
        <v>526.46536835642939</v>
      </c>
      <c r="J711" s="169">
        <v>11.972536021606087</v>
      </c>
      <c r="K711" s="169">
        <v>516.51020112366393</v>
      </c>
      <c r="L711" s="169">
        <v>11.469073467042676</v>
      </c>
      <c r="M711" s="169">
        <v>536.13292588674119</v>
      </c>
      <c r="N711" s="169">
        <v>11.473052934084334</v>
      </c>
      <c r="O711" s="169">
        <v>518.51020112366393</v>
      </c>
      <c r="P711" s="169">
        <v>10.732918021238751</v>
      </c>
      <c r="Q711" s="169">
        <v>549.2439497932977</v>
      </c>
      <c r="R711" s="169">
        <v>10.739150791731843</v>
      </c>
      <c r="S711" s="169">
        <v>520.51020112366393</v>
      </c>
      <c r="T711" s="169">
        <v>10.3228351903762</v>
      </c>
      <c r="U711" s="169">
        <v>565.35847785168073</v>
      </c>
      <c r="V711" s="169">
        <v>10.331930371665706</v>
      </c>
      <c r="W711" s="169">
        <v>522.51020112366393</v>
      </c>
      <c r="X711" s="169" t="e">
        <v>#N/A</v>
      </c>
      <c r="Y711" s="169">
        <v>584.30021427210033</v>
      </c>
      <c r="Z711" s="169" t="e">
        <v>#N/A</v>
      </c>
    </row>
    <row r="712" spans="1:26" x14ac:dyDescent="0.3">
      <c r="A712" s="169" t="str">
        <f t="shared" si="25"/>
        <v>WM1175000</v>
      </c>
      <c r="B712" s="169" t="str">
        <f t="shared" si="26"/>
        <v>WM175000</v>
      </c>
      <c r="C712" s="169" t="s">
        <v>72</v>
      </c>
      <c r="D712" s="169" t="s">
        <v>133</v>
      </c>
      <c r="E712" s="169">
        <v>175000</v>
      </c>
      <c r="F712" s="169">
        <v>200000</v>
      </c>
      <c r="G712" s="169">
        <v>581.50768983046873</v>
      </c>
      <c r="H712" s="169">
        <v>11.970111526814732</v>
      </c>
      <c r="I712" s="169">
        <v>595.12058464755921</v>
      </c>
      <c r="J712" s="169">
        <v>11.972536021606087</v>
      </c>
      <c r="K712" s="169">
        <v>583.50768983046873</v>
      </c>
      <c r="L712" s="169">
        <v>11.469073467042676</v>
      </c>
      <c r="M712" s="169">
        <v>605.8513411591083</v>
      </c>
      <c r="N712" s="169">
        <v>11.473052934084334</v>
      </c>
      <c r="O712" s="169">
        <v>585.50768983046873</v>
      </c>
      <c r="P712" s="169">
        <v>10.732918021238751</v>
      </c>
      <c r="Q712" s="169">
        <v>620.50304203499354</v>
      </c>
      <c r="R712" s="169">
        <v>10.739150791731843</v>
      </c>
      <c r="S712" s="169">
        <v>587.50768983046873</v>
      </c>
      <c r="T712" s="169">
        <v>10.3228351903762</v>
      </c>
      <c r="U712" s="169">
        <v>638.57471900200801</v>
      </c>
      <c r="V712" s="169">
        <v>10.331930371665706</v>
      </c>
      <c r="W712" s="169">
        <v>589.50768983046873</v>
      </c>
      <c r="X712" s="169" t="e">
        <v>#N/A</v>
      </c>
      <c r="Y712" s="169">
        <v>659.86563074082244</v>
      </c>
      <c r="Z712" s="169" t="e">
        <v>#N/A</v>
      </c>
    </row>
    <row r="713" spans="1:26" x14ac:dyDescent="0.3">
      <c r="A713" s="169" t="str">
        <f t="shared" si="25"/>
        <v>WM1200000</v>
      </c>
      <c r="B713" s="169" t="str">
        <f t="shared" si="26"/>
        <v>WM200000</v>
      </c>
      <c r="C713" s="169" t="s">
        <v>72</v>
      </c>
      <c r="D713" s="169" t="s">
        <v>133</v>
      </c>
      <c r="E713" s="169">
        <v>200000</v>
      </c>
      <c r="F713" s="169">
        <v>225000</v>
      </c>
      <c r="G713" s="169">
        <v>647.28087853727368</v>
      </c>
      <c r="H713" s="169">
        <v>11.970111526814732</v>
      </c>
      <c r="I713" s="169">
        <v>662.51089479678706</v>
      </c>
      <c r="J713" s="169">
        <v>11.972536021606087</v>
      </c>
      <c r="K713" s="169">
        <v>649.28087853727368</v>
      </c>
      <c r="L713" s="169">
        <v>11.469073467042676</v>
      </c>
      <c r="M713" s="169">
        <v>674.2788071633621</v>
      </c>
      <c r="N713" s="169">
        <v>11.473052934084334</v>
      </c>
      <c r="O713" s="169">
        <v>651.28087853727368</v>
      </c>
      <c r="P713" s="169">
        <v>10.732918021238751</v>
      </c>
      <c r="Q713" s="169">
        <v>690.4334460288826</v>
      </c>
      <c r="R713" s="169">
        <v>10.739150791731843</v>
      </c>
      <c r="S713" s="169">
        <v>653.28087853727368</v>
      </c>
      <c r="T713" s="169">
        <v>10.3228351903762</v>
      </c>
      <c r="U713" s="169">
        <v>710.41433141837172</v>
      </c>
      <c r="V713" s="169">
        <v>10.331930371665706</v>
      </c>
      <c r="W713" s="169">
        <v>655.28087853727368</v>
      </c>
      <c r="X713" s="169" t="e">
        <v>#N/A</v>
      </c>
      <c r="Y713" s="169">
        <v>733.99687527775166</v>
      </c>
      <c r="Z713" s="169" t="e">
        <v>#N/A</v>
      </c>
    </row>
    <row r="714" spans="1:26" x14ac:dyDescent="0.3">
      <c r="A714" s="169" t="str">
        <f t="shared" si="25"/>
        <v>WM1225000</v>
      </c>
      <c r="B714" s="169" t="str">
        <f t="shared" si="26"/>
        <v>WM225000</v>
      </c>
      <c r="C714" s="169" t="s">
        <v>72</v>
      </c>
      <c r="D714" s="169" t="s">
        <v>133</v>
      </c>
      <c r="E714" s="169">
        <v>225000</v>
      </c>
      <c r="F714" s="169">
        <v>250000</v>
      </c>
      <c r="G714" s="169">
        <v>715.0540672440784</v>
      </c>
      <c r="H714" s="169">
        <v>11.970111526814732</v>
      </c>
      <c r="I714" s="169">
        <v>731.96753859283695</v>
      </c>
      <c r="J714" s="169">
        <v>11.972536021606087</v>
      </c>
      <c r="K714" s="169">
        <v>717.0540672440784</v>
      </c>
      <c r="L714" s="169">
        <v>11.469073467042676</v>
      </c>
      <c r="M714" s="169">
        <v>744.81515051485667</v>
      </c>
      <c r="N714" s="169">
        <v>11.473052934084334</v>
      </c>
      <c r="O714" s="169">
        <v>719.0540672440784</v>
      </c>
      <c r="P714" s="169">
        <v>10.732918021238751</v>
      </c>
      <c r="Q714" s="169">
        <v>762.53437725924448</v>
      </c>
      <c r="R714" s="169">
        <v>10.739150791731843</v>
      </c>
      <c r="S714" s="169">
        <v>721.0540672440784</v>
      </c>
      <c r="T714" s="169">
        <v>10.3228351903762</v>
      </c>
      <c r="U714" s="169">
        <v>784.50278600407887</v>
      </c>
      <c r="V714" s="169">
        <v>10.331930371665706</v>
      </c>
      <c r="W714" s="169">
        <v>723.0540672440784</v>
      </c>
      <c r="X714" s="169" t="e">
        <v>#N/A</v>
      </c>
      <c r="Y714" s="169">
        <v>810.47096377742366</v>
      </c>
      <c r="Z714" s="169" t="e">
        <v>#N/A</v>
      </c>
    </row>
    <row r="715" spans="1:26" x14ac:dyDescent="0.3">
      <c r="A715" s="169" t="str">
        <f t="shared" si="25"/>
        <v>WM1250000</v>
      </c>
      <c r="B715" s="169" t="str">
        <f t="shared" si="26"/>
        <v>WM250000</v>
      </c>
      <c r="C715" s="169" t="s">
        <v>72</v>
      </c>
      <c r="D715" s="169" t="s">
        <v>133</v>
      </c>
      <c r="E715" s="169">
        <v>250000</v>
      </c>
      <c r="F715" s="169">
        <v>293000</v>
      </c>
      <c r="G715" s="169">
        <v>803.50031910059431</v>
      </c>
      <c r="H715" s="169">
        <v>11.970111526814732</v>
      </c>
      <c r="I715" s="169">
        <v>822.43201487069859</v>
      </c>
      <c r="J715" s="169">
        <v>11.972536021606087</v>
      </c>
      <c r="K715" s="169">
        <v>805.50031910059431</v>
      </c>
      <c r="L715" s="169">
        <v>11.469073467042676</v>
      </c>
      <c r="M715" s="169">
        <v>836.57403376825084</v>
      </c>
      <c r="N715" s="169">
        <v>11.473052934084334</v>
      </c>
      <c r="O715" s="169">
        <v>807.50031910059431</v>
      </c>
      <c r="P715" s="169">
        <v>10.732918021238751</v>
      </c>
      <c r="Q715" s="169">
        <v>856.16897996998853</v>
      </c>
      <c r="R715" s="169">
        <v>10.739150791731843</v>
      </c>
      <c r="S715" s="169">
        <v>809.50031910059431</v>
      </c>
      <c r="T715" s="169">
        <v>10.3228351903762</v>
      </c>
      <c r="U715" s="169">
        <v>880.52014795763182</v>
      </c>
      <c r="V715" s="169">
        <v>10.331930371665706</v>
      </c>
      <c r="W715" s="169">
        <v>811.50031910059431</v>
      </c>
      <c r="X715" s="169" t="e">
        <v>#N/A</v>
      </c>
      <c r="Y715" s="169">
        <v>909.34836319577948</v>
      </c>
      <c r="Z715" s="169" t="e">
        <v>#N/A</v>
      </c>
    </row>
    <row r="716" spans="1:26" x14ac:dyDescent="0.3">
      <c r="A716" s="169" t="str">
        <f t="shared" si="25"/>
        <v>WM1293000</v>
      </c>
      <c r="B716" s="169" t="str">
        <f t="shared" si="26"/>
        <v>WM293000</v>
      </c>
      <c r="C716" s="169" t="s">
        <v>72</v>
      </c>
      <c r="D716" s="169" t="s">
        <v>133</v>
      </c>
      <c r="E716" s="169">
        <v>293000</v>
      </c>
      <c r="F716" s="169">
        <v>343000</v>
      </c>
      <c r="G716" s="169">
        <v>1286.8601452333924</v>
      </c>
      <c r="H716" s="169">
        <v>11.48330120511241</v>
      </c>
      <c r="I716" s="169">
        <v>1320.6391651877625</v>
      </c>
      <c r="J716" s="169">
        <v>11.485725699903766</v>
      </c>
      <c r="K716" s="169">
        <v>1288.8601452333924</v>
      </c>
      <c r="L716" s="169">
        <v>11.030093406152194</v>
      </c>
      <c r="M716" s="169">
        <v>1344.3036533354348</v>
      </c>
      <c r="N716" s="169">
        <v>11.034072873193852</v>
      </c>
      <c r="O716" s="169">
        <v>1290.8601452333924</v>
      </c>
      <c r="P716" s="169">
        <v>10.344089054779676</v>
      </c>
      <c r="Q716" s="169">
        <v>1377.6975678617346</v>
      </c>
      <c r="R716" s="169">
        <v>10.350321825272768</v>
      </c>
      <c r="S716" s="169">
        <v>1292.8601452333924</v>
      </c>
      <c r="T716" s="169">
        <v>9.963945292742423</v>
      </c>
      <c r="U716" s="169">
        <v>1419.5778067281512</v>
      </c>
      <c r="V716" s="169">
        <v>9.9730404740319294</v>
      </c>
      <c r="W716" s="169">
        <v>1294.8601452333924</v>
      </c>
      <c r="X716" s="169" t="e">
        <v>#N/A</v>
      </c>
      <c r="Y716" s="169">
        <v>1469.4462506791992</v>
      </c>
      <c r="Z716" s="169" t="e">
        <v>#N/A</v>
      </c>
    </row>
    <row r="717" spans="1:26" x14ac:dyDescent="0.3">
      <c r="A717" s="169" t="str">
        <f t="shared" si="25"/>
        <v>WM1343000</v>
      </c>
      <c r="B717" s="169" t="str">
        <f t="shared" si="26"/>
        <v>WM343000</v>
      </c>
      <c r="C717" s="169" t="s">
        <v>72</v>
      </c>
      <c r="D717" s="169" t="s">
        <v>133</v>
      </c>
      <c r="E717" s="169">
        <v>343000</v>
      </c>
      <c r="F717" s="169">
        <v>393000</v>
      </c>
      <c r="G717" s="169">
        <v>1461.490822647002</v>
      </c>
      <c r="H717" s="169">
        <v>11.48330120511241</v>
      </c>
      <c r="I717" s="169">
        <v>1499.9330548561115</v>
      </c>
      <c r="J717" s="169">
        <v>11.485725699903766</v>
      </c>
      <c r="K717" s="169">
        <v>1463.490822647002</v>
      </c>
      <c r="L717" s="169">
        <v>11.030093406152194</v>
      </c>
      <c r="M717" s="169">
        <v>1526.5883374898092</v>
      </c>
      <c r="N717" s="169">
        <v>11.034072873193852</v>
      </c>
      <c r="O717" s="169">
        <v>1465.490822647002</v>
      </c>
      <c r="P717" s="169">
        <v>10.344089054779676</v>
      </c>
      <c r="Q717" s="169">
        <v>1564.3161991567022</v>
      </c>
      <c r="R717" s="169">
        <v>10.350321825272768</v>
      </c>
      <c r="S717" s="169">
        <v>1467.490822647002</v>
      </c>
      <c r="T717" s="169">
        <v>9.963945292742423</v>
      </c>
      <c r="U717" s="169">
        <v>1611.7019268992028</v>
      </c>
      <c r="V717" s="169">
        <v>9.9730404740319294</v>
      </c>
      <c r="W717" s="169">
        <v>1469.490822647002</v>
      </c>
      <c r="X717" s="169" t="e">
        <v>#N/A</v>
      </c>
      <c r="Y717" s="169">
        <v>1668.1786358250595</v>
      </c>
      <c r="Z717" s="169" t="e">
        <v>#N/A</v>
      </c>
    </row>
    <row r="718" spans="1:26" x14ac:dyDescent="0.3">
      <c r="A718" s="169" t="str">
        <f t="shared" si="25"/>
        <v>WM1393000</v>
      </c>
      <c r="B718" s="169" t="str">
        <f t="shared" si="26"/>
        <v>WM393000</v>
      </c>
      <c r="C718" s="169" t="s">
        <v>72</v>
      </c>
      <c r="D718" s="169" t="s">
        <v>133</v>
      </c>
      <c r="E718" s="169">
        <v>393000</v>
      </c>
      <c r="F718" s="169">
        <v>443000</v>
      </c>
      <c r="G718" s="169">
        <v>1638.1215000606119</v>
      </c>
      <c r="H718" s="169">
        <v>11.48330120511241</v>
      </c>
      <c r="I718" s="169">
        <v>1681.293278171283</v>
      </c>
      <c r="J718" s="169">
        <v>11.485725699903766</v>
      </c>
      <c r="K718" s="169">
        <v>1640.1215000606119</v>
      </c>
      <c r="L718" s="169">
        <v>11.030093406152194</v>
      </c>
      <c r="M718" s="169">
        <v>1710.9818989914252</v>
      </c>
      <c r="N718" s="169">
        <v>11.034072873193852</v>
      </c>
      <c r="O718" s="169">
        <v>1642.1215000606119</v>
      </c>
      <c r="P718" s="169">
        <v>10.344089054779676</v>
      </c>
      <c r="Q718" s="169">
        <v>1753.1053576881434</v>
      </c>
      <c r="R718" s="169">
        <v>10.350321825272768</v>
      </c>
      <c r="S718" s="169">
        <v>1644.1215000606119</v>
      </c>
      <c r="T718" s="169">
        <v>9.963945292742423</v>
      </c>
      <c r="U718" s="169">
        <v>1806.0748892395982</v>
      </c>
      <c r="V718" s="169">
        <v>9.9730404740319294</v>
      </c>
      <c r="W718" s="169">
        <v>1646.1215000606119</v>
      </c>
      <c r="X718" s="169" t="e">
        <v>#N/A</v>
      </c>
      <c r="Y718" s="169">
        <v>1869.253864933663</v>
      </c>
      <c r="Z718" s="169" t="e">
        <v>#N/A</v>
      </c>
    </row>
    <row r="719" spans="1:26" x14ac:dyDescent="0.3">
      <c r="A719" s="169" t="str">
        <f t="shared" si="25"/>
        <v>WM1443000</v>
      </c>
      <c r="B719" s="169" t="str">
        <f t="shared" si="26"/>
        <v>WM443000</v>
      </c>
      <c r="C719" s="169" t="s">
        <v>72</v>
      </c>
      <c r="D719" s="169" t="s">
        <v>133</v>
      </c>
      <c r="E719" s="169">
        <v>443000</v>
      </c>
      <c r="F719" s="169">
        <v>493000</v>
      </c>
      <c r="G719" s="169">
        <v>1814.7521774742215</v>
      </c>
      <c r="H719" s="169">
        <v>11.48330120511241</v>
      </c>
      <c r="I719" s="169">
        <v>1862.6535014864542</v>
      </c>
      <c r="J719" s="169">
        <v>11.485725699903766</v>
      </c>
      <c r="K719" s="169">
        <v>1816.7521774742215</v>
      </c>
      <c r="L719" s="169">
        <v>11.030093406152194</v>
      </c>
      <c r="M719" s="169">
        <v>1895.3754604930407</v>
      </c>
      <c r="N719" s="169">
        <v>11.034072873193852</v>
      </c>
      <c r="O719" s="169">
        <v>1818.7521774742215</v>
      </c>
      <c r="P719" s="169">
        <v>10.344089054779676</v>
      </c>
      <c r="Q719" s="169">
        <v>1941.8945162195839</v>
      </c>
      <c r="R719" s="169">
        <v>10.350321825272768</v>
      </c>
      <c r="S719" s="169">
        <v>1820.7521774742215</v>
      </c>
      <c r="T719" s="169">
        <v>9.963945292742423</v>
      </c>
      <c r="U719" s="169">
        <v>2000.4478515799931</v>
      </c>
      <c r="V719" s="169">
        <v>9.9730404740319294</v>
      </c>
      <c r="W719" s="169">
        <v>1822.7521774742215</v>
      </c>
      <c r="X719" s="169" t="e">
        <v>#N/A</v>
      </c>
      <c r="Y719" s="169">
        <v>2070.3290940422658</v>
      </c>
      <c r="Z719" s="169" t="e">
        <v>#N/A</v>
      </c>
    </row>
    <row r="720" spans="1:26" x14ac:dyDescent="0.3">
      <c r="A720" s="169" t="str">
        <f t="shared" si="25"/>
        <v>WM1493000</v>
      </c>
      <c r="B720" s="169" t="str">
        <f t="shared" si="26"/>
        <v>WM493000</v>
      </c>
      <c r="C720" s="169" t="s">
        <v>72</v>
      </c>
      <c r="D720" s="169" t="s">
        <v>133</v>
      </c>
      <c r="E720" s="169">
        <v>493000</v>
      </c>
      <c r="F720" s="169">
        <v>543000</v>
      </c>
      <c r="G720" s="169">
        <v>1989.3828548878312</v>
      </c>
      <c r="H720" s="169">
        <v>11.48330120511241</v>
      </c>
      <c r="I720" s="169">
        <v>2041.9473911548032</v>
      </c>
      <c r="J720" s="169">
        <v>11.485725699903766</v>
      </c>
      <c r="K720" s="169">
        <v>1991.3828548878312</v>
      </c>
      <c r="L720" s="169">
        <v>11.030093406152194</v>
      </c>
      <c r="M720" s="169">
        <v>2077.6601446474151</v>
      </c>
      <c r="N720" s="169">
        <v>11.034072873193852</v>
      </c>
      <c r="O720" s="169">
        <v>1993.3828548878312</v>
      </c>
      <c r="P720" s="169">
        <v>10.344089054779676</v>
      </c>
      <c r="Q720" s="169">
        <v>2128.5131475145517</v>
      </c>
      <c r="R720" s="169">
        <v>10.350321825272768</v>
      </c>
      <c r="S720" s="169">
        <v>1995.3828548878312</v>
      </c>
      <c r="T720" s="169">
        <v>9.963945292742423</v>
      </c>
      <c r="U720" s="169">
        <v>2192.5719717510451</v>
      </c>
      <c r="V720" s="169">
        <v>9.9730404740319294</v>
      </c>
      <c r="W720" s="169">
        <v>1997.3828548878312</v>
      </c>
      <c r="X720" s="169" t="e">
        <v>#N/A</v>
      </c>
      <c r="Y720" s="169">
        <v>2269.0614791881267</v>
      </c>
      <c r="Z720" s="169" t="e">
        <v>#N/A</v>
      </c>
    </row>
    <row r="721" spans="1:26" x14ac:dyDescent="0.3">
      <c r="A721" s="169" t="str">
        <f t="shared" si="25"/>
        <v>WM1543000</v>
      </c>
      <c r="B721" s="169" t="str">
        <f t="shared" si="26"/>
        <v>WM543000</v>
      </c>
      <c r="C721" s="169" t="s">
        <v>72</v>
      </c>
      <c r="D721" s="169" t="s">
        <v>133</v>
      </c>
      <c r="E721" s="169">
        <v>543000</v>
      </c>
      <c r="F721" s="169">
        <v>593000</v>
      </c>
      <c r="G721" s="169">
        <v>2166.013532301441</v>
      </c>
      <c r="H721" s="169">
        <v>11.48330120511241</v>
      </c>
      <c r="I721" s="169">
        <v>2223.3076144699749</v>
      </c>
      <c r="J721" s="169">
        <v>11.485725699903766</v>
      </c>
      <c r="K721" s="169">
        <v>2168.013532301441</v>
      </c>
      <c r="L721" s="169">
        <v>11.030093406152194</v>
      </c>
      <c r="M721" s="169">
        <v>2262.0537061490309</v>
      </c>
      <c r="N721" s="169">
        <v>11.034072873193852</v>
      </c>
      <c r="O721" s="169">
        <v>2170.013532301441</v>
      </c>
      <c r="P721" s="169">
        <v>10.344089054779676</v>
      </c>
      <c r="Q721" s="169">
        <v>2317.3023060459927</v>
      </c>
      <c r="R721" s="169">
        <v>10.350321825272768</v>
      </c>
      <c r="S721" s="169">
        <v>2172.013532301441</v>
      </c>
      <c r="T721" s="169">
        <v>9.963945292742423</v>
      </c>
      <c r="U721" s="169">
        <v>2386.9449340914407</v>
      </c>
      <c r="V721" s="169">
        <v>9.9730404740319294</v>
      </c>
      <c r="W721" s="169">
        <v>2174.013532301441</v>
      </c>
      <c r="X721" s="169" t="e">
        <v>#N/A</v>
      </c>
      <c r="Y721" s="169">
        <v>2470.1367082967304</v>
      </c>
      <c r="Z721" s="169" t="e">
        <v>#N/A</v>
      </c>
    </row>
    <row r="722" spans="1:26" x14ac:dyDescent="0.3">
      <c r="A722" s="169" t="str">
        <f t="shared" si="25"/>
        <v>WM1593000</v>
      </c>
      <c r="B722" s="169" t="str">
        <f t="shared" si="26"/>
        <v>WM593000</v>
      </c>
      <c r="C722" s="169" t="s">
        <v>72</v>
      </c>
      <c r="D722" s="169" t="s">
        <v>133</v>
      </c>
      <c r="E722" s="169">
        <v>593000</v>
      </c>
      <c r="F722" s="169">
        <v>643000</v>
      </c>
      <c r="G722" s="169">
        <v>2345.4199097150504</v>
      </c>
      <c r="H722" s="169">
        <v>11.48330120511241</v>
      </c>
      <c r="I722" s="169">
        <v>2407.5355989368882</v>
      </c>
      <c r="J722" s="169">
        <v>11.485725699903766</v>
      </c>
      <c r="K722" s="169">
        <v>2347.4199097150504</v>
      </c>
      <c r="L722" s="169">
        <v>11.030093406152194</v>
      </c>
      <c r="M722" s="169">
        <v>2449.3740730770151</v>
      </c>
      <c r="N722" s="169">
        <v>11.034072873193852</v>
      </c>
      <c r="O722" s="169">
        <v>2349.4199097150504</v>
      </c>
      <c r="P722" s="169">
        <v>10.344089054779676</v>
      </c>
      <c r="Q722" s="169">
        <v>2509.1038308025727</v>
      </c>
      <c r="R722" s="169">
        <v>10.350321825272768</v>
      </c>
      <c r="S722" s="169">
        <v>2351.4199097150504</v>
      </c>
      <c r="T722" s="169">
        <v>9.963945292742423</v>
      </c>
      <c r="U722" s="169">
        <v>2584.4389520365594</v>
      </c>
      <c r="V722" s="169">
        <v>9.9730404740319294</v>
      </c>
      <c r="W722" s="169">
        <v>2353.4199097150504</v>
      </c>
      <c r="X722" s="169" t="e">
        <v>#N/A</v>
      </c>
      <c r="Y722" s="169">
        <v>2674.4634533990256</v>
      </c>
      <c r="Z722" s="169" t="e">
        <v>#N/A</v>
      </c>
    </row>
    <row r="723" spans="1:26" x14ac:dyDescent="0.3">
      <c r="A723" s="169" t="str">
        <f t="shared" si="25"/>
        <v>WM1643000</v>
      </c>
      <c r="B723" s="169" t="str">
        <f t="shared" si="26"/>
        <v>WM643000</v>
      </c>
      <c r="C723" s="169" t="s">
        <v>72</v>
      </c>
      <c r="D723" s="169" t="s">
        <v>133</v>
      </c>
      <c r="E723" s="169">
        <v>643000</v>
      </c>
      <c r="F723" s="169">
        <v>693000</v>
      </c>
      <c r="G723" s="169">
        <v>2517.05058712866</v>
      </c>
      <c r="H723" s="169">
        <v>11.48330120511241</v>
      </c>
      <c r="I723" s="169">
        <v>2583.7299881350032</v>
      </c>
      <c r="J723" s="169">
        <v>11.485725699903766</v>
      </c>
      <c r="K723" s="169">
        <v>2519.05058712866</v>
      </c>
      <c r="L723" s="169">
        <v>11.030093406152194</v>
      </c>
      <c r="M723" s="169">
        <v>2628.4954412105276</v>
      </c>
      <c r="N723" s="169">
        <v>11.034072873193852</v>
      </c>
      <c r="O723" s="169">
        <v>2521.05058712866</v>
      </c>
      <c r="P723" s="169">
        <v>10.344089054779676</v>
      </c>
      <c r="Q723" s="169">
        <v>2692.4666712428302</v>
      </c>
      <c r="R723" s="169">
        <v>10.350321825272768</v>
      </c>
      <c r="S723" s="169">
        <v>2523.05058712866</v>
      </c>
      <c r="T723" s="169">
        <v>9.963945292742423</v>
      </c>
      <c r="U723" s="169">
        <v>2773.1898089535948</v>
      </c>
      <c r="V723" s="169">
        <v>9.9730404740319294</v>
      </c>
      <c r="W723" s="169">
        <v>2525.05058712866</v>
      </c>
      <c r="X723" s="169" t="e">
        <v>#N/A</v>
      </c>
      <c r="Y723" s="169">
        <v>2869.6815726007717</v>
      </c>
      <c r="Z723" s="169" t="e">
        <v>#N/A</v>
      </c>
    </row>
    <row r="724" spans="1:26" x14ac:dyDescent="0.3">
      <c r="A724" s="169" t="str">
        <f t="shared" si="25"/>
        <v>WM1693000</v>
      </c>
      <c r="B724" s="169" t="str">
        <f t="shared" si="26"/>
        <v>WM693000</v>
      </c>
      <c r="C724" s="169" t="s">
        <v>72</v>
      </c>
      <c r="D724" s="169" t="s">
        <v>133</v>
      </c>
      <c r="E724" s="169">
        <v>693000</v>
      </c>
      <c r="F724" s="169">
        <v>732000</v>
      </c>
      <c r="G724" s="169">
        <v>2669.1910027310273</v>
      </c>
      <c r="H724" s="169">
        <v>11.48330120511241</v>
      </c>
      <c r="I724" s="169">
        <v>2740.0190625770269</v>
      </c>
      <c r="J724" s="169">
        <v>11.485725699903766</v>
      </c>
      <c r="K724" s="169">
        <v>2671.1910027310273</v>
      </c>
      <c r="L724" s="169">
        <v>11.030093406152194</v>
      </c>
      <c r="M724" s="169">
        <v>2787.4452965272444</v>
      </c>
      <c r="N724" s="169">
        <v>11.034072873193852</v>
      </c>
      <c r="O724" s="169">
        <v>2673.1910027310273</v>
      </c>
      <c r="P724" s="169">
        <v>10.344089054779676</v>
      </c>
      <c r="Q724" s="169">
        <v>2855.2722524268715</v>
      </c>
      <c r="R724" s="169">
        <v>10.350321825272768</v>
      </c>
      <c r="S724" s="169">
        <v>2675.1910027310273</v>
      </c>
      <c r="T724" s="169">
        <v>9.963945292742423</v>
      </c>
      <c r="U724" s="169">
        <v>2940.8933861636983</v>
      </c>
      <c r="V724" s="169">
        <v>9.9730404740319294</v>
      </c>
      <c r="W724" s="169">
        <v>2677.1910027310273</v>
      </c>
      <c r="X724" s="169" t="e">
        <v>#N/A</v>
      </c>
      <c r="Y724" s="169">
        <v>3043.2642381741948</v>
      </c>
      <c r="Z724" s="169" t="e">
        <v>#N/A</v>
      </c>
    </row>
    <row r="725" spans="1:26" x14ac:dyDescent="0.3">
      <c r="A725" s="169" t="str">
        <f t="shared" si="25"/>
        <v>WM20</v>
      </c>
      <c r="B725" s="169" t="str">
        <f t="shared" si="26"/>
        <v>WM0</v>
      </c>
      <c r="C725" s="169" t="s">
        <v>72</v>
      </c>
      <c r="D725" s="169" t="s">
        <v>136</v>
      </c>
      <c r="E725" s="169">
        <v>0</v>
      </c>
      <c r="F725" s="169">
        <v>25000</v>
      </c>
      <c r="G725" s="169">
        <v>133.39814816774413</v>
      </c>
      <c r="H725" s="169">
        <v>13.270796310012482</v>
      </c>
      <c r="I725" s="169">
        <v>136.04422387294557</v>
      </c>
      <c r="J725" s="169">
        <v>13.273346838732801</v>
      </c>
      <c r="K725" s="169">
        <v>135.39814816774413</v>
      </c>
      <c r="L725" s="169">
        <v>12.705582747140102</v>
      </c>
      <c r="M725" s="169">
        <v>139.74130910012556</v>
      </c>
      <c r="N725" s="169">
        <v>12.709769081141518</v>
      </c>
      <c r="O725" s="169">
        <v>137.39814816774413</v>
      </c>
      <c r="P725" s="169">
        <v>11.861622898277011</v>
      </c>
      <c r="Q725" s="169">
        <v>144.20054784155226</v>
      </c>
      <c r="R725" s="169">
        <v>11.868179670519403</v>
      </c>
      <c r="S725" s="169">
        <v>139.39814816774413</v>
      </c>
      <c r="T725" s="169">
        <v>11.350417139724659</v>
      </c>
      <c r="U725" s="169">
        <v>149.32456183972636</v>
      </c>
      <c r="V725" s="169">
        <v>11.359985121135919</v>
      </c>
      <c r="W725" s="169">
        <v>141.39814816774413</v>
      </c>
      <c r="X725" s="169" t="e">
        <v>#N/A</v>
      </c>
      <c r="Y725" s="169">
        <v>155.07433097914387</v>
      </c>
      <c r="Z725" s="169" t="e">
        <v>#N/A</v>
      </c>
    </row>
    <row r="726" spans="1:26" x14ac:dyDescent="0.3">
      <c r="A726" s="169" t="str">
        <f t="shared" si="25"/>
        <v>WM225000</v>
      </c>
      <c r="B726" s="169" t="str">
        <f t="shared" si="26"/>
        <v>WM25000</v>
      </c>
      <c r="C726" s="169" t="s">
        <v>72</v>
      </c>
      <c r="D726" s="169" t="s">
        <v>136</v>
      </c>
      <c r="E726" s="169">
        <v>25000</v>
      </c>
      <c r="F726" s="169">
        <v>50000</v>
      </c>
      <c r="G726" s="169">
        <v>190.99345758963969</v>
      </c>
      <c r="H726" s="169">
        <v>13.270796310012482</v>
      </c>
      <c r="I726" s="169">
        <v>195.0404335820819</v>
      </c>
      <c r="J726" s="169">
        <v>13.273346838732801</v>
      </c>
      <c r="K726" s="169">
        <v>192.99345758963969</v>
      </c>
      <c r="L726" s="169">
        <v>12.705582747140102</v>
      </c>
      <c r="M726" s="169">
        <v>199.6359992184033</v>
      </c>
      <c r="N726" s="169">
        <v>12.709769081141518</v>
      </c>
      <c r="O726" s="169">
        <v>194.99345758963969</v>
      </c>
      <c r="P726" s="169">
        <v>11.861622898277011</v>
      </c>
      <c r="Q726" s="169">
        <v>205.39722197052404</v>
      </c>
      <c r="R726" s="169">
        <v>11.868179670519403</v>
      </c>
      <c r="S726" s="169">
        <v>196.99345758963969</v>
      </c>
      <c r="T726" s="169">
        <v>11.350417139724659</v>
      </c>
      <c r="U726" s="169">
        <v>212.17516903598852</v>
      </c>
      <c r="V726" s="169">
        <v>11.359985121135919</v>
      </c>
      <c r="W726" s="169">
        <v>198.99345758963969</v>
      </c>
      <c r="X726" s="169" t="e">
        <v>#N/A</v>
      </c>
      <c r="Y726" s="169">
        <v>219.91016205020691</v>
      </c>
      <c r="Z726" s="169" t="e">
        <v>#N/A</v>
      </c>
    </row>
    <row r="727" spans="1:26" x14ac:dyDescent="0.3">
      <c r="A727" s="169" t="str">
        <f t="shared" si="25"/>
        <v>WM250000</v>
      </c>
      <c r="B727" s="169" t="str">
        <f t="shared" si="26"/>
        <v>WM50000</v>
      </c>
      <c r="C727" s="169" t="s">
        <v>72</v>
      </c>
      <c r="D727" s="169" t="s">
        <v>136</v>
      </c>
      <c r="E727" s="169">
        <v>50000</v>
      </c>
      <c r="F727" s="169">
        <v>73200</v>
      </c>
      <c r="G727" s="169">
        <v>284.72148998147344</v>
      </c>
      <c r="H727" s="169">
        <v>13.270796310012482</v>
      </c>
      <c r="I727" s="169">
        <v>291.34784983060189</v>
      </c>
      <c r="J727" s="169">
        <v>13.273346838732801</v>
      </c>
      <c r="K727" s="169">
        <v>286.72148998147344</v>
      </c>
      <c r="L727" s="169">
        <v>12.705582747140102</v>
      </c>
      <c r="M727" s="169">
        <v>297.59772725770239</v>
      </c>
      <c r="N727" s="169">
        <v>12.709769081141518</v>
      </c>
      <c r="O727" s="169">
        <v>288.72148998147344</v>
      </c>
      <c r="P727" s="169">
        <v>11.861622898277011</v>
      </c>
      <c r="Q727" s="169">
        <v>305.7562059526158</v>
      </c>
      <c r="R727" s="169">
        <v>11.868179670519403</v>
      </c>
      <c r="S727" s="169">
        <v>290.72148998147344</v>
      </c>
      <c r="T727" s="169">
        <v>11.350417139724659</v>
      </c>
      <c r="U727" s="169">
        <v>315.57942918274648</v>
      </c>
      <c r="V727" s="169">
        <v>11.359985121135919</v>
      </c>
      <c r="W727" s="169">
        <v>292.72148998147344</v>
      </c>
      <c r="X727" s="169" t="e">
        <v>#N/A</v>
      </c>
      <c r="Y727" s="169">
        <v>326.96968193329866</v>
      </c>
      <c r="Z727" s="169" t="e">
        <v>#N/A</v>
      </c>
    </row>
    <row r="728" spans="1:26" x14ac:dyDescent="0.3">
      <c r="A728" s="169" t="str">
        <f t="shared" si="25"/>
        <v>WM273200</v>
      </c>
      <c r="B728" s="169" t="str">
        <f t="shared" si="26"/>
        <v>WM73200</v>
      </c>
      <c r="C728" s="169" t="s">
        <v>72</v>
      </c>
      <c r="D728" s="169" t="s">
        <v>136</v>
      </c>
      <c r="E728" s="169">
        <v>73200</v>
      </c>
      <c r="F728" s="169">
        <v>100000</v>
      </c>
      <c r="G728" s="169">
        <v>311.33184013133052</v>
      </c>
      <c r="H728" s="169">
        <v>11.970111526814732</v>
      </c>
      <c r="I728" s="169">
        <v>318.2468707447004</v>
      </c>
      <c r="J728" s="169">
        <v>11.972536021606087</v>
      </c>
      <c r="K728" s="169">
        <v>313.33184013133052</v>
      </c>
      <c r="L728" s="169">
        <v>11.469073467042676</v>
      </c>
      <c r="M728" s="169">
        <v>324.68188984728278</v>
      </c>
      <c r="N728" s="169">
        <v>11.473052934084334</v>
      </c>
      <c r="O728" s="169">
        <v>315.33184013133052</v>
      </c>
      <c r="P728" s="169">
        <v>10.732918021238751</v>
      </c>
      <c r="Q728" s="169">
        <v>333.10865653015674</v>
      </c>
      <c r="R728" s="169">
        <v>10.739150791731843</v>
      </c>
      <c r="S728" s="169">
        <v>317.33184013133052</v>
      </c>
      <c r="T728" s="169">
        <v>10.3228351903762</v>
      </c>
      <c r="U728" s="169">
        <v>343.27269068515284</v>
      </c>
      <c r="V728" s="169">
        <v>10.331930371665706</v>
      </c>
      <c r="W728" s="169">
        <v>319.33184013133052</v>
      </c>
      <c r="X728" s="169" t="e">
        <v>#N/A</v>
      </c>
      <c r="Y728" s="169">
        <v>355.07202044022034</v>
      </c>
      <c r="Z728" s="169" t="e">
        <v>#N/A</v>
      </c>
    </row>
    <row r="729" spans="1:26" x14ac:dyDescent="0.3">
      <c r="A729" s="169" t="str">
        <f t="shared" si="25"/>
        <v>WM2100000</v>
      </c>
      <c r="B729" s="169" t="str">
        <f t="shared" si="26"/>
        <v>WM100000</v>
      </c>
      <c r="C729" s="169" t="s">
        <v>72</v>
      </c>
      <c r="D729" s="169" t="s">
        <v>136</v>
      </c>
      <c r="E729" s="169">
        <v>100000</v>
      </c>
      <c r="F729" s="169">
        <v>125000</v>
      </c>
      <c r="G729" s="169">
        <v>381.73952371005419</v>
      </c>
      <c r="H729" s="169">
        <v>11.970111526814732</v>
      </c>
      <c r="I729" s="169">
        <v>390.41984191607162</v>
      </c>
      <c r="J729" s="169">
        <v>11.972536021606087</v>
      </c>
      <c r="K729" s="169">
        <v>383.73952371005419</v>
      </c>
      <c r="L729" s="169">
        <v>11.469073467042676</v>
      </c>
      <c r="M729" s="169">
        <v>397.98704461012017</v>
      </c>
      <c r="N729" s="169">
        <v>11.473052934084334</v>
      </c>
      <c r="O729" s="169">
        <v>385.73952371005419</v>
      </c>
      <c r="P729" s="169">
        <v>10.732918021238751</v>
      </c>
      <c r="Q729" s="169">
        <v>408.05445355771269</v>
      </c>
      <c r="R729" s="169">
        <v>10.739150791731843</v>
      </c>
      <c r="S729" s="169">
        <v>387.73952371005419</v>
      </c>
      <c r="T729" s="169">
        <v>10.3228351903762</v>
      </c>
      <c r="U729" s="169">
        <v>420.30262428498963</v>
      </c>
      <c r="V729" s="169">
        <v>10.331930371665706</v>
      </c>
      <c r="W729" s="169">
        <v>389.73952371005419</v>
      </c>
      <c r="X729" s="169" t="e">
        <v>#N/A</v>
      </c>
      <c r="Y729" s="169">
        <v>434.60355326644901</v>
      </c>
      <c r="Z729" s="169" t="e">
        <v>#N/A</v>
      </c>
    </row>
    <row r="730" spans="1:26" x14ac:dyDescent="0.3">
      <c r="A730" s="169" t="str">
        <f t="shared" si="25"/>
        <v>WM2125000</v>
      </c>
      <c r="B730" s="169" t="str">
        <f t="shared" si="26"/>
        <v>WM125000</v>
      </c>
      <c r="C730" s="169" t="s">
        <v>72</v>
      </c>
      <c r="D730" s="169" t="s">
        <v>136</v>
      </c>
      <c r="E730" s="169">
        <v>125000</v>
      </c>
      <c r="F730" s="169">
        <v>150000</v>
      </c>
      <c r="G730" s="169">
        <v>448.73701241685905</v>
      </c>
      <c r="H730" s="169">
        <v>11.970111526814732</v>
      </c>
      <c r="I730" s="169">
        <v>459.07505820720161</v>
      </c>
      <c r="J730" s="169">
        <v>11.972536021606087</v>
      </c>
      <c r="K730" s="169">
        <v>450.73701241685905</v>
      </c>
      <c r="L730" s="169">
        <v>11.469073467042676</v>
      </c>
      <c r="M730" s="169">
        <v>467.70545988248739</v>
      </c>
      <c r="N730" s="169">
        <v>11.473052934084334</v>
      </c>
      <c r="O730" s="169">
        <v>452.73701241685905</v>
      </c>
      <c r="P730" s="169">
        <v>10.732918021238751</v>
      </c>
      <c r="Q730" s="169">
        <v>479.3135457994087</v>
      </c>
      <c r="R730" s="169">
        <v>10.739150791731843</v>
      </c>
      <c r="S730" s="169">
        <v>454.73701241685905</v>
      </c>
      <c r="T730" s="169">
        <v>10.3228351903762</v>
      </c>
      <c r="U730" s="169">
        <v>493.51886543531697</v>
      </c>
      <c r="V730" s="169">
        <v>10.331930371665706</v>
      </c>
      <c r="W730" s="169">
        <v>456.73701241685905</v>
      </c>
      <c r="X730" s="169" t="e">
        <v>#N/A</v>
      </c>
      <c r="Y730" s="169">
        <v>510.16896973517117</v>
      </c>
      <c r="Z730" s="169" t="e">
        <v>#N/A</v>
      </c>
    </row>
    <row r="731" spans="1:26" x14ac:dyDescent="0.3">
      <c r="A731" s="169" t="str">
        <f t="shared" si="25"/>
        <v>WM2150000</v>
      </c>
      <c r="B731" s="169" t="str">
        <f t="shared" si="26"/>
        <v>WM150000</v>
      </c>
      <c r="C731" s="169" t="s">
        <v>72</v>
      </c>
      <c r="D731" s="169" t="s">
        <v>136</v>
      </c>
      <c r="E731" s="169">
        <v>150000</v>
      </c>
      <c r="F731" s="169">
        <v>175000</v>
      </c>
      <c r="G731" s="169">
        <v>514.51020112366393</v>
      </c>
      <c r="H731" s="169">
        <v>11.970111526814732</v>
      </c>
      <c r="I731" s="169">
        <v>526.46536835642939</v>
      </c>
      <c r="J731" s="169">
        <v>11.972536021606087</v>
      </c>
      <c r="K731" s="169">
        <v>516.51020112366393</v>
      </c>
      <c r="L731" s="169">
        <v>11.469073467042676</v>
      </c>
      <c r="M731" s="169">
        <v>536.13292588674119</v>
      </c>
      <c r="N731" s="169">
        <v>11.473052934084334</v>
      </c>
      <c r="O731" s="169">
        <v>518.51020112366393</v>
      </c>
      <c r="P731" s="169">
        <v>10.732918021238751</v>
      </c>
      <c r="Q731" s="169">
        <v>549.2439497932977</v>
      </c>
      <c r="R731" s="169">
        <v>10.739150791731843</v>
      </c>
      <c r="S731" s="169">
        <v>520.51020112366393</v>
      </c>
      <c r="T731" s="169">
        <v>10.3228351903762</v>
      </c>
      <c r="U731" s="169">
        <v>565.35847785168073</v>
      </c>
      <c r="V731" s="169">
        <v>10.331930371665706</v>
      </c>
      <c r="W731" s="169">
        <v>522.51020112366393</v>
      </c>
      <c r="X731" s="169" t="e">
        <v>#N/A</v>
      </c>
      <c r="Y731" s="169">
        <v>584.30021427210033</v>
      </c>
      <c r="Z731" s="169" t="e">
        <v>#N/A</v>
      </c>
    </row>
    <row r="732" spans="1:26" x14ac:dyDescent="0.3">
      <c r="A732" s="169" t="str">
        <f t="shared" si="25"/>
        <v>WM2175000</v>
      </c>
      <c r="B732" s="169" t="str">
        <f t="shared" si="26"/>
        <v>WM175000</v>
      </c>
      <c r="C732" s="169" t="s">
        <v>72</v>
      </c>
      <c r="D732" s="169" t="s">
        <v>136</v>
      </c>
      <c r="E732" s="169">
        <v>175000</v>
      </c>
      <c r="F732" s="169">
        <v>200000</v>
      </c>
      <c r="G732" s="169">
        <v>581.50768983046873</v>
      </c>
      <c r="H732" s="169">
        <v>11.970111526814732</v>
      </c>
      <c r="I732" s="169">
        <v>595.12058464755921</v>
      </c>
      <c r="J732" s="169">
        <v>11.972536021606087</v>
      </c>
      <c r="K732" s="169">
        <v>583.50768983046873</v>
      </c>
      <c r="L732" s="169">
        <v>11.469073467042676</v>
      </c>
      <c r="M732" s="169">
        <v>605.8513411591083</v>
      </c>
      <c r="N732" s="169">
        <v>11.473052934084334</v>
      </c>
      <c r="O732" s="169">
        <v>585.50768983046873</v>
      </c>
      <c r="P732" s="169">
        <v>10.732918021238751</v>
      </c>
      <c r="Q732" s="169">
        <v>620.50304203499354</v>
      </c>
      <c r="R732" s="169">
        <v>10.739150791731843</v>
      </c>
      <c r="S732" s="169">
        <v>587.50768983046873</v>
      </c>
      <c r="T732" s="169">
        <v>10.3228351903762</v>
      </c>
      <c r="U732" s="169">
        <v>638.57471900200801</v>
      </c>
      <c r="V732" s="169">
        <v>10.331930371665706</v>
      </c>
      <c r="W732" s="169">
        <v>589.50768983046873</v>
      </c>
      <c r="X732" s="169" t="e">
        <v>#N/A</v>
      </c>
      <c r="Y732" s="169">
        <v>659.86563074082244</v>
      </c>
      <c r="Z732" s="169" t="e">
        <v>#N/A</v>
      </c>
    </row>
    <row r="733" spans="1:26" x14ac:dyDescent="0.3">
      <c r="A733" s="169" t="str">
        <f t="shared" si="25"/>
        <v>WM2200000</v>
      </c>
      <c r="B733" s="169" t="str">
        <f t="shared" si="26"/>
        <v>WM200000</v>
      </c>
      <c r="C733" s="169" t="s">
        <v>72</v>
      </c>
      <c r="D733" s="169" t="s">
        <v>136</v>
      </c>
      <c r="E733" s="169">
        <v>200000</v>
      </c>
      <c r="F733" s="169">
        <v>225000</v>
      </c>
      <c r="G733" s="169">
        <v>647.28087853727368</v>
      </c>
      <c r="H733" s="169">
        <v>11.970111526814732</v>
      </c>
      <c r="I733" s="169">
        <v>662.51089479678706</v>
      </c>
      <c r="J733" s="169">
        <v>11.972536021606087</v>
      </c>
      <c r="K733" s="169">
        <v>649.28087853727368</v>
      </c>
      <c r="L733" s="169">
        <v>11.469073467042676</v>
      </c>
      <c r="M733" s="169">
        <v>674.2788071633621</v>
      </c>
      <c r="N733" s="169">
        <v>11.473052934084334</v>
      </c>
      <c r="O733" s="169">
        <v>651.28087853727368</v>
      </c>
      <c r="P733" s="169">
        <v>10.732918021238751</v>
      </c>
      <c r="Q733" s="169">
        <v>690.4334460288826</v>
      </c>
      <c r="R733" s="169">
        <v>10.739150791731843</v>
      </c>
      <c r="S733" s="169">
        <v>653.28087853727368</v>
      </c>
      <c r="T733" s="169">
        <v>10.3228351903762</v>
      </c>
      <c r="U733" s="169">
        <v>710.41433141837172</v>
      </c>
      <c r="V733" s="169">
        <v>10.331930371665706</v>
      </c>
      <c r="W733" s="169">
        <v>655.28087853727368</v>
      </c>
      <c r="X733" s="169" t="e">
        <v>#N/A</v>
      </c>
      <c r="Y733" s="169">
        <v>733.99687527775166</v>
      </c>
      <c r="Z733" s="169" t="e">
        <v>#N/A</v>
      </c>
    </row>
    <row r="734" spans="1:26" x14ac:dyDescent="0.3">
      <c r="A734" s="169" t="str">
        <f t="shared" si="25"/>
        <v>WM2225000</v>
      </c>
      <c r="B734" s="169" t="str">
        <f t="shared" si="26"/>
        <v>WM225000</v>
      </c>
      <c r="C734" s="169" t="s">
        <v>72</v>
      </c>
      <c r="D734" s="169" t="s">
        <v>136</v>
      </c>
      <c r="E734" s="169">
        <v>225000</v>
      </c>
      <c r="F734" s="169">
        <v>250000</v>
      </c>
      <c r="G734" s="169">
        <v>715.0540672440784</v>
      </c>
      <c r="H734" s="169">
        <v>11.970111526814732</v>
      </c>
      <c r="I734" s="169">
        <v>731.96753859283695</v>
      </c>
      <c r="J734" s="169">
        <v>11.972536021606087</v>
      </c>
      <c r="K734" s="169">
        <v>717.0540672440784</v>
      </c>
      <c r="L734" s="169">
        <v>11.469073467042676</v>
      </c>
      <c r="M734" s="169">
        <v>744.81515051485667</v>
      </c>
      <c r="N734" s="169">
        <v>11.473052934084334</v>
      </c>
      <c r="O734" s="169">
        <v>719.0540672440784</v>
      </c>
      <c r="P734" s="169">
        <v>10.732918021238751</v>
      </c>
      <c r="Q734" s="169">
        <v>762.53437725924448</v>
      </c>
      <c r="R734" s="169">
        <v>10.739150791731843</v>
      </c>
      <c r="S734" s="169">
        <v>721.0540672440784</v>
      </c>
      <c r="T734" s="169">
        <v>10.3228351903762</v>
      </c>
      <c r="U734" s="169">
        <v>784.50278600407887</v>
      </c>
      <c r="V734" s="169">
        <v>10.331930371665706</v>
      </c>
      <c r="W734" s="169">
        <v>723.0540672440784</v>
      </c>
      <c r="X734" s="169" t="e">
        <v>#N/A</v>
      </c>
      <c r="Y734" s="169">
        <v>810.47096377742366</v>
      </c>
      <c r="Z734" s="169" t="e">
        <v>#N/A</v>
      </c>
    </row>
    <row r="735" spans="1:26" x14ac:dyDescent="0.3">
      <c r="A735" s="169" t="str">
        <f t="shared" si="25"/>
        <v>WM2250000</v>
      </c>
      <c r="B735" s="169" t="str">
        <f t="shared" si="26"/>
        <v>WM250000</v>
      </c>
      <c r="C735" s="169" t="s">
        <v>72</v>
      </c>
      <c r="D735" s="169" t="s">
        <v>136</v>
      </c>
      <c r="E735" s="169">
        <v>250000</v>
      </c>
      <c r="F735" s="169">
        <v>293000</v>
      </c>
      <c r="G735" s="169">
        <v>803.50031910059431</v>
      </c>
      <c r="H735" s="169">
        <v>11.970111526814732</v>
      </c>
      <c r="I735" s="169">
        <v>822.43201487069859</v>
      </c>
      <c r="J735" s="169">
        <v>11.972536021606087</v>
      </c>
      <c r="K735" s="169">
        <v>805.50031910059431</v>
      </c>
      <c r="L735" s="169">
        <v>11.469073467042676</v>
      </c>
      <c r="M735" s="169">
        <v>836.57403376825084</v>
      </c>
      <c r="N735" s="169">
        <v>11.473052934084334</v>
      </c>
      <c r="O735" s="169">
        <v>807.50031910059431</v>
      </c>
      <c r="P735" s="169">
        <v>10.732918021238751</v>
      </c>
      <c r="Q735" s="169">
        <v>856.16897996998853</v>
      </c>
      <c r="R735" s="169">
        <v>10.739150791731843</v>
      </c>
      <c r="S735" s="169">
        <v>809.50031910059431</v>
      </c>
      <c r="T735" s="169">
        <v>10.3228351903762</v>
      </c>
      <c r="U735" s="169">
        <v>880.52014795763182</v>
      </c>
      <c r="V735" s="169">
        <v>10.331930371665706</v>
      </c>
      <c r="W735" s="169">
        <v>811.50031910059431</v>
      </c>
      <c r="X735" s="169" t="e">
        <v>#N/A</v>
      </c>
      <c r="Y735" s="169">
        <v>909.34836319577948</v>
      </c>
      <c r="Z735" s="169" t="e">
        <v>#N/A</v>
      </c>
    </row>
    <row r="736" spans="1:26" x14ac:dyDescent="0.3">
      <c r="A736" s="169" t="str">
        <f t="shared" si="25"/>
        <v>WM2293000</v>
      </c>
      <c r="B736" s="169" t="str">
        <f t="shared" si="26"/>
        <v>WM293000</v>
      </c>
      <c r="C736" s="169" t="s">
        <v>72</v>
      </c>
      <c r="D736" s="169" t="s">
        <v>136</v>
      </c>
      <c r="E736" s="169">
        <v>293000</v>
      </c>
      <c r="F736" s="169">
        <v>343000</v>
      </c>
      <c r="G736" s="169">
        <v>1286.8601452333924</v>
      </c>
      <c r="H736" s="169">
        <v>11.48330120511241</v>
      </c>
      <c r="I736" s="169">
        <v>1320.6391651877625</v>
      </c>
      <c r="J736" s="169">
        <v>11.485725699903766</v>
      </c>
      <c r="K736" s="169">
        <v>1288.8601452333924</v>
      </c>
      <c r="L736" s="169">
        <v>11.030093406152194</v>
      </c>
      <c r="M736" s="169">
        <v>1344.3036533354348</v>
      </c>
      <c r="N736" s="169">
        <v>11.034072873193852</v>
      </c>
      <c r="O736" s="169">
        <v>1290.8601452333924</v>
      </c>
      <c r="P736" s="169">
        <v>10.344089054779676</v>
      </c>
      <c r="Q736" s="169">
        <v>1377.6975678617346</v>
      </c>
      <c r="R736" s="169">
        <v>10.350321825272768</v>
      </c>
      <c r="S736" s="169">
        <v>1292.8601452333924</v>
      </c>
      <c r="T736" s="169">
        <v>9.963945292742423</v>
      </c>
      <c r="U736" s="169">
        <v>1419.5778067281512</v>
      </c>
      <c r="V736" s="169">
        <v>9.9730404740319294</v>
      </c>
      <c r="W736" s="169">
        <v>1294.8601452333924</v>
      </c>
      <c r="X736" s="169" t="e">
        <v>#N/A</v>
      </c>
      <c r="Y736" s="169">
        <v>1469.4462506791992</v>
      </c>
      <c r="Z736" s="169" t="e">
        <v>#N/A</v>
      </c>
    </row>
    <row r="737" spans="1:26" x14ac:dyDescent="0.3">
      <c r="A737" s="169" t="str">
        <f t="shared" si="25"/>
        <v>WM2343000</v>
      </c>
      <c r="B737" s="169" t="str">
        <f t="shared" si="26"/>
        <v>WM343000</v>
      </c>
      <c r="C737" s="169" t="s">
        <v>72</v>
      </c>
      <c r="D737" s="169" t="s">
        <v>136</v>
      </c>
      <c r="E737" s="169">
        <v>343000</v>
      </c>
      <c r="F737" s="169">
        <v>393000</v>
      </c>
      <c r="G737" s="169">
        <v>1461.490822647002</v>
      </c>
      <c r="H737" s="169">
        <v>11.48330120511241</v>
      </c>
      <c r="I737" s="169">
        <v>1499.9330548561115</v>
      </c>
      <c r="J737" s="169">
        <v>11.485725699903766</v>
      </c>
      <c r="K737" s="169">
        <v>1463.490822647002</v>
      </c>
      <c r="L737" s="169">
        <v>11.030093406152194</v>
      </c>
      <c r="M737" s="169">
        <v>1526.5883374898092</v>
      </c>
      <c r="N737" s="169">
        <v>11.034072873193852</v>
      </c>
      <c r="O737" s="169">
        <v>1465.490822647002</v>
      </c>
      <c r="P737" s="169">
        <v>10.344089054779676</v>
      </c>
      <c r="Q737" s="169">
        <v>1564.3161991567022</v>
      </c>
      <c r="R737" s="169">
        <v>10.350321825272768</v>
      </c>
      <c r="S737" s="169">
        <v>1467.490822647002</v>
      </c>
      <c r="T737" s="169">
        <v>9.963945292742423</v>
      </c>
      <c r="U737" s="169">
        <v>1611.7019268992028</v>
      </c>
      <c r="V737" s="169">
        <v>9.9730404740319294</v>
      </c>
      <c r="W737" s="169">
        <v>1469.490822647002</v>
      </c>
      <c r="X737" s="169" t="e">
        <v>#N/A</v>
      </c>
      <c r="Y737" s="169">
        <v>1668.1786358250595</v>
      </c>
      <c r="Z737" s="169" t="e">
        <v>#N/A</v>
      </c>
    </row>
    <row r="738" spans="1:26" x14ac:dyDescent="0.3">
      <c r="A738" s="169" t="str">
        <f t="shared" si="25"/>
        <v>WM2393000</v>
      </c>
      <c r="B738" s="169" t="str">
        <f t="shared" si="26"/>
        <v>WM393000</v>
      </c>
      <c r="C738" s="169" t="s">
        <v>72</v>
      </c>
      <c r="D738" s="169" t="s">
        <v>136</v>
      </c>
      <c r="E738" s="169">
        <v>393000</v>
      </c>
      <c r="F738" s="169">
        <v>443000</v>
      </c>
      <c r="G738" s="169">
        <v>1638.1215000606119</v>
      </c>
      <c r="H738" s="169">
        <v>11.48330120511241</v>
      </c>
      <c r="I738" s="169">
        <v>1681.293278171283</v>
      </c>
      <c r="J738" s="169">
        <v>11.485725699903766</v>
      </c>
      <c r="K738" s="169">
        <v>1640.1215000606119</v>
      </c>
      <c r="L738" s="169">
        <v>11.030093406152194</v>
      </c>
      <c r="M738" s="169">
        <v>1710.9818989914252</v>
      </c>
      <c r="N738" s="169">
        <v>11.034072873193852</v>
      </c>
      <c r="O738" s="169">
        <v>1642.1215000606119</v>
      </c>
      <c r="P738" s="169">
        <v>10.344089054779676</v>
      </c>
      <c r="Q738" s="169">
        <v>1753.1053576881434</v>
      </c>
      <c r="R738" s="169">
        <v>10.350321825272768</v>
      </c>
      <c r="S738" s="169">
        <v>1644.1215000606119</v>
      </c>
      <c r="T738" s="169">
        <v>9.963945292742423</v>
      </c>
      <c r="U738" s="169">
        <v>1806.0748892395982</v>
      </c>
      <c r="V738" s="169">
        <v>9.9730404740319294</v>
      </c>
      <c r="W738" s="169">
        <v>1646.1215000606119</v>
      </c>
      <c r="X738" s="169" t="e">
        <v>#N/A</v>
      </c>
      <c r="Y738" s="169">
        <v>1869.253864933663</v>
      </c>
      <c r="Z738" s="169" t="e">
        <v>#N/A</v>
      </c>
    </row>
    <row r="739" spans="1:26" x14ac:dyDescent="0.3">
      <c r="A739" s="169" t="str">
        <f t="shared" si="25"/>
        <v>WM2443000</v>
      </c>
      <c r="B739" s="169" t="str">
        <f t="shared" si="26"/>
        <v>WM443000</v>
      </c>
      <c r="C739" s="169" t="s">
        <v>72</v>
      </c>
      <c r="D739" s="169" t="s">
        <v>136</v>
      </c>
      <c r="E739" s="169">
        <v>443000</v>
      </c>
      <c r="F739" s="169">
        <v>493000</v>
      </c>
      <c r="G739" s="169">
        <v>1814.7521774742215</v>
      </c>
      <c r="H739" s="169">
        <v>11.48330120511241</v>
      </c>
      <c r="I739" s="169">
        <v>1862.6535014864542</v>
      </c>
      <c r="J739" s="169">
        <v>11.485725699903766</v>
      </c>
      <c r="K739" s="169">
        <v>1816.7521774742215</v>
      </c>
      <c r="L739" s="169">
        <v>11.030093406152194</v>
      </c>
      <c r="M739" s="169">
        <v>1895.3754604930407</v>
      </c>
      <c r="N739" s="169">
        <v>11.034072873193852</v>
      </c>
      <c r="O739" s="169">
        <v>1818.7521774742215</v>
      </c>
      <c r="P739" s="169">
        <v>10.344089054779676</v>
      </c>
      <c r="Q739" s="169">
        <v>1941.8945162195839</v>
      </c>
      <c r="R739" s="169">
        <v>10.350321825272768</v>
      </c>
      <c r="S739" s="169">
        <v>1820.7521774742215</v>
      </c>
      <c r="T739" s="169">
        <v>9.963945292742423</v>
      </c>
      <c r="U739" s="169">
        <v>2000.4478515799931</v>
      </c>
      <c r="V739" s="169">
        <v>9.9730404740319294</v>
      </c>
      <c r="W739" s="169">
        <v>1822.7521774742215</v>
      </c>
      <c r="X739" s="169" t="e">
        <v>#N/A</v>
      </c>
      <c r="Y739" s="169">
        <v>2070.3290940422658</v>
      </c>
      <c r="Z739" s="169" t="e">
        <v>#N/A</v>
      </c>
    </row>
    <row r="740" spans="1:26" x14ac:dyDescent="0.3">
      <c r="A740" s="169" t="str">
        <f t="shared" si="25"/>
        <v>WM2493000</v>
      </c>
      <c r="B740" s="169" t="str">
        <f t="shared" si="26"/>
        <v>WM493000</v>
      </c>
      <c r="C740" s="169" t="s">
        <v>72</v>
      </c>
      <c r="D740" s="169" t="s">
        <v>136</v>
      </c>
      <c r="E740" s="169">
        <v>493000</v>
      </c>
      <c r="F740" s="169">
        <v>543000</v>
      </c>
      <c r="G740" s="169">
        <v>1989.3828548878312</v>
      </c>
      <c r="H740" s="169">
        <v>11.48330120511241</v>
      </c>
      <c r="I740" s="169">
        <v>2041.9473911548032</v>
      </c>
      <c r="J740" s="169">
        <v>11.485725699903766</v>
      </c>
      <c r="K740" s="169">
        <v>1991.3828548878312</v>
      </c>
      <c r="L740" s="169">
        <v>11.030093406152194</v>
      </c>
      <c r="M740" s="169">
        <v>2077.6601446474151</v>
      </c>
      <c r="N740" s="169">
        <v>11.034072873193852</v>
      </c>
      <c r="O740" s="169">
        <v>1993.3828548878312</v>
      </c>
      <c r="P740" s="169">
        <v>10.344089054779676</v>
      </c>
      <c r="Q740" s="169">
        <v>2128.5131475145517</v>
      </c>
      <c r="R740" s="169">
        <v>10.350321825272768</v>
      </c>
      <c r="S740" s="169">
        <v>1995.3828548878312</v>
      </c>
      <c r="T740" s="169">
        <v>9.963945292742423</v>
      </c>
      <c r="U740" s="169">
        <v>2192.5719717510451</v>
      </c>
      <c r="V740" s="169">
        <v>9.9730404740319294</v>
      </c>
      <c r="W740" s="169">
        <v>1997.3828548878312</v>
      </c>
      <c r="X740" s="169" t="e">
        <v>#N/A</v>
      </c>
      <c r="Y740" s="169">
        <v>2269.0614791881267</v>
      </c>
      <c r="Z740" s="169" t="e">
        <v>#N/A</v>
      </c>
    </row>
    <row r="741" spans="1:26" x14ac:dyDescent="0.3">
      <c r="A741" s="169" t="str">
        <f t="shared" si="25"/>
        <v>WM2543000</v>
      </c>
      <c r="B741" s="169" t="str">
        <f t="shared" si="26"/>
        <v>WM543000</v>
      </c>
      <c r="C741" s="169" t="s">
        <v>72</v>
      </c>
      <c r="D741" s="169" t="s">
        <v>136</v>
      </c>
      <c r="E741" s="169">
        <v>543000</v>
      </c>
      <c r="F741" s="169">
        <v>593000</v>
      </c>
      <c r="G741" s="169">
        <v>2166.013532301441</v>
      </c>
      <c r="H741" s="169">
        <v>11.48330120511241</v>
      </c>
      <c r="I741" s="169">
        <v>2223.3076144699749</v>
      </c>
      <c r="J741" s="169">
        <v>11.485725699903766</v>
      </c>
      <c r="K741" s="169">
        <v>2168.013532301441</v>
      </c>
      <c r="L741" s="169">
        <v>11.030093406152194</v>
      </c>
      <c r="M741" s="169">
        <v>2262.0537061490309</v>
      </c>
      <c r="N741" s="169">
        <v>11.034072873193852</v>
      </c>
      <c r="O741" s="169">
        <v>2170.013532301441</v>
      </c>
      <c r="P741" s="169">
        <v>10.344089054779676</v>
      </c>
      <c r="Q741" s="169">
        <v>2317.3023060459927</v>
      </c>
      <c r="R741" s="169">
        <v>10.350321825272768</v>
      </c>
      <c r="S741" s="169">
        <v>2172.013532301441</v>
      </c>
      <c r="T741" s="169">
        <v>9.963945292742423</v>
      </c>
      <c r="U741" s="169">
        <v>2386.9449340914407</v>
      </c>
      <c r="V741" s="169">
        <v>9.9730404740319294</v>
      </c>
      <c r="W741" s="169">
        <v>2174.013532301441</v>
      </c>
      <c r="X741" s="169" t="e">
        <v>#N/A</v>
      </c>
      <c r="Y741" s="169">
        <v>2470.1367082967304</v>
      </c>
      <c r="Z741" s="169" t="e">
        <v>#N/A</v>
      </c>
    </row>
    <row r="742" spans="1:26" x14ac:dyDescent="0.3">
      <c r="A742" s="169" t="str">
        <f t="shared" si="25"/>
        <v>WM2593000</v>
      </c>
      <c r="B742" s="169" t="str">
        <f t="shared" si="26"/>
        <v>WM593000</v>
      </c>
      <c r="C742" s="169" t="s">
        <v>72</v>
      </c>
      <c r="D742" s="169" t="s">
        <v>136</v>
      </c>
      <c r="E742" s="169">
        <v>593000</v>
      </c>
      <c r="F742" s="169">
        <v>643000</v>
      </c>
      <c r="G742" s="169">
        <v>2345.4199097150504</v>
      </c>
      <c r="H742" s="169">
        <v>11.48330120511241</v>
      </c>
      <c r="I742" s="169">
        <v>2407.5355989368882</v>
      </c>
      <c r="J742" s="169">
        <v>11.485725699903766</v>
      </c>
      <c r="K742" s="169">
        <v>2347.4199097150504</v>
      </c>
      <c r="L742" s="169">
        <v>11.030093406152194</v>
      </c>
      <c r="M742" s="169">
        <v>2449.3740730770151</v>
      </c>
      <c r="N742" s="169">
        <v>11.034072873193852</v>
      </c>
      <c r="O742" s="169">
        <v>2349.4199097150504</v>
      </c>
      <c r="P742" s="169">
        <v>10.344089054779676</v>
      </c>
      <c r="Q742" s="169">
        <v>2509.1038308025727</v>
      </c>
      <c r="R742" s="169">
        <v>10.350321825272768</v>
      </c>
      <c r="S742" s="169">
        <v>2351.4199097150504</v>
      </c>
      <c r="T742" s="169">
        <v>9.963945292742423</v>
      </c>
      <c r="U742" s="169">
        <v>2584.4389520365594</v>
      </c>
      <c r="V742" s="169">
        <v>9.9730404740319294</v>
      </c>
      <c r="W742" s="169">
        <v>2353.4199097150504</v>
      </c>
      <c r="X742" s="169" t="e">
        <v>#N/A</v>
      </c>
      <c r="Y742" s="169">
        <v>2674.4634533990256</v>
      </c>
      <c r="Z742" s="169" t="e">
        <v>#N/A</v>
      </c>
    </row>
    <row r="743" spans="1:26" x14ac:dyDescent="0.3">
      <c r="A743" s="169" t="str">
        <f t="shared" si="25"/>
        <v>WM2643000</v>
      </c>
      <c r="B743" s="169" t="str">
        <f t="shared" si="26"/>
        <v>WM643000</v>
      </c>
      <c r="C743" s="169" t="s">
        <v>72</v>
      </c>
      <c r="D743" s="169" t="s">
        <v>136</v>
      </c>
      <c r="E743" s="169">
        <v>643000</v>
      </c>
      <c r="F743" s="169">
        <v>693000</v>
      </c>
      <c r="G743" s="169">
        <v>2517.05058712866</v>
      </c>
      <c r="H743" s="169">
        <v>11.48330120511241</v>
      </c>
      <c r="I743" s="169">
        <v>2583.7299881350032</v>
      </c>
      <c r="J743" s="169">
        <v>11.485725699903766</v>
      </c>
      <c r="K743" s="169">
        <v>2519.05058712866</v>
      </c>
      <c r="L743" s="169">
        <v>11.030093406152194</v>
      </c>
      <c r="M743" s="169">
        <v>2628.4954412105276</v>
      </c>
      <c r="N743" s="169">
        <v>11.034072873193852</v>
      </c>
      <c r="O743" s="169">
        <v>2521.05058712866</v>
      </c>
      <c r="P743" s="169">
        <v>10.344089054779676</v>
      </c>
      <c r="Q743" s="169">
        <v>2692.4666712428302</v>
      </c>
      <c r="R743" s="169">
        <v>10.350321825272768</v>
      </c>
      <c r="S743" s="169">
        <v>2523.05058712866</v>
      </c>
      <c r="T743" s="169">
        <v>9.963945292742423</v>
      </c>
      <c r="U743" s="169">
        <v>2773.1898089535948</v>
      </c>
      <c r="V743" s="169">
        <v>9.9730404740319294</v>
      </c>
      <c r="W743" s="169">
        <v>2525.05058712866</v>
      </c>
      <c r="X743" s="169" t="e">
        <v>#N/A</v>
      </c>
      <c r="Y743" s="169">
        <v>2869.6815726007717</v>
      </c>
      <c r="Z743" s="169" t="e">
        <v>#N/A</v>
      </c>
    </row>
    <row r="744" spans="1:26" x14ac:dyDescent="0.3">
      <c r="A744" s="169" t="str">
        <f t="shared" si="25"/>
        <v>WM2693000</v>
      </c>
      <c r="B744" s="169" t="str">
        <f t="shared" si="26"/>
        <v>WM693000</v>
      </c>
      <c r="C744" s="169" t="s">
        <v>72</v>
      </c>
      <c r="D744" s="169" t="s">
        <v>136</v>
      </c>
      <c r="E744" s="169">
        <v>693000</v>
      </c>
      <c r="F744" s="169">
        <v>732000</v>
      </c>
      <c r="G744" s="169">
        <v>2669.1910027310273</v>
      </c>
      <c r="H744" s="169">
        <v>11.48330120511241</v>
      </c>
      <c r="I744" s="169">
        <v>2740.0190625770269</v>
      </c>
      <c r="J744" s="169">
        <v>11.485725699903766</v>
      </c>
      <c r="K744" s="169">
        <v>2671.1910027310273</v>
      </c>
      <c r="L744" s="169">
        <v>11.030093406152194</v>
      </c>
      <c r="M744" s="169">
        <v>2787.4452965272444</v>
      </c>
      <c r="N744" s="169">
        <v>11.034072873193852</v>
      </c>
      <c r="O744" s="169">
        <v>2673.1910027310273</v>
      </c>
      <c r="P744" s="169">
        <v>10.344089054779676</v>
      </c>
      <c r="Q744" s="169">
        <v>2855.2722524268715</v>
      </c>
      <c r="R744" s="169">
        <v>10.350321825272768</v>
      </c>
      <c r="S744" s="169">
        <v>2675.1910027310273</v>
      </c>
      <c r="T744" s="169">
        <v>9.963945292742423</v>
      </c>
      <c r="U744" s="169">
        <v>2940.8933861636983</v>
      </c>
      <c r="V744" s="169">
        <v>9.9730404740319294</v>
      </c>
      <c r="W744" s="169">
        <v>2677.1910027310273</v>
      </c>
      <c r="X744" s="169" t="e">
        <v>#N/A</v>
      </c>
      <c r="Y744" s="169">
        <v>3043.2642381741948</v>
      </c>
      <c r="Z744" s="169" t="e">
        <v>#N/A</v>
      </c>
    </row>
    <row r="745" spans="1:26" x14ac:dyDescent="0.3">
      <c r="A745" s="169" t="str">
        <f t="shared" si="25"/>
        <v>WM30</v>
      </c>
      <c r="B745" s="169" t="str">
        <f t="shared" si="26"/>
        <v>WM0</v>
      </c>
      <c r="C745" s="169" t="s">
        <v>72</v>
      </c>
      <c r="D745" s="169" t="s">
        <v>139</v>
      </c>
      <c r="E745" s="169">
        <v>0</v>
      </c>
      <c r="F745" s="169">
        <v>25000</v>
      </c>
      <c r="G745" s="169">
        <v>133.39814816774413</v>
      </c>
      <c r="H745" s="169">
        <v>13.270796310012482</v>
      </c>
      <c r="I745" s="169">
        <v>136.04422387294557</v>
      </c>
      <c r="J745" s="169">
        <v>13.273346838732801</v>
      </c>
      <c r="K745" s="169">
        <v>135.39814816774413</v>
      </c>
      <c r="L745" s="169">
        <v>12.705582747140102</v>
      </c>
      <c r="M745" s="169">
        <v>139.74130910012556</v>
      </c>
      <c r="N745" s="169">
        <v>12.709769081141518</v>
      </c>
      <c r="O745" s="169">
        <v>137.39814816774413</v>
      </c>
      <c r="P745" s="169">
        <v>11.861622898277011</v>
      </c>
      <c r="Q745" s="169">
        <v>144.20054784155226</v>
      </c>
      <c r="R745" s="169">
        <v>11.868179670519403</v>
      </c>
      <c r="S745" s="169">
        <v>139.39814816774413</v>
      </c>
      <c r="T745" s="169">
        <v>11.350417139724659</v>
      </c>
      <c r="U745" s="169">
        <v>149.32456183972636</v>
      </c>
      <c r="V745" s="169">
        <v>11.359985121135919</v>
      </c>
      <c r="W745" s="169">
        <v>141.39814816774413</v>
      </c>
      <c r="X745" s="169" t="e">
        <v>#N/A</v>
      </c>
      <c r="Y745" s="169">
        <v>155.07433097914387</v>
      </c>
      <c r="Z745" s="169" t="e">
        <v>#N/A</v>
      </c>
    </row>
    <row r="746" spans="1:26" x14ac:dyDescent="0.3">
      <c r="A746" s="169" t="str">
        <f t="shared" si="25"/>
        <v>WM325000</v>
      </c>
      <c r="B746" s="169" t="str">
        <f t="shared" si="26"/>
        <v>WM25000</v>
      </c>
      <c r="C746" s="169" t="s">
        <v>72</v>
      </c>
      <c r="D746" s="169" t="s">
        <v>139</v>
      </c>
      <c r="E746" s="169">
        <v>25000</v>
      </c>
      <c r="F746" s="169">
        <v>50000</v>
      </c>
      <c r="G746" s="169">
        <v>190.99345758963969</v>
      </c>
      <c r="H746" s="169">
        <v>13.270796310012482</v>
      </c>
      <c r="I746" s="169">
        <v>195.0404335820819</v>
      </c>
      <c r="J746" s="169">
        <v>13.273346838732801</v>
      </c>
      <c r="K746" s="169">
        <v>192.99345758963969</v>
      </c>
      <c r="L746" s="169">
        <v>12.705582747140102</v>
      </c>
      <c r="M746" s="169">
        <v>199.6359992184033</v>
      </c>
      <c r="N746" s="169">
        <v>12.709769081141518</v>
      </c>
      <c r="O746" s="169">
        <v>194.99345758963969</v>
      </c>
      <c r="P746" s="169">
        <v>11.861622898277011</v>
      </c>
      <c r="Q746" s="169">
        <v>205.39722197052404</v>
      </c>
      <c r="R746" s="169">
        <v>11.868179670519403</v>
      </c>
      <c r="S746" s="169">
        <v>196.99345758963969</v>
      </c>
      <c r="T746" s="169">
        <v>11.350417139724659</v>
      </c>
      <c r="U746" s="169">
        <v>212.17516903598852</v>
      </c>
      <c r="V746" s="169">
        <v>11.359985121135919</v>
      </c>
      <c r="W746" s="169">
        <v>198.99345758963969</v>
      </c>
      <c r="X746" s="169" t="e">
        <v>#N/A</v>
      </c>
      <c r="Y746" s="169">
        <v>219.91016205020691</v>
      </c>
      <c r="Z746" s="169" t="e">
        <v>#N/A</v>
      </c>
    </row>
    <row r="747" spans="1:26" x14ac:dyDescent="0.3">
      <c r="A747" s="169" t="str">
        <f t="shared" si="25"/>
        <v>WM350000</v>
      </c>
      <c r="B747" s="169" t="str">
        <f t="shared" si="26"/>
        <v>WM50000</v>
      </c>
      <c r="C747" s="169" t="s">
        <v>72</v>
      </c>
      <c r="D747" s="169" t="s">
        <v>139</v>
      </c>
      <c r="E747" s="169">
        <v>50000</v>
      </c>
      <c r="F747" s="169">
        <v>73200</v>
      </c>
      <c r="G747" s="169">
        <v>284.72148998147344</v>
      </c>
      <c r="H747" s="169">
        <v>13.270796310012482</v>
      </c>
      <c r="I747" s="169">
        <v>291.34784983060189</v>
      </c>
      <c r="J747" s="169">
        <v>13.273346838732801</v>
      </c>
      <c r="K747" s="169">
        <v>286.72148998147344</v>
      </c>
      <c r="L747" s="169">
        <v>12.705582747140102</v>
      </c>
      <c r="M747" s="169">
        <v>297.59772725770239</v>
      </c>
      <c r="N747" s="169">
        <v>12.709769081141518</v>
      </c>
      <c r="O747" s="169">
        <v>288.72148998147344</v>
      </c>
      <c r="P747" s="169">
        <v>11.861622898277011</v>
      </c>
      <c r="Q747" s="169">
        <v>305.7562059526158</v>
      </c>
      <c r="R747" s="169">
        <v>11.868179670519403</v>
      </c>
      <c r="S747" s="169">
        <v>290.72148998147344</v>
      </c>
      <c r="T747" s="169">
        <v>11.350417139724659</v>
      </c>
      <c r="U747" s="169">
        <v>315.57942918274648</v>
      </c>
      <c r="V747" s="169">
        <v>11.359985121135919</v>
      </c>
      <c r="W747" s="169">
        <v>292.72148998147344</v>
      </c>
      <c r="X747" s="169" t="e">
        <v>#N/A</v>
      </c>
      <c r="Y747" s="169">
        <v>326.96968193329866</v>
      </c>
      <c r="Z747" s="169" t="e">
        <v>#N/A</v>
      </c>
    </row>
    <row r="748" spans="1:26" x14ac:dyDescent="0.3">
      <c r="A748" s="169" t="str">
        <f t="shared" si="25"/>
        <v>WM373200</v>
      </c>
      <c r="B748" s="169" t="str">
        <f t="shared" si="26"/>
        <v>WM73200</v>
      </c>
      <c r="C748" s="169" t="s">
        <v>72</v>
      </c>
      <c r="D748" s="169" t="s">
        <v>139</v>
      </c>
      <c r="E748" s="169">
        <v>73200</v>
      </c>
      <c r="F748" s="169">
        <v>100000</v>
      </c>
      <c r="G748" s="169">
        <v>311.33184013133052</v>
      </c>
      <c r="H748" s="169">
        <v>11.970111526814732</v>
      </c>
      <c r="I748" s="169">
        <v>318.2468707447004</v>
      </c>
      <c r="J748" s="169">
        <v>11.972536021606087</v>
      </c>
      <c r="K748" s="169">
        <v>313.33184013133052</v>
      </c>
      <c r="L748" s="169">
        <v>11.469073467042676</v>
      </c>
      <c r="M748" s="169">
        <v>324.68188984728278</v>
      </c>
      <c r="N748" s="169">
        <v>11.473052934084334</v>
      </c>
      <c r="O748" s="169">
        <v>315.33184013133052</v>
      </c>
      <c r="P748" s="169">
        <v>10.732918021238751</v>
      </c>
      <c r="Q748" s="169">
        <v>333.10865653015674</v>
      </c>
      <c r="R748" s="169">
        <v>10.739150791731843</v>
      </c>
      <c r="S748" s="169">
        <v>317.33184013133052</v>
      </c>
      <c r="T748" s="169">
        <v>10.3228351903762</v>
      </c>
      <c r="U748" s="169">
        <v>343.27269068515284</v>
      </c>
      <c r="V748" s="169">
        <v>10.331930371665706</v>
      </c>
      <c r="W748" s="169">
        <v>319.33184013133052</v>
      </c>
      <c r="X748" s="169" t="e">
        <v>#N/A</v>
      </c>
      <c r="Y748" s="169">
        <v>355.07202044022034</v>
      </c>
      <c r="Z748" s="169" t="e">
        <v>#N/A</v>
      </c>
    </row>
    <row r="749" spans="1:26" x14ac:dyDescent="0.3">
      <c r="A749" s="169" t="str">
        <f t="shared" si="25"/>
        <v>WM3100000</v>
      </c>
      <c r="B749" s="169" t="str">
        <f t="shared" si="26"/>
        <v>WM100000</v>
      </c>
      <c r="C749" s="169" t="s">
        <v>72</v>
      </c>
      <c r="D749" s="169" t="s">
        <v>139</v>
      </c>
      <c r="E749" s="169">
        <v>100000</v>
      </c>
      <c r="F749" s="169">
        <v>125000</v>
      </c>
      <c r="G749" s="169">
        <v>381.73952371005419</v>
      </c>
      <c r="H749" s="169">
        <v>11.970111526814732</v>
      </c>
      <c r="I749" s="169">
        <v>390.41984191607162</v>
      </c>
      <c r="J749" s="169">
        <v>11.972536021606087</v>
      </c>
      <c r="K749" s="169">
        <v>383.73952371005419</v>
      </c>
      <c r="L749" s="169">
        <v>11.469073467042676</v>
      </c>
      <c r="M749" s="169">
        <v>397.98704461012017</v>
      </c>
      <c r="N749" s="169">
        <v>11.473052934084334</v>
      </c>
      <c r="O749" s="169">
        <v>385.73952371005419</v>
      </c>
      <c r="P749" s="169">
        <v>10.732918021238751</v>
      </c>
      <c r="Q749" s="169">
        <v>408.05445355771269</v>
      </c>
      <c r="R749" s="169">
        <v>10.739150791731843</v>
      </c>
      <c r="S749" s="169">
        <v>387.73952371005419</v>
      </c>
      <c r="T749" s="169">
        <v>10.3228351903762</v>
      </c>
      <c r="U749" s="169">
        <v>420.30262428498963</v>
      </c>
      <c r="V749" s="169">
        <v>10.331930371665706</v>
      </c>
      <c r="W749" s="169">
        <v>389.73952371005419</v>
      </c>
      <c r="X749" s="169" t="e">
        <v>#N/A</v>
      </c>
      <c r="Y749" s="169">
        <v>434.60355326644901</v>
      </c>
      <c r="Z749" s="169" t="e">
        <v>#N/A</v>
      </c>
    </row>
    <row r="750" spans="1:26" x14ac:dyDescent="0.3">
      <c r="A750" s="169" t="str">
        <f t="shared" si="25"/>
        <v>WM3125000</v>
      </c>
      <c r="B750" s="169" t="str">
        <f t="shared" si="26"/>
        <v>WM125000</v>
      </c>
      <c r="C750" s="169" t="s">
        <v>72</v>
      </c>
      <c r="D750" s="169" t="s">
        <v>139</v>
      </c>
      <c r="E750" s="169">
        <v>125000</v>
      </c>
      <c r="F750" s="169">
        <v>150000</v>
      </c>
      <c r="G750" s="169">
        <v>448.73701241685905</v>
      </c>
      <c r="H750" s="169">
        <v>11.970111526814732</v>
      </c>
      <c r="I750" s="169">
        <v>459.07505820720161</v>
      </c>
      <c r="J750" s="169">
        <v>11.972536021606087</v>
      </c>
      <c r="K750" s="169">
        <v>450.73701241685905</v>
      </c>
      <c r="L750" s="169">
        <v>11.469073467042676</v>
      </c>
      <c r="M750" s="169">
        <v>467.70545988248739</v>
      </c>
      <c r="N750" s="169">
        <v>11.473052934084334</v>
      </c>
      <c r="O750" s="169">
        <v>452.73701241685905</v>
      </c>
      <c r="P750" s="169">
        <v>10.732918021238751</v>
      </c>
      <c r="Q750" s="169">
        <v>479.3135457994087</v>
      </c>
      <c r="R750" s="169">
        <v>10.739150791731843</v>
      </c>
      <c r="S750" s="169">
        <v>454.73701241685905</v>
      </c>
      <c r="T750" s="169">
        <v>10.3228351903762</v>
      </c>
      <c r="U750" s="169">
        <v>493.51886543531697</v>
      </c>
      <c r="V750" s="169">
        <v>10.331930371665706</v>
      </c>
      <c r="W750" s="169">
        <v>456.73701241685905</v>
      </c>
      <c r="X750" s="169" t="e">
        <v>#N/A</v>
      </c>
      <c r="Y750" s="169">
        <v>510.16896973517117</v>
      </c>
      <c r="Z750" s="169" t="e">
        <v>#N/A</v>
      </c>
    </row>
    <row r="751" spans="1:26" x14ac:dyDescent="0.3">
      <c r="A751" s="169" t="str">
        <f t="shared" si="25"/>
        <v>WM3150000</v>
      </c>
      <c r="B751" s="169" t="str">
        <f t="shared" si="26"/>
        <v>WM150000</v>
      </c>
      <c r="C751" s="169" t="s">
        <v>72</v>
      </c>
      <c r="D751" s="169" t="s">
        <v>139</v>
      </c>
      <c r="E751" s="169">
        <v>150000</v>
      </c>
      <c r="F751" s="169">
        <v>175000</v>
      </c>
      <c r="G751" s="169">
        <v>514.51020112366393</v>
      </c>
      <c r="H751" s="169">
        <v>11.970111526814732</v>
      </c>
      <c r="I751" s="169">
        <v>526.46536835642939</v>
      </c>
      <c r="J751" s="169">
        <v>11.972536021606087</v>
      </c>
      <c r="K751" s="169">
        <v>516.51020112366393</v>
      </c>
      <c r="L751" s="169">
        <v>11.469073467042676</v>
      </c>
      <c r="M751" s="169">
        <v>536.13292588674119</v>
      </c>
      <c r="N751" s="169">
        <v>11.473052934084334</v>
      </c>
      <c r="O751" s="169">
        <v>518.51020112366393</v>
      </c>
      <c r="P751" s="169">
        <v>10.732918021238751</v>
      </c>
      <c r="Q751" s="169">
        <v>549.2439497932977</v>
      </c>
      <c r="R751" s="169">
        <v>10.739150791731843</v>
      </c>
      <c r="S751" s="169">
        <v>520.51020112366393</v>
      </c>
      <c r="T751" s="169">
        <v>10.3228351903762</v>
      </c>
      <c r="U751" s="169">
        <v>565.35847785168073</v>
      </c>
      <c r="V751" s="169">
        <v>10.331930371665706</v>
      </c>
      <c r="W751" s="169">
        <v>522.51020112366393</v>
      </c>
      <c r="X751" s="169" t="e">
        <v>#N/A</v>
      </c>
      <c r="Y751" s="169">
        <v>584.30021427210033</v>
      </c>
      <c r="Z751" s="169" t="e">
        <v>#N/A</v>
      </c>
    </row>
    <row r="752" spans="1:26" x14ac:dyDescent="0.3">
      <c r="A752" s="169" t="str">
        <f t="shared" si="25"/>
        <v>WM3175000</v>
      </c>
      <c r="B752" s="169" t="str">
        <f t="shared" si="26"/>
        <v>WM175000</v>
      </c>
      <c r="C752" s="169" t="s">
        <v>72</v>
      </c>
      <c r="D752" s="169" t="s">
        <v>139</v>
      </c>
      <c r="E752" s="169">
        <v>175000</v>
      </c>
      <c r="F752" s="169">
        <v>200000</v>
      </c>
      <c r="G752" s="169">
        <v>581.50768983046873</v>
      </c>
      <c r="H752" s="169">
        <v>11.970111526814732</v>
      </c>
      <c r="I752" s="169">
        <v>595.12058464755921</v>
      </c>
      <c r="J752" s="169">
        <v>11.972536021606087</v>
      </c>
      <c r="K752" s="169">
        <v>583.50768983046873</v>
      </c>
      <c r="L752" s="169">
        <v>11.469073467042676</v>
      </c>
      <c r="M752" s="169">
        <v>605.8513411591083</v>
      </c>
      <c r="N752" s="169">
        <v>11.473052934084334</v>
      </c>
      <c r="O752" s="169">
        <v>585.50768983046873</v>
      </c>
      <c r="P752" s="169">
        <v>10.732918021238751</v>
      </c>
      <c r="Q752" s="169">
        <v>620.50304203499354</v>
      </c>
      <c r="R752" s="169">
        <v>10.739150791731843</v>
      </c>
      <c r="S752" s="169">
        <v>587.50768983046873</v>
      </c>
      <c r="T752" s="169">
        <v>10.3228351903762</v>
      </c>
      <c r="U752" s="169">
        <v>638.57471900200801</v>
      </c>
      <c r="V752" s="169">
        <v>10.331930371665706</v>
      </c>
      <c r="W752" s="169">
        <v>589.50768983046873</v>
      </c>
      <c r="X752" s="169" t="e">
        <v>#N/A</v>
      </c>
      <c r="Y752" s="169">
        <v>659.86563074082244</v>
      </c>
      <c r="Z752" s="169" t="e">
        <v>#N/A</v>
      </c>
    </row>
    <row r="753" spans="1:26" x14ac:dyDescent="0.3">
      <c r="A753" s="169" t="str">
        <f t="shared" si="25"/>
        <v>WM3200000</v>
      </c>
      <c r="B753" s="169" t="str">
        <f t="shared" si="26"/>
        <v>WM200000</v>
      </c>
      <c r="C753" s="169" t="s">
        <v>72</v>
      </c>
      <c r="D753" s="169" t="s">
        <v>139</v>
      </c>
      <c r="E753" s="169">
        <v>200000</v>
      </c>
      <c r="F753" s="169">
        <v>225000</v>
      </c>
      <c r="G753" s="169">
        <v>647.28087853727368</v>
      </c>
      <c r="H753" s="169">
        <v>11.970111526814732</v>
      </c>
      <c r="I753" s="169">
        <v>662.51089479678706</v>
      </c>
      <c r="J753" s="169">
        <v>11.972536021606087</v>
      </c>
      <c r="K753" s="169">
        <v>649.28087853727368</v>
      </c>
      <c r="L753" s="169">
        <v>11.469073467042676</v>
      </c>
      <c r="M753" s="169">
        <v>674.2788071633621</v>
      </c>
      <c r="N753" s="169">
        <v>11.473052934084334</v>
      </c>
      <c r="O753" s="169">
        <v>651.28087853727368</v>
      </c>
      <c r="P753" s="169">
        <v>10.732918021238751</v>
      </c>
      <c r="Q753" s="169">
        <v>690.4334460288826</v>
      </c>
      <c r="R753" s="169">
        <v>10.739150791731843</v>
      </c>
      <c r="S753" s="169">
        <v>653.28087853727368</v>
      </c>
      <c r="T753" s="169">
        <v>10.3228351903762</v>
      </c>
      <c r="U753" s="169">
        <v>710.41433141837172</v>
      </c>
      <c r="V753" s="169">
        <v>10.331930371665706</v>
      </c>
      <c r="W753" s="169">
        <v>655.28087853727368</v>
      </c>
      <c r="X753" s="169" t="e">
        <v>#N/A</v>
      </c>
      <c r="Y753" s="169">
        <v>733.99687527775166</v>
      </c>
      <c r="Z753" s="169" t="e">
        <v>#N/A</v>
      </c>
    </row>
    <row r="754" spans="1:26" x14ac:dyDescent="0.3">
      <c r="A754" s="169" t="str">
        <f t="shared" si="25"/>
        <v>WM3225000</v>
      </c>
      <c r="B754" s="169" t="str">
        <f t="shared" si="26"/>
        <v>WM225000</v>
      </c>
      <c r="C754" s="169" t="s">
        <v>72</v>
      </c>
      <c r="D754" s="169" t="s">
        <v>139</v>
      </c>
      <c r="E754" s="169">
        <v>225000</v>
      </c>
      <c r="F754" s="169">
        <v>250000</v>
      </c>
      <c r="G754" s="169">
        <v>715.0540672440784</v>
      </c>
      <c r="H754" s="169">
        <v>11.970111526814732</v>
      </c>
      <c r="I754" s="169">
        <v>731.96753859283695</v>
      </c>
      <c r="J754" s="169">
        <v>11.972536021606087</v>
      </c>
      <c r="K754" s="169">
        <v>717.0540672440784</v>
      </c>
      <c r="L754" s="169">
        <v>11.469073467042676</v>
      </c>
      <c r="M754" s="169">
        <v>744.81515051485667</v>
      </c>
      <c r="N754" s="169">
        <v>11.473052934084334</v>
      </c>
      <c r="O754" s="169">
        <v>719.0540672440784</v>
      </c>
      <c r="P754" s="169">
        <v>10.732918021238751</v>
      </c>
      <c r="Q754" s="169">
        <v>762.53437725924448</v>
      </c>
      <c r="R754" s="169">
        <v>10.739150791731843</v>
      </c>
      <c r="S754" s="169">
        <v>721.0540672440784</v>
      </c>
      <c r="T754" s="169">
        <v>10.3228351903762</v>
      </c>
      <c r="U754" s="169">
        <v>784.50278600407887</v>
      </c>
      <c r="V754" s="169">
        <v>10.331930371665706</v>
      </c>
      <c r="W754" s="169">
        <v>723.0540672440784</v>
      </c>
      <c r="X754" s="169" t="e">
        <v>#N/A</v>
      </c>
      <c r="Y754" s="169">
        <v>810.47096377742366</v>
      </c>
      <c r="Z754" s="169" t="e">
        <v>#N/A</v>
      </c>
    </row>
    <row r="755" spans="1:26" x14ac:dyDescent="0.3">
      <c r="A755" s="169" t="str">
        <f t="shared" si="25"/>
        <v>WM3250000</v>
      </c>
      <c r="B755" s="169" t="str">
        <f t="shared" si="26"/>
        <v>WM250000</v>
      </c>
      <c r="C755" s="169" t="s">
        <v>72</v>
      </c>
      <c r="D755" s="169" t="s">
        <v>139</v>
      </c>
      <c r="E755" s="169">
        <v>250000</v>
      </c>
      <c r="F755" s="169">
        <v>293000</v>
      </c>
      <c r="G755" s="169">
        <v>803.50031910059431</v>
      </c>
      <c r="H755" s="169">
        <v>11.970111526814732</v>
      </c>
      <c r="I755" s="169">
        <v>822.43201487069859</v>
      </c>
      <c r="J755" s="169">
        <v>11.972536021606087</v>
      </c>
      <c r="K755" s="169">
        <v>805.50031910059431</v>
      </c>
      <c r="L755" s="169">
        <v>11.469073467042676</v>
      </c>
      <c r="M755" s="169">
        <v>836.57403376825084</v>
      </c>
      <c r="N755" s="169">
        <v>11.473052934084334</v>
      </c>
      <c r="O755" s="169">
        <v>807.50031910059431</v>
      </c>
      <c r="P755" s="169">
        <v>10.732918021238751</v>
      </c>
      <c r="Q755" s="169">
        <v>856.16897996998853</v>
      </c>
      <c r="R755" s="169">
        <v>10.739150791731843</v>
      </c>
      <c r="S755" s="169">
        <v>809.50031910059431</v>
      </c>
      <c r="T755" s="169">
        <v>10.3228351903762</v>
      </c>
      <c r="U755" s="169">
        <v>880.52014795763182</v>
      </c>
      <c r="V755" s="169">
        <v>10.331930371665706</v>
      </c>
      <c r="W755" s="169">
        <v>811.50031910059431</v>
      </c>
      <c r="X755" s="169" t="e">
        <v>#N/A</v>
      </c>
      <c r="Y755" s="169">
        <v>909.34836319577948</v>
      </c>
      <c r="Z755" s="169" t="e">
        <v>#N/A</v>
      </c>
    </row>
    <row r="756" spans="1:26" x14ac:dyDescent="0.3">
      <c r="A756" s="169" t="str">
        <f t="shared" si="25"/>
        <v>WM3293000</v>
      </c>
      <c r="B756" s="169" t="str">
        <f t="shared" si="26"/>
        <v>WM293000</v>
      </c>
      <c r="C756" s="169" t="s">
        <v>72</v>
      </c>
      <c r="D756" s="169" t="s">
        <v>139</v>
      </c>
      <c r="E756" s="169">
        <v>293000</v>
      </c>
      <c r="F756" s="169">
        <v>343000</v>
      </c>
      <c r="G756" s="169">
        <v>1286.8601452333924</v>
      </c>
      <c r="H756" s="169">
        <v>11.48330120511241</v>
      </c>
      <c r="I756" s="169">
        <v>1320.6391651877625</v>
      </c>
      <c r="J756" s="169">
        <v>11.485725699903766</v>
      </c>
      <c r="K756" s="169">
        <v>1288.8601452333924</v>
      </c>
      <c r="L756" s="169">
        <v>11.030093406152194</v>
      </c>
      <c r="M756" s="169">
        <v>1344.3036533354348</v>
      </c>
      <c r="N756" s="169">
        <v>11.034072873193852</v>
      </c>
      <c r="O756" s="169">
        <v>1290.8601452333924</v>
      </c>
      <c r="P756" s="169">
        <v>10.344089054779676</v>
      </c>
      <c r="Q756" s="169">
        <v>1377.6975678617346</v>
      </c>
      <c r="R756" s="169">
        <v>10.350321825272768</v>
      </c>
      <c r="S756" s="169">
        <v>1292.8601452333924</v>
      </c>
      <c r="T756" s="169">
        <v>9.963945292742423</v>
      </c>
      <c r="U756" s="169">
        <v>1419.5778067281512</v>
      </c>
      <c r="V756" s="169">
        <v>9.9730404740319294</v>
      </c>
      <c r="W756" s="169">
        <v>1294.8601452333924</v>
      </c>
      <c r="X756" s="169" t="e">
        <v>#N/A</v>
      </c>
      <c r="Y756" s="169">
        <v>1469.4462506791992</v>
      </c>
      <c r="Z756" s="169" t="e">
        <v>#N/A</v>
      </c>
    </row>
    <row r="757" spans="1:26" x14ac:dyDescent="0.3">
      <c r="A757" s="169" t="str">
        <f t="shared" si="25"/>
        <v>WM3343000</v>
      </c>
      <c r="B757" s="169" t="str">
        <f t="shared" si="26"/>
        <v>WM343000</v>
      </c>
      <c r="C757" s="169" t="s">
        <v>72</v>
      </c>
      <c r="D757" s="169" t="s">
        <v>139</v>
      </c>
      <c r="E757" s="169">
        <v>343000</v>
      </c>
      <c r="F757" s="169">
        <v>393000</v>
      </c>
      <c r="G757" s="169">
        <v>1461.490822647002</v>
      </c>
      <c r="H757" s="169">
        <v>11.48330120511241</v>
      </c>
      <c r="I757" s="169">
        <v>1499.9330548561115</v>
      </c>
      <c r="J757" s="169">
        <v>11.485725699903766</v>
      </c>
      <c r="K757" s="169">
        <v>1463.490822647002</v>
      </c>
      <c r="L757" s="169">
        <v>11.030093406152194</v>
      </c>
      <c r="M757" s="169">
        <v>1526.5883374898092</v>
      </c>
      <c r="N757" s="169">
        <v>11.034072873193852</v>
      </c>
      <c r="O757" s="169">
        <v>1465.490822647002</v>
      </c>
      <c r="P757" s="169">
        <v>10.344089054779676</v>
      </c>
      <c r="Q757" s="169">
        <v>1564.3161991567022</v>
      </c>
      <c r="R757" s="169">
        <v>10.350321825272768</v>
      </c>
      <c r="S757" s="169">
        <v>1467.490822647002</v>
      </c>
      <c r="T757" s="169">
        <v>9.963945292742423</v>
      </c>
      <c r="U757" s="169">
        <v>1611.7019268992028</v>
      </c>
      <c r="V757" s="169">
        <v>9.9730404740319294</v>
      </c>
      <c r="W757" s="169">
        <v>1469.490822647002</v>
      </c>
      <c r="X757" s="169" t="e">
        <v>#N/A</v>
      </c>
      <c r="Y757" s="169">
        <v>1668.1786358250595</v>
      </c>
      <c r="Z757" s="169" t="e">
        <v>#N/A</v>
      </c>
    </row>
    <row r="758" spans="1:26" x14ac:dyDescent="0.3">
      <c r="A758" s="169" t="str">
        <f t="shared" si="25"/>
        <v>WM3393000</v>
      </c>
      <c r="B758" s="169" t="str">
        <f t="shared" si="26"/>
        <v>WM393000</v>
      </c>
      <c r="C758" s="169" t="s">
        <v>72</v>
      </c>
      <c r="D758" s="169" t="s">
        <v>139</v>
      </c>
      <c r="E758" s="169">
        <v>393000</v>
      </c>
      <c r="F758" s="169">
        <v>443000</v>
      </c>
      <c r="G758" s="169">
        <v>1638.1215000606119</v>
      </c>
      <c r="H758" s="169">
        <v>11.48330120511241</v>
      </c>
      <c r="I758" s="169">
        <v>1681.293278171283</v>
      </c>
      <c r="J758" s="169">
        <v>11.485725699903766</v>
      </c>
      <c r="K758" s="169">
        <v>1640.1215000606119</v>
      </c>
      <c r="L758" s="169">
        <v>11.030093406152194</v>
      </c>
      <c r="M758" s="169">
        <v>1710.9818989914252</v>
      </c>
      <c r="N758" s="169">
        <v>11.034072873193852</v>
      </c>
      <c r="O758" s="169">
        <v>1642.1215000606119</v>
      </c>
      <c r="P758" s="169">
        <v>10.344089054779676</v>
      </c>
      <c r="Q758" s="169">
        <v>1753.1053576881434</v>
      </c>
      <c r="R758" s="169">
        <v>10.350321825272768</v>
      </c>
      <c r="S758" s="169">
        <v>1644.1215000606119</v>
      </c>
      <c r="T758" s="169">
        <v>9.963945292742423</v>
      </c>
      <c r="U758" s="169">
        <v>1806.0748892395982</v>
      </c>
      <c r="V758" s="169">
        <v>9.9730404740319294</v>
      </c>
      <c r="W758" s="169">
        <v>1646.1215000606119</v>
      </c>
      <c r="X758" s="169" t="e">
        <v>#N/A</v>
      </c>
      <c r="Y758" s="169">
        <v>1869.253864933663</v>
      </c>
      <c r="Z758" s="169" t="e">
        <v>#N/A</v>
      </c>
    </row>
    <row r="759" spans="1:26" x14ac:dyDescent="0.3">
      <c r="A759" s="169" t="str">
        <f t="shared" si="25"/>
        <v>WM3443000</v>
      </c>
      <c r="B759" s="169" t="str">
        <f t="shared" si="26"/>
        <v>WM443000</v>
      </c>
      <c r="C759" s="169" t="s">
        <v>72</v>
      </c>
      <c r="D759" s="169" t="s">
        <v>139</v>
      </c>
      <c r="E759" s="169">
        <v>443000</v>
      </c>
      <c r="F759" s="169">
        <v>493000</v>
      </c>
      <c r="G759" s="169">
        <v>1814.7521774742215</v>
      </c>
      <c r="H759" s="169">
        <v>11.48330120511241</v>
      </c>
      <c r="I759" s="169">
        <v>1862.6535014864542</v>
      </c>
      <c r="J759" s="169">
        <v>11.485725699903766</v>
      </c>
      <c r="K759" s="169">
        <v>1816.7521774742215</v>
      </c>
      <c r="L759" s="169">
        <v>11.030093406152194</v>
      </c>
      <c r="M759" s="169">
        <v>1895.3754604930407</v>
      </c>
      <c r="N759" s="169">
        <v>11.034072873193852</v>
      </c>
      <c r="O759" s="169">
        <v>1818.7521774742215</v>
      </c>
      <c r="P759" s="169">
        <v>10.344089054779676</v>
      </c>
      <c r="Q759" s="169">
        <v>1941.8945162195839</v>
      </c>
      <c r="R759" s="169">
        <v>10.350321825272768</v>
      </c>
      <c r="S759" s="169">
        <v>1820.7521774742215</v>
      </c>
      <c r="T759" s="169">
        <v>9.963945292742423</v>
      </c>
      <c r="U759" s="169">
        <v>2000.4478515799931</v>
      </c>
      <c r="V759" s="169">
        <v>9.9730404740319294</v>
      </c>
      <c r="W759" s="169">
        <v>1822.7521774742215</v>
      </c>
      <c r="X759" s="169" t="e">
        <v>#N/A</v>
      </c>
      <c r="Y759" s="169">
        <v>2070.3290940422658</v>
      </c>
      <c r="Z759" s="169" t="e">
        <v>#N/A</v>
      </c>
    </row>
    <row r="760" spans="1:26" x14ac:dyDescent="0.3">
      <c r="A760" s="169" t="str">
        <f t="shared" si="25"/>
        <v>WM3493000</v>
      </c>
      <c r="B760" s="169" t="str">
        <f t="shared" si="26"/>
        <v>WM493000</v>
      </c>
      <c r="C760" s="169" t="s">
        <v>72</v>
      </c>
      <c r="D760" s="169" t="s">
        <v>139</v>
      </c>
      <c r="E760" s="169">
        <v>493000</v>
      </c>
      <c r="F760" s="169">
        <v>543000</v>
      </c>
      <c r="G760" s="169">
        <v>1989.3828548878312</v>
      </c>
      <c r="H760" s="169">
        <v>11.48330120511241</v>
      </c>
      <c r="I760" s="169">
        <v>2041.9473911548032</v>
      </c>
      <c r="J760" s="169">
        <v>11.485725699903766</v>
      </c>
      <c r="K760" s="169">
        <v>1991.3828548878312</v>
      </c>
      <c r="L760" s="169">
        <v>11.030093406152194</v>
      </c>
      <c r="M760" s="169">
        <v>2077.6601446474151</v>
      </c>
      <c r="N760" s="169">
        <v>11.034072873193852</v>
      </c>
      <c r="O760" s="169">
        <v>1993.3828548878312</v>
      </c>
      <c r="P760" s="169">
        <v>10.344089054779676</v>
      </c>
      <c r="Q760" s="169">
        <v>2128.5131475145517</v>
      </c>
      <c r="R760" s="169">
        <v>10.350321825272768</v>
      </c>
      <c r="S760" s="169">
        <v>1995.3828548878312</v>
      </c>
      <c r="T760" s="169">
        <v>9.963945292742423</v>
      </c>
      <c r="U760" s="169">
        <v>2192.5719717510451</v>
      </c>
      <c r="V760" s="169">
        <v>9.9730404740319294</v>
      </c>
      <c r="W760" s="169">
        <v>1997.3828548878312</v>
      </c>
      <c r="X760" s="169" t="e">
        <v>#N/A</v>
      </c>
      <c r="Y760" s="169">
        <v>2269.0614791881267</v>
      </c>
      <c r="Z760" s="169" t="e">
        <v>#N/A</v>
      </c>
    </row>
    <row r="761" spans="1:26" x14ac:dyDescent="0.3">
      <c r="A761" s="169" t="str">
        <f t="shared" si="25"/>
        <v>WM3543000</v>
      </c>
      <c r="B761" s="169" t="str">
        <f t="shared" si="26"/>
        <v>WM543000</v>
      </c>
      <c r="C761" s="169" t="s">
        <v>72</v>
      </c>
      <c r="D761" s="169" t="s">
        <v>139</v>
      </c>
      <c r="E761" s="169">
        <v>543000</v>
      </c>
      <c r="F761" s="169">
        <v>593000</v>
      </c>
      <c r="G761" s="169">
        <v>2166.013532301441</v>
      </c>
      <c r="H761" s="169">
        <v>11.48330120511241</v>
      </c>
      <c r="I761" s="169">
        <v>2223.3076144699749</v>
      </c>
      <c r="J761" s="169">
        <v>11.485725699903766</v>
      </c>
      <c r="K761" s="169">
        <v>2168.013532301441</v>
      </c>
      <c r="L761" s="169">
        <v>11.030093406152194</v>
      </c>
      <c r="M761" s="169">
        <v>2262.0537061490309</v>
      </c>
      <c r="N761" s="169">
        <v>11.034072873193852</v>
      </c>
      <c r="O761" s="169">
        <v>2170.013532301441</v>
      </c>
      <c r="P761" s="169">
        <v>10.344089054779676</v>
      </c>
      <c r="Q761" s="169">
        <v>2317.3023060459927</v>
      </c>
      <c r="R761" s="169">
        <v>10.350321825272768</v>
      </c>
      <c r="S761" s="169">
        <v>2172.013532301441</v>
      </c>
      <c r="T761" s="169">
        <v>9.963945292742423</v>
      </c>
      <c r="U761" s="169">
        <v>2386.9449340914407</v>
      </c>
      <c r="V761" s="169">
        <v>9.9730404740319294</v>
      </c>
      <c r="W761" s="169">
        <v>2174.013532301441</v>
      </c>
      <c r="X761" s="169" t="e">
        <v>#N/A</v>
      </c>
      <c r="Y761" s="169">
        <v>2470.1367082967304</v>
      </c>
      <c r="Z761" s="169" t="e">
        <v>#N/A</v>
      </c>
    </row>
    <row r="762" spans="1:26" x14ac:dyDescent="0.3">
      <c r="A762" s="169" t="str">
        <f t="shared" si="25"/>
        <v>WM3593000</v>
      </c>
      <c r="B762" s="169" t="str">
        <f t="shared" si="26"/>
        <v>WM593000</v>
      </c>
      <c r="C762" s="169" t="s">
        <v>72</v>
      </c>
      <c r="D762" s="169" t="s">
        <v>139</v>
      </c>
      <c r="E762" s="169">
        <v>593000</v>
      </c>
      <c r="F762" s="169">
        <v>643000</v>
      </c>
      <c r="G762" s="169">
        <v>2345.4199097150504</v>
      </c>
      <c r="H762" s="169">
        <v>11.48330120511241</v>
      </c>
      <c r="I762" s="169">
        <v>2407.5355989368882</v>
      </c>
      <c r="J762" s="169">
        <v>11.485725699903766</v>
      </c>
      <c r="K762" s="169">
        <v>2347.4199097150504</v>
      </c>
      <c r="L762" s="169">
        <v>11.030093406152194</v>
      </c>
      <c r="M762" s="169">
        <v>2449.3740730770151</v>
      </c>
      <c r="N762" s="169">
        <v>11.034072873193852</v>
      </c>
      <c r="O762" s="169">
        <v>2349.4199097150504</v>
      </c>
      <c r="P762" s="169">
        <v>10.344089054779676</v>
      </c>
      <c r="Q762" s="169">
        <v>2509.1038308025727</v>
      </c>
      <c r="R762" s="169">
        <v>10.350321825272768</v>
      </c>
      <c r="S762" s="169">
        <v>2351.4199097150504</v>
      </c>
      <c r="T762" s="169">
        <v>9.963945292742423</v>
      </c>
      <c r="U762" s="169">
        <v>2584.4389520365594</v>
      </c>
      <c r="V762" s="169">
        <v>9.9730404740319294</v>
      </c>
      <c r="W762" s="169">
        <v>2353.4199097150504</v>
      </c>
      <c r="X762" s="169" t="e">
        <v>#N/A</v>
      </c>
      <c r="Y762" s="169">
        <v>2674.4634533990256</v>
      </c>
      <c r="Z762" s="169" t="e">
        <v>#N/A</v>
      </c>
    </row>
    <row r="763" spans="1:26" x14ac:dyDescent="0.3">
      <c r="A763" s="169" t="str">
        <f t="shared" si="25"/>
        <v>WM3643000</v>
      </c>
      <c r="B763" s="169" t="str">
        <f t="shared" si="26"/>
        <v>WM643000</v>
      </c>
      <c r="C763" s="169" t="s">
        <v>72</v>
      </c>
      <c r="D763" s="169" t="s">
        <v>139</v>
      </c>
      <c r="E763" s="169">
        <v>643000</v>
      </c>
      <c r="F763" s="169">
        <v>693000</v>
      </c>
      <c r="G763" s="169">
        <v>2517.05058712866</v>
      </c>
      <c r="H763" s="169">
        <v>11.48330120511241</v>
      </c>
      <c r="I763" s="169">
        <v>2583.7299881350032</v>
      </c>
      <c r="J763" s="169">
        <v>11.485725699903766</v>
      </c>
      <c r="K763" s="169">
        <v>2519.05058712866</v>
      </c>
      <c r="L763" s="169">
        <v>11.030093406152194</v>
      </c>
      <c r="M763" s="169">
        <v>2628.4954412105276</v>
      </c>
      <c r="N763" s="169">
        <v>11.034072873193852</v>
      </c>
      <c r="O763" s="169">
        <v>2521.05058712866</v>
      </c>
      <c r="P763" s="169">
        <v>10.344089054779676</v>
      </c>
      <c r="Q763" s="169">
        <v>2692.4666712428302</v>
      </c>
      <c r="R763" s="169">
        <v>10.350321825272768</v>
      </c>
      <c r="S763" s="169">
        <v>2523.05058712866</v>
      </c>
      <c r="T763" s="169">
        <v>9.963945292742423</v>
      </c>
      <c r="U763" s="169">
        <v>2773.1898089535948</v>
      </c>
      <c r="V763" s="169">
        <v>9.9730404740319294</v>
      </c>
      <c r="W763" s="169">
        <v>2525.05058712866</v>
      </c>
      <c r="X763" s="169" t="e">
        <v>#N/A</v>
      </c>
      <c r="Y763" s="169">
        <v>2869.6815726007717</v>
      </c>
      <c r="Z763" s="169" t="e">
        <v>#N/A</v>
      </c>
    </row>
    <row r="764" spans="1:26" x14ac:dyDescent="0.3">
      <c r="A764" s="169" t="str">
        <f t="shared" si="25"/>
        <v>WM3693000</v>
      </c>
      <c r="B764" s="169" t="str">
        <f t="shared" si="26"/>
        <v>WM693000</v>
      </c>
      <c r="C764" s="169" t="s">
        <v>72</v>
      </c>
      <c r="D764" s="169" t="s">
        <v>139</v>
      </c>
      <c r="E764" s="169">
        <v>693000</v>
      </c>
      <c r="F764" s="169">
        <v>732000</v>
      </c>
      <c r="G764" s="169">
        <v>2669.1910027310273</v>
      </c>
      <c r="H764" s="169">
        <v>11.48330120511241</v>
      </c>
      <c r="I764" s="169">
        <v>2740.0190625770269</v>
      </c>
      <c r="J764" s="169">
        <v>11.485725699903766</v>
      </c>
      <c r="K764" s="169">
        <v>2671.1910027310273</v>
      </c>
      <c r="L764" s="169">
        <v>11.030093406152194</v>
      </c>
      <c r="M764" s="169">
        <v>2787.4452965272444</v>
      </c>
      <c r="N764" s="169">
        <v>11.034072873193852</v>
      </c>
      <c r="O764" s="169">
        <v>2673.1910027310273</v>
      </c>
      <c r="P764" s="169">
        <v>10.344089054779676</v>
      </c>
      <c r="Q764" s="169">
        <v>2855.2722524268715</v>
      </c>
      <c r="R764" s="169">
        <v>10.350321825272768</v>
      </c>
      <c r="S764" s="169">
        <v>2675.1910027310273</v>
      </c>
      <c r="T764" s="169">
        <v>9.963945292742423</v>
      </c>
      <c r="U764" s="169">
        <v>2940.8933861636983</v>
      </c>
      <c r="V764" s="169">
        <v>9.9730404740319294</v>
      </c>
      <c r="W764" s="169">
        <v>2677.1910027310273</v>
      </c>
      <c r="X764" s="169" t="e">
        <v>#N/A</v>
      </c>
      <c r="Y764" s="169">
        <v>3043.2642381741948</v>
      </c>
      <c r="Z764" s="169" t="e">
        <v>#N/A</v>
      </c>
    </row>
  </sheetData>
  <sheetProtection algorithmName="SHA-512" hashValue="UZTsjV9o0OrwyeG+p9i/sROFkyqjpzp09jkdQqvjwpQs6XwFYcDfLuzvOWwoNx3bzIRCuGF0P541OVZ/D6/X+w==" saltValue="+rMLcoYa5mfg3Q8blNcz2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2:B4"/>
  <sheetViews>
    <sheetView workbookViewId="0">
      <selection activeCell="F20" sqref="F20"/>
    </sheetView>
  </sheetViews>
  <sheetFormatPr defaultRowHeight="14.4" x14ac:dyDescent="0.3"/>
  <cols>
    <col min="2" max="2" width="10.44140625" customWidth="1"/>
  </cols>
  <sheetData>
    <row r="2" spans="1:2" x14ac:dyDescent="0.3">
      <c r="B2" s="9" t="s">
        <v>10186</v>
      </c>
    </row>
    <row r="3" spans="1:2" x14ac:dyDescent="0.3">
      <c r="A3">
        <v>1</v>
      </c>
      <c r="B3" t="s">
        <v>0</v>
      </c>
    </row>
    <row r="4" spans="1:2" x14ac:dyDescent="0.3">
      <c r="A4">
        <v>2</v>
      </c>
      <c r="B4" t="s">
        <v>10185</v>
      </c>
    </row>
  </sheetData>
  <sheetProtection algorithmName="SHA-512" hashValue="slFZYTpPFZfechfdXE7GW+emGC5kfOeFvc7SNbpLcOfh3PMhW+U3es/VB4z9aG5lwddbxqHDUo2rSxs+yRApSQ==" saltValue="jOC2adi23jjPFdRD6TKcMQ==" spinCount="100000" sheet="1" objects="1" scenarios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F3"/>
  <sheetViews>
    <sheetView workbookViewId="0">
      <selection activeCell="G7" sqref="G7"/>
    </sheetView>
  </sheetViews>
  <sheetFormatPr defaultRowHeight="14.4" x14ac:dyDescent="0.3"/>
  <cols>
    <col min="1" max="1" width="20.44140625" bestFit="1" customWidth="1"/>
    <col min="2" max="3" width="20.5546875" bestFit="1" customWidth="1"/>
    <col min="4" max="4" width="10.5546875" bestFit="1" customWidth="1"/>
    <col min="5" max="5" width="8.5546875" bestFit="1" customWidth="1"/>
    <col min="6" max="6" width="14.44140625" bestFit="1" customWidth="1"/>
  </cols>
  <sheetData>
    <row r="1" spans="1:6" s="13" customFormat="1" x14ac:dyDescent="0.3">
      <c r="A1" s="13" t="s">
        <v>10192</v>
      </c>
      <c r="B1" s="13" t="s">
        <v>10193</v>
      </c>
      <c r="C1" s="13" t="s">
        <v>10194</v>
      </c>
      <c r="D1" s="13" t="s">
        <v>10195</v>
      </c>
      <c r="E1" s="13" t="s">
        <v>10196</v>
      </c>
      <c r="F1" s="13" t="s">
        <v>10197</v>
      </c>
    </row>
    <row r="2" spans="1:6" x14ac:dyDescent="0.3">
      <c r="A2" t="s">
        <v>10198</v>
      </c>
      <c r="B2">
        <v>0</v>
      </c>
      <c r="C2">
        <v>73200</v>
      </c>
      <c r="D2" s="14">
        <v>41000</v>
      </c>
      <c r="F2">
        <v>15.936986299999999</v>
      </c>
    </row>
    <row r="3" spans="1:6" x14ac:dyDescent="0.3">
      <c r="A3" t="s">
        <v>10198</v>
      </c>
      <c r="B3">
        <v>73200</v>
      </c>
      <c r="C3">
        <v>0</v>
      </c>
      <c r="D3" s="14">
        <v>41000</v>
      </c>
      <c r="F3">
        <v>15.2739726</v>
      </c>
    </row>
  </sheetData>
  <sheetProtection algorithmName="SHA-512" hashValue="O8SnSRP7607eY10u4vDn0d0xQfnsQXjrJavNFeSkM4Rfia/dOnR32AtkTgN6uHD/awRyKd+uQWSK+rqu20thfg==" saltValue="yPdjsZTuLh9EU4vihGD4kg==" spinCount="100000" sheet="1" objects="1" scenarios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F3"/>
  <sheetViews>
    <sheetView workbookViewId="0">
      <selection activeCell="D14" sqref="D14"/>
    </sheetView>
  </sheetViews>
  <sheetFormatPr defaultRowHeight="14.4" x14ac:dyDescent="0.3"/>
  <cols>
    <col min="1" max="2" width="20.5546875" bestFit="1" customWidth="1"/>
    <col min="3" max="3" width="20.88671875" bestFit="1" customWidth="1"/>
    <col min="4" max="5" width="13.5546875" customWidth="1"/>
  </cols>
  <sheetData>
    <row r="1" spans="1:6" x14ac:dyDescent="0.3">
      <c r="A1" s="13" t="s">
        <v>10653</v>
      </c>
      <c r="B1" s="13" t="s">
        <v>10193</v>
      </c>
      <c r="C1" s="13" t="s">
        <v>10194</v>
      </c>
      <c r="D1" s="13" t="s">
        <v>10195</v>
      </c>
      <c r="E1" s="13" t="s">
        <v>10196</v>
      </c>
      <c r="F1" s="13" t="s">
        <v>10656</v>
      </c>
    </row>
    <row r="2" spans="1:6" x14ac:dyDescent="0.3">
      <c r="A2" t="s">
        <v>10654</v>
      </c>
      <c r="B2">
        <v>0</v>
      </c>
      <c r="C2">
        <v>73200</v>
      </c>
      <c r="D2" s="14">
        <v>41000</v>
      </c>
      <c r="F2">
        <v>0.3412142450123008</v>
      </c>
    </row>
    <row r="3" spans="1:6" x14ac:dyDescent="0.3">
      <c r="A3" t="s">
        <v>10654</v>
      </c>
      <c r="B3">
        <v>73200</v>
      </c>
      <c r="C3">
        <v>0</v>
      </c>
      <c r="D3" s="14">
        <v>41000</v>
      </c>
      <c r="F3">
        <v>0.3412142450123008</v>
      </c>
    </row>
  </sheetData>
  <sheetProtection algorithmName="SHA-512" hashValue="F6YP6wIdLK9m1COyfX1muHEkoVK7SFfHk/hB+38eynD54E0JqX9lfMAmLLILxRRtlIXRQ57cw+nAnV3sIBob3w==" saltValue="elJAf8AI6XG6h7Z0Cxnqlg==" spinCount="100000" sheet="1" objects="1" scenario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A1:Z764"/>
  <sheetViews>
    <sheetView workbookViewId="0">
      <selection activeCell="B5" sqref="B5"/>
    </sheetView>
  </sheetViews>
  <sheetFormatPr defaultColWidth="9.109375" defaultRowHeight="13.8" x14ac:dyDescent="0.3"/>
  <cols>
    <col min="1" max="1" width="16.88671875" style="169" customWidth="1"/>
    <col min="2" max="2" width="10.5546875" style="169" bestFit="1" customWidth="1"/>
    <col min="3" max="10" width="9.109375" style="169"/>
    <col min="11" max="11" width="0" style="169" hidden="1" customWidth="1"/>
    <col min="12" max="16384" width="9.109375" style="169"/>
  </cols>
  <sheetData>
    <row r="1" spans="1:26" ht="14.4" thickBot="1" x14ac:dyDescent="0.35">
      <c r="A1" s="165" t="s">
        <v>1</v>
      </c>
      <c r="B1" s="166">
        <v>44930</v>
      </c>
      <c r="C1" s="167" t="s">
        <v>10199</v>
      </c>
      <c r="D1" s="168" t="s">
        <v>10672</v>
      </c>
      <c r="G1" s="170" t="s">
        <v>10675</v>
      </c>
      <c r="H1" s="170" t="s">
        <v>10676</v>
      </c>
      <c r="I1" s="170" t="s">
        <v>10677</v>
      </c>
      <c r="J1" s="170" t="s">
        <v>10678</v>
      </c>
      <c r="K1" s="170" t="s">
        <v>14</v>
      </c>
      <c r="L1" s="170" t="s">
        <v>14</v>
      </c>
      <c r="M1" s="170" t="s">
        <v>14</v>
      </c>
      <c r="N1" s="170" t="s">
        <v>14</v>
      </c>
      <c r="O1" s="170" t="s">
        <v>14</v>
      </c>
      <c r="P1" s="170" t="s">
        <v>14</v>
      </c>
      <c r="Q1" s="170" t="s">
        <v>14</v>
      </c>
      <c r="R1" s="170" t="s">
        <v>14</v>
      </c>
      <c r="S1" s="170" t="s">
        <v>14</v>
      </c>
      <c r="T1" s="170" t="s">
        <v>14</v>
      </c>
      <c r="U1" s="170" t="s">
        <v>14</v>
      </c>
      <c r="V1" s="170" t="s">
        <v>14</v>
      </c>
      <c r="W1" s="170" t="s">
        <v>14</v>
      </c>
      <c r="X1" s="170" t="s">
        <v>14</v>
      </c>
      <c r="Y1" s="170" t="s">
        <v>14</v>
      </c>
      <c r="Z1" s="170" t="s">
        <v>14</v>
      </c>
    </row>
    <row r="2" spans="1:26" ht="14.4" thickBot="1" x14ac:dyDescent="0.35">
      <c r="A2" s="171" t="s">
        <v>10006</v>
      </c>
      <c r="B2" s="172">
        <v>45017</v>
      </c>
      <c r="C2" s="167" t="s">
        <v>10655</v>
      </c>
      <c r="D2" s="168" t="s">
        <v>10667</v>
      </c>
      <c r="G2" s="169">
        <v>12</v>
      </c>
      <c r="H2" s="169">
        <v>12</v>
      </c>
      <c r="I2" s="169">
        <v>12</v>
      </c>
      <c r="J2" s="169">
        <v>12</v>
      </c>
    </row>
    <row r="3" spans="1:26" ht="14.4" thickBot="1" x14ac:dyDescent="0.35">
      <c r="A3" s="173" t="s">
        <v>10007</v>
      </c>
      <c r="B3" s="174">
        <v>45199</v>
      </c>
      <c r="D3" s="169" t="s">
        <v>9669</v>
      </c>
      <c r="G3" s="169" t="s">
        <v>5762</v>
      </c>
      <c r="H3" s="169" t="s">
        <v>5762</v>
      </c>
      <c r="I3" s="169" t="s">
        <v>9670</v>
      </c>
      <c r="J3" s="169" t="s">
        <v>9670</v>
      </c>
    </row>
    <row r="4" spans="1:26" x14ac:dyDescent="0.3">
      <c r="A4" s="169" t="s">
        <v>9671</v>
      </c>
      <c r="B4" s="169" t="s">
        <v>9672</v>
      </c>
      <c r="C4" s="169" t="s">
        <v>2</v>
      </c>
      <c r="D4" s="169" t="s">
        <v>9673</v>
      </c>
      <c r="E4" s="169" t="s">
        <v>9674</v>
      </c>
      <c r="F4" s="169" t="s">
        <v>9675</v>
      </c>
      <c r="G4" s="169" t="s">
        <v>9676</v>
      </c>
      <c r="H4" s="169" t="s">
        <v>9677</v>
      </c>
      <c r="I4" s="169" t="s">
        <v>9676</v>
      </c>
      <c r="J4" s="169" t="s">
        <v>9677</v>
      </c>
    </row>
    <row r="5" spans="1:26" x14ac:dyDescent="0.3">
      <c r="A5" s="169" t="s">
        <v>9678</v>
      </c>
      <c r="B5" s="169" t="s">
        <v>9679</v>
      </c>
      <c r="C5" s="169" t="s">
        <v>29</v>
      </c>
      <c r="D5" s="169" t="s">
        <v>30</v>
      </c>
      <c r="E5" s="169">
        <v>0</v>
      </c>
      <c r="F5" s="169">
        <v>24999</v>
      </c>
      <c r="G5" s="169">
        <v>144.58233446774412</v>
      </c>
      <c r="H5" s="169">
        <v>13.23149178285869</v>
      </c>
      <c r="I5" s="169">
        <v>147.070774894637</v>
      </c>
      <c r="J5" s="169">
        <v>13.233876477461953</v>
      </c>
    </row>
    <row r="6" spans="1:26" x14ac:dyDescent="0.3">
      <c r="A6" s="169" t="s">
        <v>9680</v>
      </c>
      <c r="B6" s="169" t="s">
        <v>9681</v>
      </c>
      <c r="C6" s="169" t="s">
        <v>29</v>
      </c>
      <c r="D6" s="169" t="s">
        <v>30</v>
      </c>
      <c r="E6" s="169">
        <v>25000</v>
      </c>
      <c r="F6" s="169">
        <v>49999</v>
      </c>
      <c r="G6" s="169">
        <v>199.12564388963969</v>
      </c>
      <c r="H6" s="169">
        <v>13.23149178285869</v>
      </c>
      <c r="I6" s="169">
        <v>202.91375945872244</v>
      </c>
      <c r="J6" s="169">
        <v>13.233876477461953</v>
      </c>
    </row>
    <row r="7" spans="1:26" x14ac:dyDescent="0.3">
      <c r="A7" s="169" t="s">
        <v>9682</v>
      </c>
      <c r="B7" s="169" t="s">
        <v>9683</v>
      </c>
      <c r="C7" s="169" t="s">
        <v>29</v>
      </c>
      <c r="D7" s="169" t="s">
        <v>30</v>
      </c>
      <c r="E7" s="169">
        <v>50000</v>
      </c>
      <c r="F7" s="169">
        <v>73199</v>
      </c>
      <c r="G7" s="169">
        <v>286.48866258147342</v>
      </c>
      <c r="H7" s="169">
        <v>13.23149178285869</v>
      </c>
      <c r="I7" s="169">
        <v>292.66704478015203</v>
      </c>
      <c r="J7" s="169">
        <v>13.233876477461953</v>
      </c>
    </row>
    <row r="8" spans="1:26" x14ac:dyDescent="0.3">
      <c r="A8" s="169" t="s">
        <v>9684</v>
      </c>
      <c r="B8" s="169" t="s">
        <v>9685</v>
      </c>
      <c r="C8" s="169" t="s">
        <v>29</v>
      </c>
      <c r="D8" s="169" t="s">
        <v>30</v>
      </c>
      <c r="E8" s="169">
        <v>73200</v>
      </c>
      <c r="F8" s="169">
        <v>99999</v>
      </c>
      <c r="G8" s="169">
        <v>307.23051273133046</v>
      </c>
      <c r="H8" s="169">
        <v>11.929758366961881</v>
      </c>
      <c r="I8" s="169">
        <v>313.50292619106204</v>
      </c>
      <c r="J8" s="169">
        <v>11.931924160530629</v>
      </c>
    </row>
    <row r="9" spans="1:26" x14ac:dyDescent="0.3">
      <c r="A9" s="169" t="s">
        <v>10008</v>
      </c>
      <c r="B9" s="169" t="s">
        <v>10009</v>
      </c>
      <c r="C9" s="169" t="s">
        <v>29</v>
      </c>
      <c r="D9" s="169" t="s">
        <v>30</v>
      </c>
      <c r="E9" s="169">
        <v>100000</v>
      </c>
      <c r="F9" s="169">
        <v>124999</v>
      </c>
      <c r="G9" s="169">
        <v>371.46619631005422</v>
      </c>
      <c r="H9" s="169">
        <v>11.929758366961881</v>
      </c>
      <c r="I9" s="169">
        <v>379.29919172833957</v>
      </c>
      <c r="J9" s="169">
        <v>11.931924160530629</v>
      </c>
    </row>
    <row r="10" spans="1:26" x14ac:dyDescent="0.3">
      <c r="A10" s="169" t="s">
        <v>9686</v>
      </c>
      <c r="B10" s="169" t="s">
        <v>9680</v>
      </c>
      <c r="C10" s="169" t="s">
        <v>29</v>
      </c>
      <c r="D10" s="169" t="s">
        <v>30</v>
      </c>
      <c r="E10" s="169">
        <v>125000</v>
      </c>
      <c r="F10" s="169">
        <v>149999</v>
      </c>
      <c r="G10" s="169">
        <v>432.66568501685902</v>
      </c>
      <c r="H10" s="169">
        <v>11.929758366961881</v>
      </c>
      <c r="I10" s="169">
        <v>441.96410677733161</v>
      </c>
      <c r="J10" s="169">
        <v>11.931924160530629</v>
      </c>
    </row>
    <row r="11" spans="1:26" x14ac:dyDescent="0.3">
      <c r="A11" s="169" t="s">
        <v>10010</v>
      </c>
      <c r="B11" s="169" t="s">
        <v>9682</v>
      </c>
      <c r="C11" s="169" t="s">
        <v>29</v>
      </c>
      <c r="D11" s="169" t="s">
        <v>30</v>
      </c>
      <c r="E11" s="169">
        <v>150000</v>
      </c>
      <c r="F11" s="169">
        <v>174999</v>
      </c>
      <c r="G11" s="169">
        <v>492.86517372366393</v>
      </c>
      <c r="H11" s="169">
        <v>11.929758366961881</v>
      </c>
      <c r="I11" s="169">
        <v>503.59585500291251</v>
      </c>
      <c r="J11" s="169">
        <v>11.931924160530629</v>
      </c>
    </row>
    <row r="12" spans="1:26" x14ac:dyDescent="0.3">
      <c r="A12" s="169" t="s">
        <v>9687</v>
      </c>
      <c r="B12" s="169" t="s">
        <v>9688</v>
      </c>
      <c r="C12" s="169" t="s">
        <v>29</v>
      </c>
      <c r="D12" s="169" t="s">
        <v>30</v>
      </c>
      <c r="E12" s="169">
        <v>175000</v>
      </c>
      <c r="F12" s="169">
        <v>199999</v>
      </c>
      <c r="G12" s="169">
        <v>553.87776243046869</v>
      </c>
      <c r="H12" s="169">
        <v>11.929758366961881</v>
      </c>
      <c r="I12" s="169">
        <v>566.06767117260893</v>
      </c>
      <c r="J12" s="169">
        <v>11.931924160530629</v>
      </c>
    </row>
    <row r="13" spans="1:26" x14ac:dyDescent="0.3">
      <c r="A13" s="169" t="s">
        <v>10011</v>
      </c>
      <c r="B13" s="169" t="s">
        <v>10012</v>
      </c>
      <c r="C13" s="169" t="s">
        <v>29</v>
      </c>
      <c r="D13" s="169" t="s">
        <v>30</v>
      </c>
      <c r="E13" s="169">
        <v>200000</v>
      </c>
      <c r="F13" s="169">
        <v>224999</v>
      </c>
      <c r="G13" s="169">
        <v>614.07725113727361</v>
      </c>
      <c r="H13" s="169">
        <v>11.929758366961881</v>
      </c>
      <c r="I13" s="169">
        <v>627.69941939818989</v>
      </c>
      <c r="J13" s="169">
        <v>11.931924160530629</v>
      </c>
    </row>
    <row r="14" spans="1:26" x14ac:dyDescent="0.3">
      <c r="A14" s="169" t="s">
        <v>10013</v>
      </c>
      <c r="B14" s="169" t="s">
        <v>9692</v>
      </c>
      <c r="C14" s="169" t="s">
        <v>29</v>
      </c>
      <c r="D14" s="169" t="s">
        <v>30</v>
      </c>
      <c r="E14" s="169">
        <v>225000</v>
      </c>
      <c r="F14" s="169">
        <v>249999</v>
      </c>
      <c r="G14" s="169">
        <v>676.27673984407841</v>
      </c>
      <c r="H14" s="169">
        <v>11.929758366961881</v>
      </c>
      <c r="I14" s="169">
        <v>691.39750127059301</v>
      </c>
      <c r="J14" s="169">
        <v>11.931924160530629</v>
      </c>
    </row>
    <row r="15" spans="1:26" x14ac:dyDescent="0.3">
      <c r="A15" s="169" t="s">
        <v>9689</v>
      </c>
      <c r="B15" s="169" t="s">
        <v>9690</v>
      </c>
      <c r="C15" s="169" t="s">
        <v>29</v>
      </c>
      <c r="D15" s="169" t="s">
        <v>30</v>
      </c>
      <c r="E15" s="169">
        <v>250000</v>
      </c>
      <c r="F15" s="169">
        <v>292999</v>
      </c>
      <c r="G15" s="169">
        <v>757.65319170059411</v>
      </c>
      <c r="H15" s="169">
        <v>11.929758366961881</v>
      </c>
      <c r="I15" s="169">
        <v>774.55769474030228</v>
      </c>
      <c r="J15" s="169">
        <v>11.931924160530629</v>
      </c>
    </row>
    <row r="16" spans="1:26" x14ac:dyDescent="0.3">
      <c r="A16" s="169" t="s">
        <v>10201</v>
      </c>
      <c r="B16" s="169" t="s">
        <v>10202</v>
      </c>
      <c r="C16" s="169" t="s">
        <v>29</v>
      </c>
      <c r="D16" s="169" t="s">
        <v>30</v>
      </c>
      <c r="E16" s="169">
        <v>293000</v>
      </c>
      <c r="F16" s="169">
        <v>342999</v>
      </c>
      <c r="G16" s="169">
        <v>1103.8669178333926</v>
      </c>
      <c r="H16" s="169">
        <v>11.436346570785529</v>
      </c>
      <c r="I16" s="169">
        <v>1131.0700445771367</v>
      </c>
      <c r="J16" s="169">
        <v>11.438512364354278</v>
      </c>
    </row>
    <row r="17" spans="1:10" x14ac:dyDescent="0.3">
      <c r="A17" s="169" t="s">
        <v>10203</v>
      </c>
      <c r="B17" s="169" t="s">
        <v>10204</v>
      </c>
      <c r="C17" s="169" t="s">
        <v>29</v>
      </c>
      <c r="D17" s="169" t="s">
        <v>30</v>
      </c>
      <c r="E17" s="169">
        <v>343000</v>
      </c>
      <c r="F17" s="169">
        <v>392999</v>
      </c>
      <c r="G17" s="169">
        <v>1248.244995247002</v>
      </c>
      <c r="H17" s="169">
        <v>11.436346570785529</v>
      </c>
      <c r="I17" s="169">
        <v>1279.1079516035568</v>
      </c>
      <c r="J17" s="169">
        <v>11.438512364354278</v>
      </c>
    </row>
    <row r="18" spans="1:10" x14ac:dyDescent="0.3">
      <c r="A18" s="169" t="s">
        <v>10205</v>
      </c>
      <c r="B18" s="169" t="s">
        <v>10206</v>
      </c>
      <c r="C18" s="169" t="s">
        <v>29</v>
      </c>
      <c r="D18" s="169" t="s">
        <v>30</v>
      </c>
      <c r="E18" s="169">
        <v>393000</v>
      </c>
      <c r="F18" s="169">
        <v>442999</v>
      </c>
      <c r="G18" s="169">
        <v>1394.4361726606116</v>
      </c>
      <c r="H18" s="169">
        <v>11.436346570785529</v>
      </c>
      <c r="I18" s="169">
        <v>1429.0190933975041</v>
      </c>
      <c r="J18" s="169">
        <v>11.438512364354278</v>
      </c>
    </row>
    <row r="19" spans="1:10" x14ac:dyDescent="0.3">
      <c r="A19" s="169" t="s">
        <v>10207</v>
      </c>
      <c r="B19" s="169" t="s">
        <v>10208</v>
      </c>
      <c r="C19" s="169" t="s">
        <v>29</v>
      </c>
      <c r="D19" s="169" t="s">
        <v>30</v>
      </c>
      <c r="E19" s="169">
        <v>443000</v>
      </c>
      <c r="F19" s="169">
        <v>492999</v>
      </c>
      <c r="G19" s="169">
        <v>1540.8142500742217</v>
      </c>
      <c r="H19" s="169">
        <v>11.436346570785529</v>
      </c>
      <c r="I19" s="169">
        <v>1579.123334070747</v>
      </c>
      <c r="J19" s="169">
        <v>11.438512364354278</v>
      </c>
    </row>
    <row r="20" spans="1:10" x14ac:dyDescent="0.3">
      <c r="A20" s="169" t="s">
        <v>10209</v>
      </c>
      <c r="B20" s="169" t="s">
        <v>10210</v>
      </c>
      <c r="C20" s="169" t="s">
        <v>29</v>
      </c>
      <c r="D20" s="169" t="s">
        <v>30</v>
      </c>
      <c r="E20" s="169">
        <v>493000</v>
      </c>
      <c r="F20" s="169">
        <v>542999</v>
      </c>
      <c r="G20" s="169">
        <v>1685.0054274878312</v>
      </c>
      <c r="H20" s="169">
        <v>11.436346570785529</v>
      </c>
      <c r="I20" s="169">
        <v>1726.9681422178717</v>
      </c>
      <c r="J20" s="169">
        <v>11.438512364354278</v>
      </c>
    </row>
    <row r="21" spans="1:10" x14ac:dyDescent="0.3">
      <c r="A21" s="169" t="s">
        <v>10211</v>
      </c>
      <c r="B21" s="169" t="s">
        <v>10212</v>
      </c>
      <c r="C21" s="169" t="s">
        <v>29</v>
      </c>
      <c r="D21" s="169" t="s">
        <v>30</v>
      </c>
      <c r="E21" s="169">
        <v>543000</v>
      </c>
      <c r="F21" s="169">
        <v>592999</v>
      </c>
      <c r="G21" s="169">
        <v>1831.1966049014409</v>
      </c>
      <c r="H21" s="169">
        <v>11.436346570785529</v>
      </c>
      <c r="I21" s="169">
        <v>1876.879284011819</v>
      </c>
      <c r="J21" s="169">
        <v>11.438512364354278</v>
      </c>
    </row>
    <row r="22" spans="1:10" x14ac:dyDescent="0.3">
      <c r="A22" s="169" t="s">
        <v>10213</v>
      </c>
      <c r="B22" s="169" t="s">
        <v>10214</v>
      </c>
      <c r="C22" s="169" t="s">
        <v>29</v>
      </c>
      <c r="D22" s="169" t="s">
        <v>30</v>
      </c>
      <c r="E22" s="169">
        <v>593000</v>
      </c>
      <c r="F22" s="169">
        <v>642999</v>
      </c>
      <c r="G22" s="169">
        <v>1980.5746823150507</v>
      </c>
      <c r="H22" s="169">
        <v>11.436346570785529</v>
      </c>
      <c r="I22" s="169">
        <v>2030.0830251552954</v>
      </c>
      <c r="J22" s="169">
        <v>11.438512364354278</v>
      </c>
    </row>
    <row r="23" spans="1:10" x14ac:dyDescent="0.3">
      <c r="A23" s="169" t="s">
        <v>10215</v>
      </c>
      <c r="B23" s="169" t="s">
        <v>10216</v>
      </c>
      <c r="C23" s="169" t="s">
        <v>29</v>
      </c>
      <c r="D23" s="169" t="s">
        <v>30</v>
      </c>
      <c r="E23" s="169">
        <v>643000</v>
      </c>
      <c r="F23" s="169">
        <v>692999</v>
      </c>
      <c r="G23" s="169">
        <v>2121.7658597286604</v>
      </c>
      <c r="H23" s="169">
        <v>11.436346570785529</v>
      </c>
      <c r="I23" s="169">
        <v>2174.8283328321868</v>
      </c>
      <c r="J23" s="169">
        <v>11.438512364354278</v>
      </c>
    </row>
    <row r="24" spans="1:10" x14ac:dyDescent="0.3">
      <c r="A24" s="169" t="s">
        <v>10217</v>
      </c>
      <c r="B24" s="169" t="s">
        <v>10218</v>
      </c>
      <c r="C24" s="169" t="s">
        <v>29</v>
      </c>
      <c r="D24" s="169" t="s">
        <v>30</v>
      </c>
      <c r="E24" s="169">
        <v>693000</v>
      </c>
      <c r="F24" s="169">
        <v>731999</v>
      </c>
      <c r="G24" s="169">
        <v>2247.8419753310282</v>
      </c>
      <c r="H24" s="169">
        <v>11.436346570785529</v>
      </c>
      <c r="I24" s="169">
        <v>2304.1886372387748</v>
      </c>
      <c r="J24" s="169">
        <v>11.438512364354278</v>
      </c>
    </row>
    <row r="25" spans="1:10" x14ac:dyDescent="0.3">
      <c r="A25" s="169" t="s">
        <v>9691</v>
      </c>
      <c r="B25" s="169" t="s">
        <v>9679</v>
      </c>
      <c r="C25" s="169" t="s">
        <v>29</v>
      </c>
      <c r="D25" s="169" t="s">
        <v>35</v>
      </c>
      <c r="E25" s="169">
        <v>0</v>
      </c>
      <c r="F25" s="169">
        <v>24999</v>
      </c>
      <c r="G25" s="169">
        <v>144.58233446774412</v>
      </c>
      <c r="H25" s="169">
        <v>13.23149178285869</v>
      </c>
      <c r="I25" s="169">
        <v>147.070774894637</v>
      </c>
      <c r="J25" s="169">
        <v>13.233876477461953</v>
      </c>
    </row>
    <row r="26" spans="1:10" x14ac:dyDescent="0.3">
      <c r="A26" s="169" t="s">
        <v>9692</v>
      </c>
      <c r="B26" s="169" t="s">
        <v>9681</v>
      </c>
      <c r="C26" s="169" t="s">
        <v>29</v>
      </c>
      <c r="D26" s="169" t="s">
        <v>35</v>
      </c>
      <c r="E26" s="169">
        <v>25000</v>
      </c>
      <c r="F26" s="169">
        <v>49999</v>
      </c>
      <c r="G26" s="169">
        <v>199.12564388963969</v>
      </c>
      <c r="H26" s="169">
        <v>13.23149178285869</v>
      </c>
      <c r="I26" s="169">
        <v>202.91375945872244</v>
      </c>
      <c r="J26" s="169">
        <v>13.233876477461953</v>
      </c>
    </row>
    <row r="27" spans="1:10" x14ac:dyDescent="0.3">
      <c r="A27" s="169" t="s">
        <v>9690</v>
      </c>
      <c r="B27" s="169" t="s">
        <v>9683</v>
      </c>
      <c r="C27" s="169" t="s">
        <v>29</v>
      </c>
      <c r="D27" s="169" t="s">
        <v>35</v>
      </c>
      <c r="E27" s="169">
        <v>50000</v>
      </c>
      <c r="F27" s="169">
        <v>73199</v>
      </c>
      <c r="G27" s="169">
        <v>286.48866258147342</v>
      </c>
      <c r="H27" s="169">
        <v>13.23149178285869</v>
      </c>
      <c r="I27" s="169">
        <v>292.66704478015203</v>
      </c>
      <c r="J27" s="169">
        <v>13.233876477461953</v>
      </c>
    </row>
    <row r="28" spans="1:10" x14ac:dyDescent="0.3">
      <c r="A28" s="169" t="s">
        <v>9693</v>
      </c>
      <c r="B28" s="169" t="s">
        <v>9685</v>
      </c>
      <c r="C28" s="169" t="s">
        <v>29</v>
      </c>
      <c r="D28" s="169" t="s">
        <v>35</v>
      </c>
      <c r="E28" s="169">
        <v>73200</v>
      </c>
      <c r="F28" s="169">
        <v>99999</v>
      </c>
      <c r="G28" s="169">
        <v>307.23051273133046</v>
      </c>
      <c r="H28" s="169">
        <v>11.929758366961881</v>
      </c>
      <c r="I28" s="169">
        <v>313.50292619106204</v>
      </c>
      <c r="J28" s="169">
        <v>11.931924160530629</v>
      </c>
    </row>
    <row r="29" spans="1:10" x14ac:dyDescent="0.3">
      <c r="A29" s="169" t="s">
        <v>10014</v>
      </c>
      <c r="B29" s="169" t="s">
        <v>10009</v>
      </c>
      <c r="C29" s="169" t="s">
        <v>29</v>
      </c>
      <c r="D29" s="169" t="s">
        <v>35</v>
      </c>
      <c r="E29" s="169">
        <v>100000</v>
      </c>
      <c r="F29" s="169">
        <v>124999</v>
      </c>
      <c r="G29" s="169">
        <v>371.46619631005422</v>
      </c>
      <c r="H29" s="169">
        <v>11.929758366961881</v>
      </c>
      <c r="I29" s="169">
        <v>379.29919172833957</v>
      </c>
      <c r="J29" s="169">
        <v>11.931924160530629</v>
      </c>
    </row>
    <row r="30" spans="1:10" x14ac:dyDescent="0.3">
      <c r="A30" s="169" t="s">
        <v>9694</v>
      </c>
      <c r="B30" s="169" t="s">
        <v>9680</v>
      </c>
      <c r="C30" s="169" t="s">
        <v>29</v>
      </c>
      <c r="D30" s="169" t="s">
        <v>35</v>
      </c>
      <c r="E30" s="169">
        <v>125000</v>
      </c>
      <c r="F30" s="169">
        <v>149999</v>
      </c>
      <c r="G30" s="169">
        <v>432.66568501685902</v>
      </c>
      <c r="H30" s="169">
        <v>11.929758366961881</v>
      </c>
      <c r="I30" s="169">
        <v>441.96410677733161</v>
      </c>
      <c r="J30" s="169">
        <v>11.931924160530629</v>
      </c>
    </row>
    <row r="31" spans="1:10" x14ac:dyDescent="0.3">
      <c r="A31" s="169" t="s">
        <v>10015</v>
      </c>
      <c r="B31" s="169" t="s">
        <v>9682</v>
      </c>
      <c r="C31" s="169" t="s">
        <v>29</v>
      </c>
      <c r="D31" s="169" t="s">
        <v>35</v>
      </c>
      <c r="E31" s="169">
        <v>150000</v>
      </c>
      <c r="F31" s="169">
        <v>174999</v>
      </c>
      <c r="G31" s="169">
        <v>492.86517372366393</v>
      </c>
      <c r="H31" s="169">
        <v>11.929758366961881</v>
      </c>
      <c r="I31" s="169">
        <v>503.59585500291251</v>
      </c>
      <c r="J31" s="169">
        <v>11.931924160530629</v>
      </c>
    </row>
    <row r="32" spans="1:10" x14ac:dyDescent="0.3">
      <c r="A32" s="169" t="s">
        <v>9695</v>
      </c>
      <c r="B32" s="169" t="s">
        <v>9688</v>
      </c>
      <c r="C32" s="169" t="s">
        <v>29</v>
      </c>
      <c r="D32" s="169" t="s">
        <v>35</v>
      </c>
      <c r="E32" s="169">
        <v>175000</v>
      </c>
      <c r="F32" s="169">
        <v>199999</v>
      </c>
      <c r="G32" s="169">
        <v>553.87776243046869</v>
      </c>
      <c r="H32" s="169">
        <v>11.929758366961881</v>
      </c>
      <c r="I32" s="169">
        <v>566.06767117260893</v>
      </c>
      <c r="J32" s="169">
        <v>11.931924160530629</v>
      </c>
    </row>
    <row r="33" spans="1:10" x14ac:dyDescent="0.3">
      <c r="A33" s="169" t="s">
        <v>10016</v>
      </c>
      <c r="B33" s="169" t="s">
        <v>10012</v>
      </c>
      <c r="C33" s="169" t="s">
        <v>29</v>
      </c>
      <c r="D33" s="169" t="s">
        <v>35</v>
      </c>
      <c r="E33" s="169">
        <v>200000</v>
      </c>
      <c r="F33" s="169">
        <v>224999</v>
      </c>
      <c r="G33" s="169">
        <v>614.07725113727361</v>
      </c>
      <c r="H33" s="169">
        <v>11.929758366961881</v>
      </c>
      <c r="I33" s="169">
        <v>627.69941939818989</v>
      </c>
      <c r="J33" s="169">
        <v>11.931924160530629</v>
      </c>
    </row>
    <row r="34" spans="1:10" x14ac:dyDescent="0.3">
      <c r="A34" s="169" t="s">
        <v>10017</v>
      </c>
      <c r="B34" s="169" t="s">
        <v>9692</v>
      </c>
      <c r="C34" s="169" t="s">
        <v>29</v>
      </c>
      <c r="D34" s="169" t="s">
        <v>35</v>
      </c>
      <c r="E34" s="169">
        <v>225000</v>
      </c>
      <c r="F34" s="169">
        <v>249999</v>
      </c>
      <c r="G34" s="169">
        <v>676.27673984407841</v>
      </c>
      <c r="H34" s="169">
        <v>11.929758366961881</v>
      </c>
      <c r="I34" s="169">
        <v>691.39750127059301</v>
      </c>
      <c r="J34" s="169">
        <v>11.931924160530629</v>
      </c>
    </row>
    <row r="35" spans="1:10" x14ac:dyDescent="0.3">
      <c r="A35" s="169" t="s">
        <v>9696</v>
      </c>
      <c r="B35" s="169" t="s">
        <v>9690</v>
      </c>
      <c r="C35" s="169" t="s">
        <v>29</v>
      </c>
      <c r="D35" s="169" t="s">
        <v>35</v>
      </c>
      <c r="E35" s="169">
        <v>250000</v>
      </c>
      <c r="F35" s="169">
        <v>292999</v>
      </c>
      <c r="G35" s="169">
        <v>757.65319170059411</v>
      </c>
      <c r="H35" s="169">
        <v>11.929758366961881</v>
      </c>
      <c r="I35" s="169">
        <v>774.55769474030228</v>
      </c>
      <c r="J35" s="169">
        <v>11.931924160530629</v>
      </c>
    </row>
    <row r="36" spans="1:10" x14ac:dyDescent="0.3">
      <c r="A36" s="169" t="s">
        <v>10219</v>
      </c>
      <c r="B36" s="169" t="s">
        <v>10202</v>
      </c>
      <c r="C36" s="169" t="s">
        <v>29</v>
      </c>
      <c r="D36" s="169" t="s">
        <v>35</v>
      </c>
      <c r="E36" s="169">
        <v>293000</v>
      </c>
      <c r="F36" s="169">
        <v>342999</v>
      </c>
      <c r="G36" s="169">
        <v>1103.8669178333926</v>
      </c>
      <c r="H36" s="169">
        <v>11.436346570785529</v>
      </c>
      <c r="I36" s="169">
        <v>1131.0700445771367</v>
      </c>
      <c r="J36" s="169">
        <v>11.438512364354278</v>
      </c>
    </row>
    <row r="37" spans="1:10" x14ac:dyDescent="0.3">
      <c r="A37" s="169" t="s">
        <v>10220</v>
      </c>
      <c r="B37" s="169" t="s">
        <v>10204</v>
      </c>
      <c r="C37" s="169" t="s">
        <v>29</v>
      </c>
      <c r="D37" s="169" t="s">
        <v>35</v>
      </c>
      <c r="E37" s="169">
        <v>343000</v>
      </c>
      <c r="F37" s="169">
        <v>392999</v>
      </c>
      <c r="G37" s="169">
        <v>1248.244995247002</v>
      </c>
      <c r="H37" s="169">
        <v>11.436346570785529</v>
      </c>
      <c r="I37" s="169">
        <v>1279.1079516035568</v>
      </c>
      <c r="J37" s="169">
        <v>11.438512364354278</v>
      </c>
    </row>
    <row r="38" spans="1:10" x14ac:dyDescent="0.3">
      <c r="A38" s="169" t="s">
        <v>10221</v>
      </c>
      <c r="B38" s="169" t="s">
        <v>10206</v>
      </c>
      <c r="C38" s="169" t="s">
        <v>29</v>
      </c>
      <c r="D38" s="169" t="s">
        <v>35</v>
      </c>
      <c r="E38" s="169">
        <v>393000</v>
      </c>
      <c r="F38" s="169">
        <v>442999</v>
      </c>
      <c r="G38" s="169">
        <v>1394.4361726606116</v>
      </c>
      <c r="H38" s="169">
        <v>11.436346570785529</v>
      </c>
      <c r="I38" s="169">
        <v>1429.0190933975041</v>
      </c>
      <c r="J38" s="169">
        <v>11.438512364354278</v>
      </c>
    </row>
    <row r="39" spans="1:10" x14ac:dyDescent="0.3">
      <c r="A39" s="169" t="s">
        <v>10222</v>
      </c>
      <c r="B39" s="169" t="s">
        <v>10208</v>
      </c>
      <c r="C39" s="169" t="s">
        <v>29</v>
      </c>
      <c r="D39" s="169" t="s">
        <v>35</v>
      </c>
      <c r="E39" s="169">
        <v>443000</v>
      </c>
      <c r="F39" s="169">
        <v>492999</v>
      </c>
      <c r="G39" s="169">
        <v>1540.8142500742217</v>
      </c>
      <c r="H39" s="169">
        <v>11.436346570785529</v>
      </c>
      <c r="I39" s="169">
        <v>1579.123334070747</v>
      </c>
      <c r="J39" s="169">
        <v>11.438512364354278</v>
      </c>
    </row>
    <row r="40" spans="1:10" x14ac:dyDescent="0.3">
      <c r="A40" s="169" t="s">
        <v>10223</v>
      </c>
      <c r="B40" s="169" t="s">
        <v>10210</v>
      </c>
      <c r="C40" s="169" t="s">
        <v>29</v>
      </c>
      <c r="D40" s="169" t="s">
        <v>35</v>
      </c>
      <c r="E40" s="169">
        <v>493000</v>
      </c>
      <c r="F40" s="169">
        <v>542999</v>
      </c>
      <c r="G40" s="169">
        <v>1685.0054274878312</v>
      </c>
      <c r="H40" s="169">
        <v>11.436346570785529</v>
      </c>
      <c r="I40" s="169">
        <v>1726.9681422178717</v>
      </c>
      <c r="J40" s="169">
        <v>11.438512364354278</v>
      </c>
    </row>
    <row r="41" spans="1:10" x14ac:dyDescent="0.3">
      <c r="A41" s="169" t="s">
        <v>10224</v>
      </c>
      <c r="B41" s="169" t="s">
        <v>10212</v>
      </c>
      <c r="C41" s="169" t="s">
        <v>29</v>
      </c>
      <c r="D41" s="169" t="s">
        <v>35</v>
      </c>
      <c r="E41" s="169">
        <v>543000</v>
      </c>
      <c r="F41" s="169">
        <v>592999</v>
      </c>
      <c r="G41" s="169">
        <v>1831.1966049014409</v>
      </c>
      <c r="H41" s="169">
        <v>11.436346570785529</v>
      </c>
      <c r="I41" s="169">
        <v>1876.879284011819</v>
      </c>
      <c r="J41" s="169">
        <v>11.438512364354278</v>
      </c>
    </row>
    <row r="42" spans="1:10" x14ac:dyDescent="0.3">
      <c r="A42" s="169" t="s">
        <v>10225</v>
      </c>
      <c r="B42" s="169" t="s">
        <v>10214</v>
      </c>
      <c r="C42" s="169" t="s">
        <v>29</v>
      </c>
      <c r="D42" s="169" t="s">
        <v>35</v>
      </c>
      <c r="E42" s="169">
        <v>593000</v>
      </c>
      <c r="F42" s="169">
        <v>642999</v>
      </c>
      <c r="G42" s="169">
        <v>1980.5746823150507</v>
      </c>
      <c r="H42" s="169">
        <v>11.436346570785529</v>
      </c>
      <c r="I42" s="169">
        <v>2030.0830251552954</v>
      </c>
      <c r="J42" s="169">
        <v>11.438512364354278</v>
      </c>
    </row>
    <row r="43" spans="1:10" x14ac:dyDescent="0.3">
      <c r="A43" s="169" t="s">
        <v>10226</v>
      </c>
      <c r="B43" s="169" t="s">
        <v>10216</v>
      </c>
      <c r="C43" s="169" t="s">
        <v>29</v>
      </c>
      <c r="D43" s="169" t="s">
        <v>35</v>
      </c>
      <c r="E43" s="169">
        <v>643000</v>
      </c>
      <c r="F43" s="169">
        <v>692999</v>
      </c>
      <c r="G43" s="169">
        <v>2121.7658597286604</v>
      </c>
      <c r="H43" s="169">
        <v>11.436346570785529</v>
      </c>
      <c r="I43" s="169">
        <v>2174.8283328321868</v>
      </c>
      <c r="J43" s="169">
        <v>11.438512364354278</v>
      </c>
    </row>
    <row r="44" spans="1:10" x14ac:dyDescent="0.3">
      <c r="A44" s="169" t="s">
        <v>10227</v>
      </c>
      <c r="B44" s="169" t="s">
        <v>10218</v>
      </c>
      <c r="C44" s="169" t="s">
        <v>29</v>
      </c>
      <c r="D44" s="169" t="s">
        <v>35</v>
      </c>
      <c r="E44" s="169">
        <v>693000</v>
      </c>
      <c r="F44" s="169">
        <v>731999</v>
      </c>
      <c r="G44" s="169">
        <v>2247.8419753310282</v>
      </c>
      <c r="H44" s="169">
        <v>11.436346570785529</v>
      </c>
      <c r="I44" s="169">
        <v>2304.1886372387748</v>
      </c>
      <c r="J44" s="169">
        <v>11.438512364354278</v>
      </c>
    </row>
    <row r="45" spans="1:10" x14ac:dyDescent="0.3">
      <c r="A45" s="169" t="s">
        <v>9697</v>
      </c>
      <c r="B45" s="169" t="s">
        <v>9679</v>
      </c>
      <c r="C45" s="169" t="s">
        <v>29</v>
      </c>
      <c r="D45" s="169" t="s">
        <v>40</v>
      </c>
      <c r="E45" s="169">
        <v>0</v>
      </c>
      <c r="F45" s="169">
        <v>24999</v>
      </c>
      <c r="G45" s="169">
        <v>144.58233446774412</v>
      </c>
      <c r="H45" s="169">
        <v>13.23149178285869</v>
      </c>
      <c r="I45" s="169">
        <v>147.070774894637</v>
      </c>
      <c r="J45" s="169">
        <v>13.233876477461953</v>
      </c>
    </row>
    <row r="46" spans="1:10" x14ac:dyDescent="0.3">
      <c r="A46" s="169" t="s">
        <v>9698</v>
      </c>
      <c r="B46" s="169" t="s">
        <v>9681</v>
      </c>
      <c r="C46" s="169" t="s">
        <v>29</v>
      </c>
      <c r="D46" s="169" t="s">
        <v>40</v>
      </c>
      <c r="E46" s="169">
        <v>25000</v>
      </c>
      <c r="F46" s="169">
        <v>49999</v>
      </c>
      <c r="G46" s="169">
        <v>199.12564388963969</v>
      </c>
      <c r="H46" s="169">
        <v>13.23149178285869</v>
      </c>
      <c r="I46" s="169">
        <v>202.91375945872244</v>
      </c>
      <c r="J46" s="169">
        <v>13.233876477461953</v>
      </c>
    </row>
    <row r="47" spans="1:10" x14ac:dyDescent="0.3">
      <c r="A47" s="169" t="s">
        <v>9699</v>
      </c>
      <c r="B47" s="169" t="s">
        <v>9683</v>
      </c>
      <c r="C47" s="169" t="s">
        <v>29</v>
      </c>
      <c r="D47" s="169" t="s">
        <v>40</v>
      </c>
      <c r="E47" s="169">
        <v>50000</v>
      </c>
      <c r="F47" s="169">
        <v>73199</v>
      </c>
      <c r="G47" s="169">
        <v>286.48866258147342</v>
      </c>
      <c r="H47" s="169">
        <v>13.23149178285869</v>
      </c>
      <c r="I47" s="169">
        <v>292.66704478015203</v>
      </c>
      <c r="J47" s="169">
        <v>13.233876477461953</v>
      </c>
    </row>
    <row r="48" spans="1:10" x14ac:dyDescent="0.3">
      <c r="A48" s="169" t="s">
        <v>9700</v>
      </c>
      <c r="B48" s="169" t="s">
        <v>9685</v>
      </c>
      <c r="C48" s="169" t="s">
        <v>29</v>
      </c>
      <c r="D48" s="169" t="s">
        <v>40</v>
      </c>
      <c r="E48" s="169">
        <v>73200</v>
      </c>
      <c r="F48" s="169">
        <v>99999</v>
      </c>
      <c r="G48" s="169">
        <v>307.23051273133046</v>
      </c>
      <c r="H48" s="169">
        <v>11.929758366961881</v>
      </c>
      <c r="I48" s="169">
        <v>313.50292619106204</v>
      </c>
      <c r="J48" s="169">
        <v>11.931924160530629</v>
      </c>
    </row>
    <row r="49" spans="1:10" x14ac:dyDescent="0.3">
      <c r="A49" s="169" t="s">
        <v>10018</v>
      </c>
      <c r="B49" s="169" t="s">
        <v>10009</v>
      </c>
      <c r="C49" s="169" t="s">
        <v>29</v>
      </c>
      <c r="D49" s="169" t="s">
        <v>40</v>
      </c>
      <c r="E49" s="169">
        <v>100000</v>
      </c>
      <c r="F49" s="169">
        <v>124999</v>
      </c>
      <c r="G49" s="169">
        <v>371.46619631005422</v>
      </c>
      <c r="H49" s="169">
        <v>11.929758366961881</v>
      </c>
      <c r="I49" s="169">
        <v>379.29919172833957</v>
      </c>
      <c r="J49" s="169">
        <v>11.931924160530629</v>
      </c>
    </row>
    <row r="50" spans="1:10" x14ac:dyDescent="0.3">
      <c r="A50" s="169" t="s">
        <v>9701</v>
      </c>
      <c r="B50" s="169" t="s">
        <v>9680</v>
      </c>
      <c r="C50" s="169" t="s">
        <v>29</v>
      </c>
      <c r="D50" s="169" t="s">
        <v>40</v>
      </c>
      <c r="E50" s="169">
        <v>125000</v>
      </c>
      <c r="F50" s="169">
        <v>149999</v>
      </c>
      <c r="G50" s="169">
        <v>432.66568501685902</v>
      </c>
      <c r="H50" s="169">
        <v>11.929758366961881</v>
      </c>
      <c r="I50" s="169">
        <v>441.96410677733161</v>
      </c>
      <c r="J50" s="169">
        <v>11.931924160530629</v>
      </c>
    </row>
    <row r="51" spans="1:10" x14ac:dyDescent="0.3">
      <c r="A51" s="169" t="s">
        <v>10019</v>
      </c>
      <c r="B51" s="169" t="s">
        <v>9682</v>
      </c>
      <c r="C51" s="169" t="s">
        <v>29</v>
      </c>
      <c r="D51" s="169" t="s">
        <v>40</v>
      </c>
      <c r="E51" s="169">
        <v>150000</v>
      </c>
      <c r="F51" s="169">
        <v>174999</v>
      </c>
      <c r="G51" s="169">
        <v>492.86517372366393</v>
      </c>
      <c r="H51" s="169">
        <v>11.929758366961881</v>
      </c>
      <c r="I51" s="169">
        <v>503.59585500291251</v>
      </c>
      <c r="J51" s="169">
        <v>11.931924160530629</v>
      </c>
    </row>
    <row r="52" spans="1:10" x14ac:dyDescent="0.3">
      <c r="A52" s="169" t="s">
        <v>9702</v>
      </c>
      <c r="B52" s="169" t="s">
        <v>9688</v>
      </c>
      <c r="C52" s="169" t="s">
        <v>29</v>
      </c>
      <c r="D52" s="169" t="s">
        <v>40</v>
      </c>
      <c r="E52" s="169">
        <v>175000</v>
      </c>
      <c r="F52" s="169">
        <v>199999</v>
      </c>
      <c r="G52" s="169">
        <v>553.87776243046869</v>
      </c>
      <c r="H52" s="169">
        <v>11.929758366961881</v>
      </c>
      <c r="I52" s="169">
        <v>566.06767117260893</v>
      </c>
      <c r="J52" s="169">
        <v>11.931924160530629</v>
      </c>
    </row>
    <row r="53" spans="1:10" x14ac:dyDescent="0.3">
      <c r="A53" s="169" t="s">
        <v>10020</v>
      </c>
      <c r="B53" s="169" t="s">
        <v>10012</v>
      </c>
      <c r="C53" s="169" t="s">
        <v>29</v>
      </c>
      <c r="D53" s="169" t="s">
        <v>40</v>
      </c>
      <c r="E53" s="169">
        <v>200000</v>
      </c>
      <c r="F53" s="169">
        <v>224999</v>
      </c>
      <c r="G53" s="169">
        <v>614.07725113727361</v>
      </c>
      <c r="H53" s="169">
        <v>11.929758366961881</v>
      </c>
      <c r="I53" s="169">
        <v>627.69941939818989</v>
      </c>
      <c r="J53" s="169">
        <v>11.931924160530629</v>
      </c>
    </row>
    <row r="54" spans="1:10" x14ac:dyDescent="0.3">
      <c r="A54" s="169" t="s">
        <v>10021</v>
      </c>
      <c r="B54" s="169" t="s">
        <v>9692</v>
      </c>
      <c r="C54" s="169" t="s">
        <v>29</v>
      </c>
      <c r="D54" s="169" t="s">
        <v>40</v>
      </c>
      <c r="E54" s="169">
        <v>225000</v>
      </c>
      <c r="F54" s="169">
        <v>249999</v>
      </c>
      <c r="G54" s="169">
        <v>676.27673984407841</v>
      </c>
      <c r="H54" s="169">
        <v>11.929758366961881</v>
      </c>
      <c r="I54" s="169">
        <v>691.39750127059301</v>
      </c>
      <c r="J54" s="169">
        <v>11.931924160530629</v>
      </c>
    </row>
    <row r="55" spans="1:10" x14ac:dyDescent="0.3">
      <c r="A55" s="169" t="s">
        <v>9703</v>
      </c>
      <c r="B55" s="169" t="s">
        <v>9690</v>
      </c>
      <c r="C55" s="169" t="s">
        <v>29</v>
      </c>
      <c r="D55" s="169" t="s">
        <v>40</v>
      </c>
      <c r="E55" s="169">
        <v>250000</v>
      </c>
      <c r="F55" s="169">
        <v>292999</v>
      </c>
      <c r="G55" s="169">
        <v>757.65319170059411</v>
      </c>
      <c r="H55" s="169">
        <v>11.929758366961881</v>
      </c>
      <c r="I55" s="169">
        <v>774.55769474030228</v>
      </c>
      <c r="J55" s="169">
        <v>11.931924160530629</v>
      </c>
    </row>
    <row r="56" spans="1:10" x14ac:dyDescent="0.3">
      <c r="A56" s="169" t="s">
        <v>10228</v>
      </c>
      <c r="B56" s="169" t="s">
        <v>10202</v>
      </c>
      <c r="C56" s="169" t="s">
        <v>29</v>
      </c>
      <c r="D56" s="169" t="s">
        <v>40</v>
      </c>
      <c r="E56" s="169">
        <v>293000</v>
      </c>
      <c r="F56" s="169">
        <v>342999</v>
      </c>
      <c r="G56" s="169">
        <v>1103.8669178333926</v>
      </c>
      <c r="H56" s="169">
        <v>11.436346570785529</v>
      </c>
      <c r="I56" s="169">
        <v>1131.0700445771367</v>
      </c>
      <c r="J56" s="169">
        <v>11.438512364354278</v>
      </c>
    </row>
    <row r="57" spans="1:10" x14ac:dyDescent="0.3">
      <c r="A57" s="169" t="s">
        <v>10229</v>
      </c>
      <c r="B57" s="169" t="s">
        <v>10204</v>
      </c>
      <c r="C57" s="169" t="s">
        <v>29</v>
      </c>
      <c r="D57" s="169" t="s">
        <v>40</v>
      </c>
      <c r="E57" s="169">
        <v>343000</v>
      </c>
      <c r="F57" s="169">
        <v>392999</v>
      </c>
      <c r="G57" s="169">
        <v>1248.244995247002</v>
      </c>
      <c r="H57" s="169">
        <v>11.436346570785529</v>
      </c>
      <c r="I57" s="169">
        <v>1279.1079516035568</v>
      </c>
      <c r="J57" s="169">
        <v>11.438512364354278</v>
      </c>
    </row>
    <row r="58" spans="1:10" x14ac:dyDescent="0.3">
      <c r="A58" s="169" t="s">
        <v>10230</v>
      </c>
      <c r="B58" s="169" t="s">
        <v>10206</v>
      </c>
      <c r="C58" s="169" t="s">
        <v>29</v>
      </c>
      <c r="D58" s="169" t="s">
        <v>40</v>
      </c>
      <c r="E58" s="169">
        <v>393000</v>
      </c>
      <c r="F58" s="169">
        <v>442999</v>
      </c>
      <c r="G58" s="169">
        <v>1394.4361726606116</v>
      </c>
      <c r="H58" s="169">
        <v>11.436346570785529</v>
      </c>
      <c r="I58" s="169">
        <v>1429.0190933975041</v>
      </c>
      <c r="J58" s="169">
        <v>11.438512364354278</v>
      </c>
    </row>
    <row r="59" spans="1:10" x14ac:dyDescent="0.3">
      <c r="A59" s="169" t="s">
        <v>10231</v>
      </c>
      <c r="B59" s="169" t="s">
        <v>10208</v>
      </c>
      <c r="C59" s="169" t="s">
        <v>29</v>
      </c>
      <c r="D59" s="169" t="s">
        <v>40</v>
      </c>
      <c r="E59" s="169">
        <v>443000</v>
      </c>
      <c r="F59" s="169">
        <v>492999</v>
      </c>
      <c r="G59" s="169">
        <v>1540.8142500742217</v>
      </c>
      <c r="H59" s="169">
        <v>11.436346570785529</v>
      </c>
      <c r="I59" s="169">
        <v>1579.123334070747</v>
      </c>
      <c r="J59" s="169">
        <v>11.438512364354278</v>
      </c>
    </row>
    <row r="60" spans="1:10" x14ac:dyDescent="0.3">
      <c r="A60" s="169" t="s">
        <v>10232</v>
      </c>
      <c r="B60" s="169" t="s">
        <v>10210</v>
      </c>
      <c r="C60" s="169" t="s">
        <v>29</v>
      </c>
      <c r="D60" s="169" t="s">
        <v>40</v>
      </c>
      <c r="E60" s="169">
        <v>493000</v>
      </c>
      <c r="F60" s="169">
        <v>542999</v>
      </c>
      <c r="G60" s="169">
        <v>1685.0054274878312</v>
      </c>
      <c r="H60" s="169">
        <v>11.436346570785529</v>
      </c>
      <c r="I60" s="169">
        <v>1726.9681422178717</v>
      </c>
      <c r="J60" s="169">
        <v>11.438512364354278</v>
      </c>
    </row>
    <row r="61" spans="1:10" x14ac:dyDescent="0.3">
      <c r="A61" s="169" t="s">
        <v>10233</v>
      </c>
      <c r="B61" s="169" t="s">
        <v>10212</v>
      </c>
      <c r="C61" s="169" t="s">
        <v>29</v>
      </c>
      <c r="D61" s="169" t="s">
        <v>40</v>
      </c>
      <c r="E61" s="169">
        <v>543000</v>
      </c>
      <c r="F61" s="169">
        <v>592999</v>
      </c>
      <c r="G61" s="169">
        <v>1831.1966049014409</v>
      </c>
      <c r="H61" s="169">
        <v>11.436346570785529</v>
      </c>
      <c r="I61" s="169">
        <v>1876.879284011819</v>
      </c>
      <c r="J61" s="169">
        <v>11.438512364354278</v>
      </c>
    </row>
    <row r="62" spans="1:10" x14ac:dyDescent="0.3">
      <c r="A62" s="169" t="s">
        <v>10234</v>
      </c>
      <c r="B62" s="169" t="s">
        <v>10214</v>
      </c>
      <c r="C62" s="169" t="s">
        <v>29</v>
      </c>
      <c r="D62" s="169" t="s">
        <v>40</v>
      </c>
      <c r="E62" s="169">
        <v>593000</v>
      </c>
      <c r="F62" s="169">
        <v>642999</v>
      </c>
      <c r="G62" s="169">
        <v>1980.5746823150507</v>
      </c>
      <c r="H62" s="169">
        <v>11.436346570785529</v>
      </c>
      <c r="I62" s="169">
        <v>2030.0830251552954</v>
      </c>
      <c r="J62" s="169">
        <v>11.438512364354278</v>
      </c>
    </row>
    <row r="63" spans="1:10" x14ac:dyDescent="0.3">
      <c r="A63" s="169" t="s">
        <v>10235</v>
      </c>
      <c r="B63" s="169" t="s">
        <v>10216</v>
      </c>
      <c r="C63" s="169" t="s">
        <v>29</v>
      </c>
      <c r="D63" s="169" t="s">
        <v>40</v>
      </c>
      <c r="E63" s="169">
        <v>643000</v>
      </c>
      <c r="F63" s="169">
        <v>692999</v>
      </c>
      <c r="G63" s="169">
        <v>2121.7658597286604</v>
      </c>
      <c r="H63" s="169">
        <v>11.436346570785529</v>
      </c>
      <c r="I63" s="169">
        <v>2174.8283328321868</v>
      </c>
      <c r="J63" s="169">
        <v>11.438512364354278</v>
      </c>
    </row>
    <row r="64" spans="1:10" x14ac:dyDescent="0.3">
      <c r="A64" s="169" t="s">
        <v>10236</v>
      </c>
      <c r="B64" s="169" t="s">
        <v>10218</v>
      </c>
      <c r="C64" s="169" t="s">
        <v>29</v>
      </c>
      <c r="D64" s="169" t="s">
        <v>40</v>
      </c>
      <c r="E64" s="169">
        <v>693000</v>
      </c>
      <c r="F64" s="169">
        <v>731999</v>
      </c>
      <c r="G64" s="169">
        <v>2247.8419753310282</v>
      </c>
      <c r="H64" s="169">
        <v>11.436346570785529</v>
      </c>
      <c r="I64" s="169">
        <v>2304.1886372387748</v>
      </c>
      <c r="J64" s="169">
        <v>11.438512364354278</v>
      </c>
    </row>
    <row r="65" spans="1:10" x14ac:dyDescent="0.3">
      <c r="A65" s="169" t="s">
        <v>9704</v>
      </c>
      <c r="B65" s="169" t="s">
        <v>9679</v>
      </c>
      <c r="C65" s="169" t="s">
        <v>29</v>
      </c>
      <c r="D65" s="169" t="s">
        <v>44</v>
      </c>
      <c r="E65" s="169">
        <v>0</v>
      </c>
      <c r="F65" s="169">
        <v>24999</v>
      </c>
      <c r="G65" s="169">
        <v>144.58233446774412</v>
      </c>
      <c r="H65" s="169">
        <v>13.23149178285869</v>
      </c>
      <c r="I65" s="169">
        <v>147.070774894637</v>
      </c>
      <c r="J65" s="169">
        <v>13.233876477461953</v>
      </c>
    </row>
    <row r="66" spans="1:10" x14ac:dyDescent="0.3">
      <c r="A66" s="169" t="s">
        <v>9705</v>
      </c>
      <c r="B66" s="169" t="s">
        <v>9681</v>
      </c>
      <c r="C66" s="169" t="s">
        <v>29</v>
      </c>
      <c r="D66" s="169" t="s">
        <v>44</v>
      </c>
      <c r="E66" s="169">
        <v>25000</v>
      </c>
      <c r="F66" s="169">
        <v>49999</v>
      </c>
      <c r="G66" s="169">
        <v>199.12564388963969</v>
      </c>
      <c r="H66" s="169">
        <v>13.23149178285869</v>
      </c>
      <c r="I66" s="169">
        <v>202.91375945872244</v>
      </c>
      <c r="J66" s="169">
        <v>13.233876477461953</v>
      </c>
    </row>
    <row r="67" spans="1:10" x14ac:dyDescent="0.3">
      <c r="A67" s="169" t="s">
        <v>9706</v>
      </c>
      <c r="B67" s="169" t="s">
        <v>9683</v>
      </c>
      <c r="C67" s="169" t="s">
        <v>29</v>
      </c>
      <c r="D67" s="169" t="s">
        <v>44</v>
      </c>
      <c r="E67" s="169">
        <v>50000</v>
      </c>
      <c r="F67" s="169">
        <v>73199</v>
      </c>
      <c r="G67" s="169">
        <v>286.48866258147342</v>
      </c>
      <c r="H67" s="169">
        <v>13.23149178285869</v>
      </c>
      <c r="I67" s="169">
        <v>292.66704478015203</v>
      </c>
      <c r="J67" s="169">
        <v>13.233876477461953</v>
      </c>
    </row>
    <row r="68" spans="1:10" x14ac:dyDescent="0.3">
      <c r="A68" s="169" t="s">
        <v>9707</v>
      </c>
      <c r="B68" s="169" t="s">
        <v>9685</v>
      </c>
      <c r="C68" s="169" t="s">
        <v>29</v>
      </c>
      <c r="D68" s="169" t="s">
        <v>44</v>
      </c>
      <c r="E68" s="169">
        <v>73200</v>
      </c>
      <c r="F68" s="169">
        <v>99999</v>
      </c>
      <c r="G68" s="169">
        <v>307.23051273133046</v>
      </c>
      <c r="H68" s="169">
        <v>11.929758366961881</v>
      </c>
      <c r="I68" s="169">
        <v>313.50292619106204</v>
      </c>
      <c r="J68" s="169">
        <v>11.931924160530629</v>
      </c>
    </row>
    <row r="69" spans="1:10" x14ac:dyDescent="0.3">
      <c r="A69" s="169" t="s">
        <v>10022</v>
      </c>
      <c r="B69" s="169" t="s">
        <v>10009</v>
      </c>
      <c r="C69" s="169" t="s">
        <v>29</v>
      </c>
      <c r="D69" s="169" t="s">
        <v>44</v>
      </c>
      <c r="E69" s="169">
        <v>100000</v>
      </c>
      <c r="F69" s="169">
        <v>124999</v>
      </c>
      <c r="G69" s="169">
        <v>371.46619631005422</v>
      </c>
      <c r="H69" s="169">
        <v>11.929758366961881</v>
      </c>
      <c r="I69" s="169">
        <v>379.29919172833957</v>
      </c>
      <c r="J69" s="169">
        <v>11.931924160530629</v>
      </c>
    </row>
    <row r="70" spans="1:10" x14ac:dyDescent="0.3">
      <c r="A70" s="169" t="s">
        <v>9708</v>
      </c>
      <c r="B70" s="169" t="s">
        <v>9680</v>
      </c>
      <c r="C70" s="169" t="s">
        <v>29</v>
      </c>
      <c r="D70" s="169" t="s">
        <v>44</v>
      </c>
      <c r="E70" s="169">
        <v>125000</v>
      </c>
      <c r="F70" s="169">
        <v>149999</v>
      </c>
      <c r="G70" s="169">
        <v>432.66568501685902</v>
      </c>
      <c r="H70" s="169">
        <v>11.929758366961881</v>
      </c>
      <c r="I70" s="169">
        <v>441.96410677733161</v>
      </c>
      <c r="J70" s="169">
        <v>11.931924160530629</v>
      </c>
    </row>
    <row r="71" spans="1:10" x14ac:dyDescent="0.3">
      <c r="A71" s="169" t="s">
        <v>10023</v>
      </c>
      <c r="B71" s="169" t="s">
        <v>9682</v>
      </c>
      <c r="C71" s="169" t="s">
        <v>29</v>
      </c>
      <c r="D71" s="169" t="s">
        <v>44</v>
      </c>
      <c r="E71" s="169">
        <v>150000</v>
      </c>
      <c r="F71" s="169">
        <v>174999</v>
      </c>
      <c r="G71" s="169">
        <v>492.86517372366393</v>
      </c>
      <c r="H71" s="169">
        <v>11.929758366961881</v>
      </c>
      <c r="I71" s="169">
        <v>503.59585500291251</v>
      </c>
      <c r="J71" s="169">
        <v>11.931924160530629</v>
      </c>
    </row>
    <row r="72" spans="1:10" x14ac:dyDescent="0.3">
      <c r="A72" s="169" t="s">
        <v>9709</v>
      </c>
      <c r="B72" s="169" t="s">
        <v>9688</v>
      </c>
      <c r="C72" s="169" t="s">
        <v>29</v>
      </c>
      <c r="D72" s="169" t="s">
        <v>44</v>
      </c>
      <c r="E72" s="169">
        <v>175000</v>
      </c>
      <c r="F72" s="169">
        <v>199999</v>
      </c>
      <c r="G72" s="169">
        <v>553.87776243046869</v>
      </c>
      <c r="H72" s="169">
        <v>11.929758366961881</v>
      </c>
      <c r="I72" s="169">
        <v>566.06767117260893</v>
      </c>
      <c r="J72" s="169">
        <v>11.931924160530629</v>
      </c>
    </row>
    <row r="73" spans="1:10" x14ac:dyDescent="0.3">
      <c r="A73" s="169" t="s">
        <v>10024</v>
      </c>
      <c r="B73" s="169" t="s">
        <v>10012</v>
      </c>
      <c r="C73" s="169" t="s">
        <v>29</v>
      </c>
      <c r="D73" s="169" t="s">
        <v>44</v>
      </c>
      <c r="E73" s="169">
        <v>200000</v>
      </c>
      <c r="F73" s="169">
        <v>224999</v>
      </c>
      <c r="G73" s="169">
        <v>614.07725113727361</v>
      </c>
      <c r="H73" s="169">
        <v>11.929758366961881</v>
      </c>
      <c r="I73" s="169">
        <v>627.69941939818989</v>
      </c>
      <c r="J73" s="169">
        <v>11.931924160530629</v>
      </c>
    </row>
    <row r="74" spans="1:10" x14ac:dyDescent="0.3">
      <c r="A74" s="169" t="s">
        <v>10025</v>
      </c>
      <c r="B74" s="169" t="s">
        <v>9692</v>
      </c>
      <c r="C74" s="169" t="s">
        <v>29</v>
      </c>
      <c r="D74" s="169" t="s">
        <v>44</v>
      </c>
      <c r="E74" s="169">
        <v>225000</v>
      </c>
      <c r="F74" s="169">
        <v>249999</v>
      </c>
      <c r="G74" s="169">
        <v>676.27673984407841</v>
      </c>
      <c r="H74" s="169">
        <v>11.929758366961881</v>
      </c>
      <c r="I74" s="169">
        <v>691.39750127059301</v>
      </c>
      <c r="J74" s="169">
        <v>11.931924160530629</v>
      </c>
    </row>
    <row r="75" spans="1:10" x14ac:dyDescent="0.3">
      <c r="A75" s="169" t="s">
        <v>9710</v>
      </c>
      <c r="B75" s="169" t="s">
        <v>9690</v>
      </c>
      <c r="C75" s="169" t="s">
        <v>29</v>
      </c>
      <c r="D75" s="169" t="s">
        <v>44</v>
      </c>
      <c r="E75" s="169">
        <v>250000</v>
      </c>
      <c r="F75" s="169">
        <v>292999</v>
      </c>
      <c r="G75" s="169">
        <v>757.65319170059411</v>
      </c>
      <c r="H75" s="169">
        <v>11.929758366961881</v>
      </c>
      <c r="I75" s="169">
        <v>774.55769474030228</v>
      </c>
      <c r="J75" s="169">
        <v>11.931924160530629</v>
      </c>
    </row>
    <row r="76" spans="1:10" x14ac:dyDescent="0.3">
      <c r="A76" s="169" t="s">
        <v>10237</v>
      </c>
      <c r="B76" s="169" t="s">
        <v>10202</v>
      </c>
      <c r="C76" s="169" t="s">
        <v>29</v>
      </c>
      <c r="D76" s="169" t="s">
        <v>44</v>
      </c>
      <c r="E76" s="169">
        <v>293000</v>
      </c>
      <c r="F76" s="169">
        <v>342999</v>
      </c>
      <c r="G76" s="169">
        <v>1103.8669178333926</v>
      </c>
      <c r="H76" s="169">
        <v>11.436346570785529</v>
      </c>
      <c r="I76" s="169">
        <v>1131.0700445771367</v>
      </c>
      <c r="J76" s="169">
        <v>11.438512364354278</v>
      </c>
    </row>
    <row r="77" spans="1:10" x14ac:dyDescent="0.3">
      <c r="A77" s="169" t="s">
        <v>10238</v>
      </c>
      <c r="B77" s="169" t="s">
        <v>10204</v>
      </c>
      <c r="C77" s="169" t="s">
        <v>29</v>
      </c>
      <c r="D77" s="169" t="s">
        <v>44</v>
      </c>
      <c r="E77" s="169">
        <v>343000</v>
      </c>
      <c r="F77" s="169">
        <v>392999</v>
      </c>
      <c r="G77" s="169">
        <v>1248.244995247002</v>
      </c>
      <c r="H77" s="169">
        <v>11.436346570785529</v>
      </c>
      <c r="I77" s="169">
        <v>1279.1079516035568</v>
      </c>
      <c r="J77" s="169">
        <v>11.438512364354278</v>
      </c>
    </row>
    <row r="78" spans="1:10" x14ac:dyDescent="0.3">
      <c r="A78" s="169" t="s">
        <v>10239</v>
      </c>
      <c r="B78" s="169" t="s">
        <v>10206</v>
      </c>
      <c r="C78" s="169" t="s">
        <v>29</v>
      </c>
      <c r="D78" s="169" t="s">
        <v>44</v>
      </c>
      <c r="E78" s="169">
        <v>393000</v>
      </c>
      <c r="F78" s="169">
        <v>442999</v>
      </c>
      <c r="G78" s="169">
        <v>1394.4361726606116</v>
      </c>
      <c r="H78" s="169">
        <v>11.436346570785529</v>
      </c>
      <c r="I78" s="169">
        <v>1429.0190933975041</v>
      </c>
      <c r="J78" s="169">
        <v>11.438512364354278</v>
      </c>
    </row>
    <row r="79" spans="1:10" x14ac:dyDescent="0.3">
      <c r="A79" s="169" t="s">
        <v>10240</v>
      </c>
      <c r="B79" s="169" t="s">
        <v>10208</v>
      </c>
      <c r="C79" s="169" t="s">
        <v>29</v>
      </c>
      <c r="D79" s="169" t="s">
        <v>44</v>
      </c>
      <c r="E79" s="169">
        <v>443000</v>
      </c>
      <c r="F79" s="169">
        <v>492999</v>
      </c>
      <c r="G79" s="169">
        <v>1540.8142500742217</v>
      </c>
      <c r="H79" s="169">
        <v>11.436346570785529</v>
      </c>
      <c r="I79" s="169">
        <v>1579.123334070747</v>
      </c>
      <c r="J79" s="169">
        <v>11.438512364354278</v>
      </c>
    </row>
    <row r="80" spans="1:10" x14ac:dyDescent="0.3">
      <c r="A80" s="169" t="s">
        <v>10241</v>
      </c>
      <c r="B80" s="169" t="s">
        <v>10210</v>
      </c>
      <c r="C80" s="169" t="s">
        <v>29</v>
      </c>
      <c r="D80" s="169" t="s">
        <v>44</v>
      </c>
      <c r="E80" s="169">
        <v>493000</v>
      </c>
      <c r="F80" s="169">
        <v>542999</v>
      </c>
      <c r="G80" s="169">
        <v>1685.0054274878312</v>
      </c>
      <c r="H80" s="169">
        <v>11.436346570785529</v>
      </c>
      <c r="I80" s="169">
        <v>1726.9681422178717</v>
      </c>
      <c r="J80" s="169">
        <v>11.438512364354278</v>
      </c>
    </row>
    <row r="81" spans="1:10" x14ac:dyDescent="0.3">
      <c r="A81" s="169" t="s">
        <v>10242</v>
      </c>
      <c r="B81" s="169" t="s">
        <v>10212</v>
      </c>
      <c r="C81" s="169" t="s">
        <v>29</v>
      </c>
      <c r="D81" s="169" t="s">
        <v>44</v>
      </c>
      <c r="E81" s="169">
        <v>543000</v>
      </c>
      <c r="F81" s="169">
        <v>592999</v>
      </c>
      <c r="G81" s="169">
        <v>1831.1966049014409</v>
      </c>
      <c r="H81" s="169">
        <v>11.436346570785529</v>
      </c>
      <c r="I81" s="169">
        <v>1876.879284011819</v>
      </c>
      <c r="J81" s="169">
        <v>11.438512364354278</v>
      </c>
    </row>
    <row r="82" spans="1:10" x14ac:dyDescent="0.3">
      <c r="A82" s="169" t="s">
        <v>10243</v>
      </c>
      <c r="B82" s="169" t="s">
        <v>10214</v>
      </c>
      <c r="C82" s="169" t="s">
        <v>29</v>
      </c>
      <c r="D82" s="169" t="s">
        <v>44</v>
      </c>
      <c r="E82" s="169">
        <v>593000</v>
      </c>
      <c r="F82" s="169">
        <v>642999</v>
      </c>
      <c r="G82" s="169">
        <v>1980.5746823150507</v>
      </c>
      <c r="H82" s="169">
        <v>11.436346570785529</v>
      </c>
      <c r="I82" s="169">
        <v>2030.0830251552954</v>
      </c>
      <c r="J82" s="169">
        <v>11.438512364354278</v>
      </c>
    </row>
    <row r="83" spans="1:10" x14ac:dyDescent="0.3">
      <c r="A83" s="169" t="s">
        <v>10244</v>
      </c>
      <c r="B83" s="169" t="s">
        <v>10216</v>
      </c>
      <c r="C83" s="169" t="s">
        <v>29</v>
      </c>
      <c r="D83" s="169" t="s">
        <v>44</v>
      </c>
      <c r="E83" s="169">
        <v>643000</v>
      </c>
      <c r="F83" s="169">
        <v>692999</v>
      </c>
      <c r="G83" s="169">
        <v>2121.7658597286604</v>
      </c>
      <c r="H83" s="169">
        <v>11.436346570785529</v>
      </c>
      <c r="I83" s="169">
        <v>2174.8283328321868</v>
      </c>
      <c r="J83" s="169">
        <v>11.438512364354278</v>
      </c>
    </row>
    <row r="84" spans="1:10" x14ac:dyDescent="0.3">
      <c r="A84" s="169" t="s">
        <v>10245</v>
      </c>
      <c r="B84" s="169" t="s">
        <v>10218</v>
      </c>
      <c r="C84" s="169" t="s">
        <v>29</v>
      </c>
      <c r="D84" s="169" t="s">
        <v>44</v>
      </c>
      <c r="E84" s="169">
        <v>693000</v>
      </c>
      <c r="F84" s="169">
        <v>731999</v>
      </c>
      <c r="G84" s="169">
        <v>2247.8419753310282</v>
      </c>
      <c r="H84" s="169">
        <v>11.436346570785529</v>
      </c>
      <c r="I84" s="169">
        <v>2304.1886372387748</v>
      </c>
      <c r="J84" s="169">
        <v>11.438512364354278</v>
      </c>
    </row>
    <row r="85" spans="1:10" x14ac:dyDescent="0.3">
      <c r="A85" s="169" t="s">
        <v>9711</v>
      </c>
      <c r="B85" s="169" t="s">
        <v>9712</v>
      </c>
      <c r="C85" s="169" t="s">
        <v>3</v>
      </c>
      <c r="D85" s="169" t="s">
        <v>13</v>
      </c>
      <c r="E85" s="169">
        <v>0</v>
      </c>
      <c r="F85" s="169">
        <v>24999</v>
      </c>
      <c r="G85" s="169">
        <v>138.68233446774411</v>
      </c>
      <c r="H85" s="169">
        <v>13.21240114884958</v>
      </c>
      <c r="I85" s="169">
        <v>140.97509063651108</v>
      </c>
      <c r="J85" s="169">
        <v>13.214334774654452</v>
      </c>
    </row>
    <row r="86" spans="1:10" x14ac:dyDescent="0.3">
      <c r="A86" s="169" t="s">
        <v>9713</v>
      </c>
      <c r="B86" s="169" t="s">
        <v>9714</v>
      </c>
      <c r="C86" s="169" t="s">
        <v>3</v>
      </c>
      <c r="D86" s="169" t="s">
        <v>13</v>
      </c>
      <c r="E86" s="169">
        <v>25000</v>
      </c>
      <c r="F86" s="169">
        <v>49999</v>
      </c>
      <c r="G86" s="169">
        <v>189.58364388963969</v>
      </c>
      <c r="H86" s="169">
        <v>13.21240114884958</v>
      </c>
      <c r="I86" s="169">
        <v>193.05528162973312</v>
      </c>
      <c r="J86" s="169">
        <v>13.214334774654452</v>
      </c>
    </row>
    <row r="87" spans="1:10" x14ac:dyDescent="0.3">
      <c r="A87" s="169" t="s">
        <v>9715</v>
      </c>
      <c r="B87" s="169" t="s">
        <v>9716</v>
      </c>
      <c r="C87" s="169" t="s">
        <v>3</v>
      </c>
      <c r="D87" s="169" t="s">
        <v>13</v>
      </c>
      <c r="E87" s="169">
        <v>50000</v>
      </c>
      <c r="F87" s="169">
        <v>73199</v>
      </c>
      <c r="G87" s="169">
        <v>269.52666258147343</v>
      </c>
      <c r="H87" s="169">
        <v>13.21240114884958</v>
      </c>
      <c r="I87" s="169">
        <v>275.14246912145182</v>
      </c>
      <c r="J87" s="169">
        <v>13.214334774654452</v>
      </c>
    </row>
    <row r="88" spans="1:10" x14ac:dyDescent="0.3">
      <c r="A88" s="169" t="s">
        <v>9717</v>
      </c>
      <c r="B88" s="169" t="s">
        <v>9718</v>
      </c>
      <c r="C88" s="169" t="s">
        <v>3</v>
      </c>
      <c r="D88" s="169" t="s">
        <v>13</v>
      </c>
      <c r="E88" s="169">
        <v>73200</v>
      </c>
      <c r="F88" s="169">
        <v>99999</v>
      </c>
      <c r="G88" s="169">
        <v>266.74981273133051</v>
      </c>
      <c r="H88" s="169">
        <v>12.097173182719015</v>
      </c>
      <c r="I88" s="169">
        <v>271.67960996260172</v>
      </c>
      <c r="J88" s="169">
        <v>12.10476175191549</v>
      </c>
    </row>
    <row r="89" spans="1:10" x14ac:dyDescent="0.3">
      <c r="A89" s="169" t="s">
        <v>10026</v>
      </c>
      <c r="B89" s="169" t="s">
        <v>10027</v>
      </c>
      <c r="C89" s="169" t="s">
        <v>3</v>
      </c>
      <c r="D89" s="169" t="s">
        <v>13</v>
      </c>
      <c r="E89" s="169">
        <v>100000</v>
      </c>
      <c r="F89" s="169">
        <v>124999</v>
      </c>
      <c r="G89" s="169">
        <v>328.18199631005422</v>
      </c>
      <c r="H89" s="169">
        <v>12.097173182719015</v>
      </c>
      <c r="I89" s="169">
        <v>334.57939231044605</v>
      </c>
      <c r="J89" s="169">
        <v>12.10476175191549</v>
      </c>
    </row>
    <row r="90" spans="1:10" x14ac:dyDescent="0.3">
      <c r="A90" s="169" t="s">
        <v>9719</v>
      </c>
      <c r="B90" s="169" t="s">
        <v>9713</v>
      </c>
      <c r="C90" s="169" t="s">
        <v>3</v>
      </c>
      <c r="D90" s="169" t="s">
        <v>13</v>
      </c>
      <c r="E90" s="169">
        <v>125000</v>
      </c>
      <c r="F90" s="169">
        <v>149999</v>
      </c>
      <c r="G90" s="169">
        <v>386.57798501685903</v>
      </c>
      <c r="H90" s="169">
        <v>12.097173182719015</v>
      </c>
      <c r="I90" s="169">
        <v>394.34782417000491</v>
      </c>
      <c r="J90" s="169">
        <v>12.10476175191549</v>
      </c>
    </row>
    <row r="91" spans="1:10" x14ac:dyDescent="0.3">
      <c r="A91" s="169" t="s">
        <v>10028</v>
      </c>
      <c r="B91" s="169" t="s">
        <v>9715</v>
      </c>
      <c r="C91" s="169" t="s">
        <v>3</v>
      </c>
      <c r="D91" s="169" t="s">
        <v>13</v>
      </c>
      <c r="E91" s="169">
        <v>150000</v>
      </c>
      <c r="F91" s="169">
        <v>174999</v>
      </c>
      <c r="G91" s="169">
        <v>444.16087372366388</v>
      </c>
      <c r="H91" s="169">
        <v>12.097173182719015</v>
      </c>
      <c r="I91" s="169">
        <v>453.2761880854481</v>
      </c>
      <c r="J91" s="169">
        <v>12.10476175191549</v>
      </c>
    </row>
    <row r="92" spans="1:10" x14ac:dyDescent="0.3">
      <c r="A92" s="169" t="s">
        <v>9720</v>
      </c>
      <c r="B92" s="169" t="s">
        <v>9721</v>
      </c>
      <c r="C92" s="169" t="s">
        <v>3</v>
      </c>
      <c r="D92" s="169" t="s">
        <v>13</v>
      </c>
      <c r="E92" s="169">
        <v>175000</v>
      </c>
      <c r="F92" s="169">
        <v>199999</v>
      </c>
      <c r="G92" s="169">
        <v>502.5568624304687</v>
      </c>
      <c r="H92" s="169">
        <v>12.097173182719015</v>
      </c>
      <c r="I92" s="169">
        <v>513.04461994500696</v>
      </c>
      <c r="J92" s="169">
        <v>12.10476175191549</v>
      </c>
    </row>
    <row r="93" spans="1:10" x14ac:dyDescent="0.3">
      <c r="A93" s="169" t="s">
        <v>10029</v>
      </c>
      <c r="B93" s="169" t="s">
        <v>10030</v>
      </c>
      <c r="C93" s="169" t="s">
        <v>3</v>
      </c>
      <c r="D93" s="169" t="s">
        <v>13</v>
      </c>
      <c r="E93" s="169">
        <v>200000</v>
      </c>
      <c r="F93" s="169">
        <v>224999</v>
      </c>
      <c r="G93" s="169">
        <v>559.95285113727357</v>
      </c>
      <c r="H93" s="169">
        <v>12.097173182719015</v>
      </c>
      <c r="I93" s="169">
        <v>571.77988498115462</v>
      </c>
      <c r="J93" s="169">
        <v>12.10476175191549</v>
      </c>
    </row>
    <row r="94" spans="1:10" x14ac:dyDescent="0.3">
      <c r="A94" s="169" t="s">
        <v>10031</v>
      </c>
      <c r="B94" s="169" t="s">
        <v>9725</v>
      </c>
      <c r="C94" s="169" t="s">
        <v>3</v>
      </c>
      <c r="D94" s="169" t="s">
        <v>13</v>
      </c>
      <c r="E94" s="169">
        <v>225000</v>
      </c>
      <c r="F94" s="169">
        <v>249999</v>
      </c>
      <c r="G94" s="169">
        <v>619.53573984407842</v>
      </c>
      <c r="H94" s="169">
        <v>12.097173182719015</v>
      </c>
      <c r="I94" s="169">
        <v>632.77458254342014</v>
      </c>
      <c r="J94" s="169">
        <v>12.10476175191549</v>
      </c>
    </row>
    <row r="95" spans="1:10" x14ac:dyDescent="0.3">
      <c r="A95" s="169" t="s">
        <v>9722</v>
      </c>
      <c r="B95" s="169" t="s">
        <v>9723</v>
      </c>
      <c r="C95" s="169" t="s">
        <v>3</v>
      </c>
      <c r="D95" s="169" t="s">
        <v>13</v>
      </c>
      <c r="E95" s="169">
        <v>250000</v>
      </c>
      <c r="F95" s="169">
        <v>292999</v>
      </c>
      <c r="G95" s="169">
        <v>697.54799170059414</v>
      </c>
      <c r="H95" s="169">
        <v>12.097173182719015</v>
      </c>
      <c r="I95" s="169">
        <v>712.45899618580961</v>
      </c>
      <c r="J95" s="169">
        <v>12.10476175191549</v>
      </c>
    </row>
    <row r="96" spans="1:10" x14ac:dyDescent="0.3">
      <c r="A96" s="169" t="s">
        <v>10246</v>
      </c>
      <c r="B96" s="169" t="s">
        <v>10247</v>
      </c>
      <c r="C96" s="169" t="s">
        <v>3</v>
      </c>
      <c r="D96" s="169" t="s">
        <v>13</v>
      </c>
      <c r="E96" s="169">
        <v>293000</v>
      </c>
      <c r="F96" s="169">
        <v>342999</v>
      </c>
      <c r="G96" s="169">
        <v>1077.9644178333924</v>
      </c>
      <c r="H96" s="169">
        <v>11.593633073210764</v>
      </c>
      <c r="I96" s="169">
        <v>1104.3084409337289</v>
      </c>
      <c r="J96" s="169">
        <v>11.601221642407239</v>
      </c>
    </row>
    <row r="97" spans="1:10" x14ac:dyDescent="0.3">
      <c r="A97" s="169" t="s">
        <v>10248</v>
      </c>
      <c r="B97" s="169" t="s">
        <v>10249</v>
      </c>
      <c r="C97" s="169" t="s">
        <v>3</v>
      </c>
      <c r="D97" s="169" t="s">
        <v>13</v>
      </c>
      <c r="E97" s="169">
        <v>343000</v>
      </c>
      <c r="F97" s="169">
        <v>392999</v>
      </c>
      <c r="G97" s="169">
        <v>1223.0900952470022</v>
      </c>
      <c r="H97" s="169">
        <v>11.593633073210764</v>
      </c>
      <c r="I97" s="169">
        <v>1253.1187434773315</v>
      </c>
      <c r="J97" s="169">
        <v>11.601221642407239</v>
      </c>
    </row>
    <row r="98" spans="1:10" x14ac:dyDescent="0.3">
      <c r="A98" s="169" t="s">
        <v>10250</v>
      </c>
      <c r="B98" s="169" t="s">
        <v>10251</v>
      </c>
      <c r="C98" s="169" t="s">
        <v>3</v>
      </c>
      <c r="D98" s="169" t="s">
        <v>13</v>
      </c>
      <c r="E98" s="169">
        <v>393000</v>
      </c>
      <c r="F98" s="169">
        <v>442999</v>
      </c>
      <c r="G98" s="169">
        <v>1370.4026726606116</v>
      </c>
      <c r="H98" s="169">
        <v>11.593633073210764</v>
      </c>
      <c r="I98" s="169">
        <v>1404.188478547052</v>
      </c>
      <c r="J98" s="169">
        <v>11.601221642407239</v>
      </c>
    </row>
    <row r="99" spans="1:10" x14ac:dyDescent="0.3">
      <c r="A99" s="169" t="s">
        <v>10252</v>
      </c>
      <c r="B99" s="169" t="s">
        <v>10253</v>
      </c>
      <c r="C99" s="169" t="s">
        <v>3</v>
      </c>
      <c r="D99" s="169" t="s">
        <v>13</v>
      </c>
      <c r="E99" s="169">
        <v>443000</v>
      </c>
      <c r="F99" s="169">
        <v>492999</v>
      </c>
      <c r="G99" s="169">
        <v>1517.5283500742219</v>
      </c>
      <c r="H99" s="169">
        <v>11.593633073210764</v>
      </c>
      <c r="I99" s="169">
        <v>1555.0651147374772</v>
      </c>
      <c r="J99" s="169">
        <v>11.601221642407239</v>
      </c>
    </row>
    <row r="100" spans="1:10" x14ac:dyDescent="0.3">
      <c r="A100" s="169" t="s">
        <v>10254</v>
      </c>
      <c r="B100" s="169" t="s">
        <v>10255</v>
      </c>
      <c r="C100" s="169" t="s">
        <v>3</v>
      </c>
      <c r="D100" s="169" t="s">
        <v>13</v>
      </c>
      <c r="E100" s="169">
        <v>493000</v>
      </c>
      <c r="F100" s="169">
        <v>542999</v>
      </c>
      <c r="G100" s="169">
        <v>1662.6540274878312</v>
      </c>
      <c r="H100" s="169">
        <v>11.593633073210764</v>
      </c>
      <c r="I100" s="169">
        <v>1703.8754172810795</v>
      </c>
      <c r="J100" s="169">
        <v>11.601221642407239</v>
      </c>
    </row>
    <row r="101" spans="1:10" x14ac:dyDescent="0.3">
      <c r="A101" s="169" t="s">
        <v>10256</v>
      </c>
      <c r="B101" s="169" t="s">
        <v>10257</v>
      </c>
      <c r="C101" s="169" t="s">
        <v>3</v>
      </c>
      <c r="D101" s="169" t="s">
        <v>13</v>
      </c>
      <c r="E101" s="169">
        <v>543000</v>
      </c>
      <c r="F101" s="169">
        <v>592999</v>
      </c>
      <c r="G101" s="169">
        <v>1809.7797049014409</v>
      </c>
      <c r="H101" s="169">
        <v>11.593633073210764</v>
      </c>
      <c r="I101" s="169">
        <v>1854.7520534715045</v>
      </c>
      <c r="J101" s="169">
        <v>11.601221642407239</v>
      </c>
    </row>
    <row r="102" spans="1:10" x14ac:dyDescent="0.3">
      <c r="A102" s="169" t="s">
        <v>10258</v>
      </c>
      <c r="B102" s="169" t="s">
        <v>10259</v>
      </c>
      <c r="C102" s="169" t="s">
        <v>3</v>
      </c>
      <c r="D102" s="169" t="s">
        <v>13</v>
      </c>
      <c r="E102" s="169">
        <v>593000</v>
      </c>
      <c r="F102" s="169">
        <v>642999</v>
      </c>
      <c r="G102" s="169">
        <v>1959.9053823150505</v>
      </c>
      <c r="H102" s="169">
        <v>11.593633073210764</v>
      </c>
      <c r="I102" s="169">
        <v>2008.7281901321628</v>
      </c>
      <c r="J102" s="169">
        <v>11.601221642407239</v>
      </c>
    </row>
    <row r="103" spans="1:10" x14ac:dyDescent="0.3">
      <c r="A103" s="169" t="s">
        <v>10260</v>
      </c>
      <c r="B103" s="169" t="s">
        <v>10261</v>
      </c>
      <c r="C103" s="169" t="s">
        <v>3</v>
      </c>
      <c r="D103" s="169" t="s">
        <v>13</v>
      </c>
      <c r="E103" s="169">
        <v>643000</v>
      </c>
      <c r="F103" s="169">
        <v>692999</v>
      </c>
      <c r="G103" s="169">
        <v>2102.0310597286602</v>
      </c>
      <c r="H103" s="169">
        <v>11.593633073210764</v>
      </c>
      <c r="I103" s="169">
        <v>2154.438992205532</v>
      </c>
      <c r="J103" s="169">
        <v>11.601221642407239</v>
      </c>
    </row>
    <row r="104" spans="1:10" x14ac:dyDescent="0.3">
      <c r="A104" s="169" t="s">
        <v>10262</v>
      </c>
      <c r="B104" s="169" t="s">
        <v>10263</v>
      </c>
      <c r="C104" s="169" t="s">
        <v>3</v>
      </c>
      <c r="D104" s="169" t="s">
        <v>13</v>
      </c>
      <c r="E104" s="169">
        <v>693000</v>
      </c>
      <c r="F104" s="169">
        <v>731999</v>
      </c>
      <c r="G104" s="169">
        <v>2229.0416753310283</v>
      </c>
      <c r="H104" s="169">
        <v>11.593633073210764</v>
      </c>
      <c r="I104" s="169">
        <v>2284.764791008598</v>
      </c>
      <c r="J104" s="169">
        <v>11.601221642407239</v>
      </c>
    </row>
    <row r="105" spans="1:10" x14ac:dyDescent="0.3">
      <c r="A105" s="169" t="s">
        <v>9724</v>
      </c>
      <c r="B105" s="169" t="s">
        <v>9712</v>
      </c>
      <c r="C105" s="169" t="s">
        <v>3</v>
      </c>
      <c r="D105" s="169" t="s">
        <v>15</v>
      </c>
      <c r="E105" s="169">
        <v>0</v>
      </c>
      <c r="F105" s="169">
        <v>24999</v>
      </c>
      <c r="G105" s="169">
        <v>138.68233446774411</v>
      </c>
      <c r="H105" s="169">
        <v>13.21240114884958</v>
      </c>
      <c r="I105" s="169">
        <v>140.97509063651108</v>
      </c>
      <c r="J105" s="169">
        <v>13.214334774654452</v>
      </c>
    </row>
    <row r="106" spans="1:10" x14ac:dyDescent="0.3">
      <c r="A106" s="169" t="s">
        <v>9725</v>
      </c>
      <c r="B106" s="169" t="s">
        <v>9714</v>
      </c>
      <c r="C106" s="169" t="s">
        <v>3</v>
      </c>
      <c r="D106" s="169" t="s">
        <v>15</v>
      </c>
      <c r="E106" s="169">
        <v>25000</v>
      </c>
      <c r="F106" s="169">
        <v>49999</v>
      </c>
      <c r="G106" s="169">
        <v>189.58364388963969</v>
      </c>
      <c r="H106" s="169">
        <v>13.21240114884958</v>
      </c>
      <c r="I106" s="169">
        <v>193.05528162973312</v>
      </c>
      <c r="J106" s="169">
        <v>13.214334774654452</v>
      </c>
    </row>
    <row r="107" spans="1:10" x14ac:dyDescent="0.3">
      <c r="A107" s="169" t="s">
        <v>9723</v>
      </c>
      <c r="B107" s="169" t="s">
        <v>9716</v>
      </c>
      <c r="C107" s="169" t="s">
        <v>3</v>
      </c>
      <c r="D107" s="169" t="s">
        <v>15</v>
      </c>
      <c r="E107" s="169">
        <v>50000</v>
      </c>
      <c r="F107" s="169">
        <v>73199</v>
      </c>
      <c r="G107" s="169">
        <v>269.52666258147343</v>
      </c>
      <c r="H107" s="169">
        <v>13.21240114884958</v>
      </c>
      <c r="I107" s="169">
        <v>275.14246912145182</v>
      </c>
      <c r="J107" s="169">
        <v>13.214334774654452</v>
      </c>
    </row>
    <row r="108" spans="1:10" x14ac:dyDescent="0.3">
      <c r="A108" s="169" t="s">
        <v>9726</v>
      </c>
      <c r="B108" s="169" t="s">
        <v>9718</v>
      </c>
      <c r="C108" s="169" t="s">
        <v>3</v>
      </c>
      <c r="D108" s="169" t="s">
        <v>15</v>
      </c>
      <c r="E108" s="169">
        <v>73200</v>
      </c>
      <c r="F108" s="169">
        <v>99999</v>
      </c>
      <c r="G108" s="169">
        <v>266.74981273133051</v>
      </c>
      <c r="H108" s="169">
        <v>12.097173182719015</v>
      </c>
      <c r="I108" s="169">
        <v>271.67960996260172</v>
      </c>
      <c r="J108" s="169">
        <v>12.10476175191549</v>
      </c>
    </row>
    <row r="109" spans="1:10" x14ac:dyDescent="0.3">
      <c r="A109" s="169" t="s">
        <v>10032</v>
      </c>
      <c r="B109" s="169" t="s">
        <v>10027</v>
      </c>
      <c r="C109" s="169" t="s">
        <v>3</v>
      </c>
      <c r="D109" s="169" t="s">
        <v>15</v>
      </c>
      <c r="E109" s="169">
        <v>100000</v>
      </c>
      <c r="F109" s="169">
        <v>124999</v>
      </c>
      <c r="G109" s="169">
        <v>328.18199631005422</v>
      </c>
      <c r="H109" s="169">
        <v>12.097173182719015</v>
      </c>
      <c r="I109" s="169">
        <v>334.57939231044605</v>
      </c>
      <c r="J109" s="169">
        <v>12.10476175191549</v>
      </c>
    </row>
    <row r="110" spans="1:10" x14ac:dyDescent="0.3">
      <c r="A110" s="169" t="s">
        <v>9727</v>
      </c>
      <c r="B110" s="169" t="s">
        <v>9713</v>
      </c>
      <c r="C110" s="169" t="s">
        <v>3</v>
      </c>
      <c r="D110" s="169" t="s">
        <v>15</v>
      </c>
      <c r="E110" s="169">
        <v>125000</v>
      </c>
      <c r="F110" s="169">
        <v>149999</v>
      </c>
      <c r="G110" s="169">
        <v>386.57798501685903</v>
      </c>
      <c r="H110" s="169">
        <v>12.097173182719015</v>
      </c>
      <c r="I110" s="169">
        <v>394.34782417000491</v>
      </c>
      <c r="J110" s="169">
        <v>12.10476175191549</v>
      </c>
    </row>
    <row r="111" spans="1:10" x14ac:dyDescent="0.3">
      <c r="A111" s="169" t="s">
        <v>10033</v>
      </c>
      <c r="B111" s="169" t="s">
        <v>9715</v>
      </c>
      <c r="C111" s="169" t="s">
        <v>3</v>
      </c>
      <c r="D111" s="169" t="s">
        <v>15</v>
      </c>
      <c r="E111" s="169">
        <v>150000</v>
      </c>
      <c r="F111" s="169">
        <v>174999</v>
      </c>
      <c r="G111" s="169">
        <v>444.16087372366388</v>
      </c>
      <c r="H111" s="169">
        <v>12.097173182719015</v>
      </c>
      <c r="I111" s="169">
        <v>453.2761880854481</v>
      </c>
      <c r="J111" s="169">
        <v>12.10476175191549</v>
      </c>
    </row>
    <row r="112" spans="1:10" x14ac:dyDescent="0.3">
      <c r="A112" s="169" t="s">
        <v>9728</v>
      </c>
      <c r="B112" s="169" t="s">
        <v>9721</v>
      </c>
      <c r="C112" s="169" t="s">
        <v>3</v>
      </c>
      <c r="D112" s="169" t="s">
        <v>15</v>
      </c>
      <c r="E112" s="169">
        <v>175000</v>
      </c>
      <c r="F112" s="169">
        <v>199999</v>
      </c>
      <c r="G112" s="169">
        <v>502.5568624304687</v>
      </c>
      <c r="H112" s="169">
        <v>12.097173182719015</v>
      </c>
      <c r="I112" s="169">
        <v>513.04461994500696</v>
      </c>
      <c r="J112" s="169">
        <v>12.10476175191549</v>
      </c>
    </row>
    <row r="113" spans="1:10" x14ac:dyDescent="0.3">
      <c r="A113" s="169" t="s">
        <v>10034</v>
      </c>
      <c r="B113" s="169" t="s">
        <v>10030</v>
      </c>
      <c r="C113" s="169" t="s">
        <v>3</v>
      </c>
      <c r="D113" s="169" t="s">
        <v>15</v>
      </c>
      <c r="E113" s="169">
        <v>200000</v>
      </c>
      <c r="F113" s="169">
        <v>224999</v>
      </c>
      <c r="G113" s="169">
        <v>559.95285113727357</v>
      </c>
      <c r="H113" s="169">
        <v>12.097173182719015</v>
      </c>
      <c r="I113" s="169">
        <v>571.77988498115462</v>
      </c>
      <c r="J113" s="169">
        <v>12.10476175191549</v>
      </c>
    </row>
    <row r="114" spans="1:10" x14ac:dyDescent="0.3">
      <c r="A114" s="169" t="s">
        <v>10035</v>
      </c>
      <c r="B114" s="169" t="s">
        <v>9725</v>
      </c>
      <c r="C114" s="169" t="s">
        <v>3</v>
      </c>
      <c r="D114" s="169" t="s">
        <v>15</v>
      </c>
      <c r="E114" s="169">
        <v>225000</v>
      </c>
      <c r="F114" s="169">
        <v>249999</v>
      </c>
      <c r="G114" s="169">
        <v>619.53573984407842</v>
      </c>
      <c r="H114" s="169">
        <v>12.097173182719015</v>
      </c>
      <c r="I114" s="169">
        <v>632.77458254342014</v>
      </c>
      <c r="J114" s="169">
        <v>12.10476175191549</v>
      </c>
    </row>
    <row r="115" spans="1:10" x14ac:dyDescent="0.3">
      <c r="A115" s="169" t="s">
        <v>9729</v>
      </c>
      <c r="B115" s="169" t="s">
        <v>9723</v>
      </c>
      <c r="C115" s="169" t="s">
        <v>3</v>
      </c>
      <c r="D115" s="169" t="s">
        <v>15</v>
      </c>
      <c r="E115" s="169">
        <v>250000</v>
      </c>
      <c r="F115" s="169">
        <v>292999</v>
      </c>
      <c r="G115" s="169">
        <v>697.54799170059414</v>
      </c>
      <c r="H115" s="169">
        <v>12.097173182719015</v>
      </c>
      <c r="I115" s="169">
        <v>712.45899618580961</v>
      </c>
      <c r="J115" s="169">
        <v>12.10476175191549</v>
      </c>
    </row>
    <row r="116" spans="1:10" x14ac:dyDescent="0.3">
      <c r="A116" s="169" t="s">
        <v>10264</v>
      </c>
      <c r="B116" s="169" t="s">
        <v>10247</v>
      </c>
      <c r="C116" s="169" t="s">
        <v>3</v>
      </c>
      <c r="D116" s="169" t="s">
        <v>15</v>
      </c>
      <c r="E116" s="169">
        <v>293000</v>
      </c>
      <c r="F116" s="169">
        <v>342999</v>
      </c>
      <c r="G116" s="169">
        <v>1077.9644178333924</v>
      </c>
      <c r="H116" s="169">
        <v>11.593633073210764</v>
      </c>
      <c r="I116" s="169">
        <v>1104.3084409337289</v>
      </c>
      <c r="J116" s="169">
        <v>11.601221642407239</v>
      </c>
    </row>
    <row r="117" spans="1:10" x14ac:dyDescent="0.3">
      <c r="A117" s="169" t="s">
        <v>10265</v>
      </c>
      <c r="B117" s="169" t="s">
        <v>10249</v>
      </c>
      <c r="C117" s="169" t="s">
        <v>3</v>
      </c>
      <c r="D117" s="169" t="s">
        <v>15</v>
      </c>
      <c r="E117" s="169">
        <v>343000</v>
      </c>
      <c r="F117" s="169">
        <v>392999</v>
      </c>
      <c r="G117" s="169">
        <v>1223.0900952470022</v>
      </c>
      <c r="H117" s="169">
        <v>11.593633073210764</v>
      </c>
      <c r="I117" s="169">
        <v>1253.1187434773315</v>
      </c>
      <c r="J117" s="169">
        <v>11.601221642407239</v>
      </c>
    </row>
    <row r="118" spans="1:10" x14ac:dyDescent="0.3">
      <c r="A118" s="169" t="s">
        <v>10266</v>
      </c>
      <c r="B118" s="169" t="s">
        <v>10251</v>
      </c>
      <c r="C118" s="169" t="s">
        <v>3</v>
      </c>
      <c r="D118" s="169" t="s">
        <v>15</v>
      </c>
      <c r="E118" s="169">
        <v>393000</v>
      </c>
      <c r="F118" s="169">
        <v>442999</v>
      </c>
      <c r="G118" s="169">
        <v>1370.4026726606116</v>
      </c>
      <c r="H118" s="169">
        <v>11.593633073210764</v>
      </c>
      <c r="I118" s="169">
        <v>1404.188478547052</v>
      </c>
      <c r="J118" s="169">
        <v>11.601221642407239</v>
      </c>
    </row>
    <row r="119" spans="1:10" x14ac:dyDescent="0.3">
      <c r="A119" s="169" t="s">
        <v>10267</v>
      </c>
      <c r="B119" s="169" t="s">
        <v>10253</v>
      </c>
      <c r="C119" s="169" t="s">
        <v>3</v>
      </c>
      <c r="D119" s="169" t="s">
        <v>15</v>
      </c>
      <c r="E119" s="169">
        <v>443000</v>
      </c>
      <c r="F119" s="169">
        <v>492999</v>
      </c>
      <c r="G119" s="169">
        <v>1517.5283500742219</v>
      </c>
      <c r="H119" s="169">
        <v>11.593633073210764</v>
      </c>
      <c r="I119" s="169">
        <v>1555.0651147374772</v>
      </c>
      <c r="J119" s="169">
        <v>11.601221642407239</v>
      </c>
    </row>
    <row r="120" spans="1:10" x14ac:dyDescent="0.3">
      <c r="A120" s="169" t="s">
        <v>10268</v>
      </c>
      <c r="B120" s="169" t="s">
        <v>10255</v>
      </c>
      <c r="C120" s="169" t="s">
        <v>3</v>
      </c>
      <c r="D120" s="169" t="s">
        <v>15</v>
      </c>
      <c r="E120" s="169">
        <v>493000</v>
      </c>
      <c r="F120" s="169">
        <v>542999</v>
      </c>
      <c r="G120" s="169">
        <v>1662.6540274878312</v>
      </c>
      <c r="H120" s="169">
        <v>11.593633073210764</v>
      </c>
      <c r="I120" s="169">
        <v>1703.8754172810795</v>
      </c>
      <c r="J120" s="169">
        <v>11.601221642407239</v>
      </c>
    </row>
    <row r="121" spans="1:10" x14ac:dyDescent="0.3">
      <c r="A121" s="169" t="s">
        <v>10269</v>
      </c>
      <c r="B121" s="169" t="s">
        <v>10257</v>
      </c>
      <c r="C121" s="169" t="s">
        <v>3</v>
      </c>
      <c r="D121" s="169" t="s">
        <v>15</v>
      </c>
      <c r="E121" s="169">
        <v>543000</v>
      </c>
      <c r="F121" s="169">
        <v>592999</v>
      </c>
      <c r="G121" s="169">
        <v>1809.7797049014409</v>
      </c>
      <c r="H121" s="169">
        <v>11.593633073210764</v>
      </c>
      <c r="I121" s="169">
        <v>1854.7520534715045</v>
      </c>
      <c r="J121" s="169">
        <v>11.601221642407239</v>
      </c>
    </row>
    <row r="122" spans="1:10" x14ac:dyDescent="0.3">
      <c r="A122" s="169" t="s">
        <v>10270</v>
      </c>
      <c r="B122" s="169" t="s">
        <v>10259</v>
      </c>
      <c r="C122" s="169" t="s">
        <v>3</v>
      </c>
      <c r="D122" s="169" t="s">
        <v>15</v>
      </c>
      <c r="E122" s="169">
        <v>593000</v>
      </c>
      <c r="F122" s="169">
        <v>642999</v>
      </c>
      <c r="G122" s="169">
        <v>1959.9053823150505</v>
      </c>
      <c r="H122" s="169">
        <v>11.593633073210764</v>
      </c>
      <c r="I122" s="169">
        <v>2008.7281901321628</v>
      </c>
      <c r="J122" s="169">
        <v>11.601221642407239</v>
      </c>
    </row>
    <row r="123" spans="1:10" x14ac:dyDescent="0.3">
      <c r="A123" s="169" t="s">
        <v>10271</v>
      </c>
      <c r="B123" s="169" t="s">
        <v>10261</v>
      </c>
      <c r="C123" s="169" t="s">
        <v>3</v>
      </c>
      <c r="D123" s="169" t="s">
        <v>15</v>
      </c>
      <c r="E123" s="169">
        <v>643000</v>
      </c>
      <c r="F123" s="169">
        <v>692999</v>
      </c>
      <c r="G123" s="169">
        <v>2102.0310597286602</v>
      </c>
      <c r="H123" s="169">
        <v>11.593633073210764</v>
      </c>
      <c r="I123" s="169">
        <v>2154.438992205532</v>
      </c>
      <c r="J123" s="169">
        <v>11.601221642407239</v>
      </c>
    </row>
    <row r="124" spans="1:10" x14ac:dyDescent="0.3">
      <c r="A124" s="169" t="s">
        <v>10272</v>
      </c>
      <c r="B124" s="169" t="s">
        <v>10263</v>
      </c>
      <c r="C124" s="169" t="s">
        <v>3</v>
      </c>
      <c r="D124" s="169" t="s">
        <v>15</v>
      </c>
      <c r="E124" s="169">
        <v>693000</v>
      </c>
      <c r="F124" s="169">
        <v>731999</v>
      </c>
      <c r="G124" s="169">
        <v>2229.0416753310283</v>
      </c>
      <c r="H124" s="169">
        <v>11.593633073210764</v>
      </c>
      <c r="I124" s="169">
        <v>2284.764791008598</v>
      </c>
      <c r="J124" s="169">
        <v>11.601221642407239</v>
      </c>
    </row>
    <row r="125" spans="1:10" x14ac:dyDescent="0.3">
      <c r="A125" s="169" t="s">
        <v>9730</v>
      </c>
      <c r="B125" s="169" t="s">
        <v>9712</v>
      </c>
      <c r="C125" s="169" t="s">
        <v>3</v>
      </c>
      <c r="D125" s="169" t="s">
        <v>16</v>
      </c>
      <c r="E125" s="169">
        <v>0</v>
      </c>
      <c r="F125" s="169">
        <v>24999</v>
      </c>
      <c r="G125" s="169">
        <v>138.68233446774411</v>
      </c>
      <c r="H125" s="169">
        <v>13.21240114884958</v>
      </c>
      <c r="I125" s="169">
        <v>140.97509063651108</v>
      </c>
      <c r="J125" s="169">
        <v>13.214334774654452</v>
      </c>
    </row>
    <row r="126" spans="1:10" x14ac:dyDescent="0.3">
      <c r="A126" s="169" t="s">
        <v>9731</v>
      </c>
      <c r="B126" s="169" t="s">
        <v>9714</v>
      </c>
      <c r="C126" s="169" t="s">
        <v>3</v>
      </c>
      <c r="D126" s="169" t="s">
        <v>16</v>
      </c>
      <c r="E126" s="169">
        <v>25000</v>
      </c>
      <c r="F126" s="169">
        <v>49999</v>
      </c>
      <c r="G126" s="169">
        <v>189.58364388963969</v>
      </c>
      <c r="H126" s="169">
        <v>13.21240114884958</v>
      </c>
      <c r="I126" s="169">
        <v>193.05528162973312</v>
      </c>
      <c r="J126" s="169">
        <v>13.214334774654452</v>
      </c>
    </row>
    <row r="127" spans="1:10" x14ac:dyDescent="0.3">
      <c r="A127" s="169" t="s">
        <v>9732</v>
      </c>
      <c r="B127" s="169" t="s">
        <v>9716</v>
      </c>
      <c r="C127" s="169" t="s">
        <v>3</v>
      </c>
      <c r="D127" s="169" t="s">
        <v>16</v>
      </c>
      <c r="E127" s="169">
        <v>50000</v>
      </c>
      <c r="F127" s="169">
        <v>73199</v>
      </c>
      <c r="G127" s="169">
        <v>269.52666258147343</v>
      </c>
      <c r="H127" s="169">
        <v>13.21240114884958</v>
      </c>
      <c r="I127" s="169">
        <v>275.14246912145182</v>
      </c>
      <c r="J127" s="169">
        <v>13.214334774654452</v>
      </c>
    </row>
    <row r="128" spans="1:10" x14ac:dyDescent="0.3">
      <c r="A128" s="169" t="s">
        <v>9733</v>
      </c>
      <c r="B128" s="169" t="s">
        <v>9718</v>
      </c>
      <c r="C128" s="169" t="s">
        <v>3</v>
      </c>
      <c r="D128" s="169" t="s">
        <v>16</v>
      </c>
      <c r="E128" s="169">
        <v>73200</v>
      </c>
      <c r="F128" s="169">
        <v>99999</v>
      </c>
      <c r="G128" s="169">
        <v>266.74981273133051</v>
      </c>
      <c r="H128" s="169">
        <v>12.097173182719015</v>
      </c>
      <c r="I128" s="169">
        <v>271.67960996260172</v>
      </c>
      <c r="J128" s="169">
        <v>12.10476175191549</v>
      </c>
    </row>
    <row r="129" spans="1:10" x14ac:dyDescent="0.3">
      <c r="A129" s="169" t="s">
        <v>10036</v>
      </c>
      <c r="B129" s="169" t="s">
        <v>10027</v>
      </c>
      <c r="C129" s="169" t="s">
        <v>3</v>
      </c>
      <c r="D129" s="169" t="s">
        <v>16</v>
      </c>
      <c r="E129" s="169">
        <v>100000</v>
      </c>
      <c r="F129" s="169">
        <v>124999</v>
      </c>
      <c r="G129" s="169">
        <v>328.18199631005422</v>
      </c>
      <c r="H129" s="169">
        <v>12.097173182719015</v>
      </c>
      <c r="I129" s="169">
        <v>334.57939231044605</v>
      </c>
      <c r="J129" s="169">
        <v>12.10476175191549</v>
      </c>
    </row>
    <row r="130" spans="1:10" x14ac:dyDescent="0.3">
      <c r="A130" s="169" t="s">
        <v>9734</v>
      </c>
      <c r="B130" s="169" t="s">
        <v>9713</v>
      </c>
      <c r="C130" s="169" t="s">
        <v>3</v>
      </c>
      <c r="D130" s="169" t="s">
        <v>16</v>
      </c>
      <c r="E130" s="169">
        <v>125000</v>
      </c>
      <c r="F130" s="169">
        <v>149999</v>
      </c>
      <c r="G130" s="169">
        <v>386.57798501685903</v>
      </c>
      <c r="H130" s="169">
        <v>12.097173182719015</v>
      </c>
      <c r="I130" s="169">
        <v>394.34782417000491</v>
      </c>
      <c r="J130" s="169">
        <v>12.10476175191549</v>
      </c>
    </row>
    <row r="131" spans="1:10" x14ac:dyDescent="0.3">
      <c r="A131" s="169" t="s">
        <v>10037</v>
      </c>
      <c r="B131" s="169" t="s">
        <v>9715</v>
      </c>
      <c r="C131" s="169" t="s">
        <v>3</v>
      </c>
      <c r="D131" s="169" t="s">
        <v>16</v>
      </c>
      <c r="E131" s="169">
        <v>150000</v>
      </c>
      <c r="F131" s="169">
        <v>174999</v>
      </c>
      <c r="G131" s="169">
        <v>444.16087372366388</v>
      </c>
      <c r="H131" s="169">
        <v>12.097173182719015</v>
      </c>
      <c r="I131" s="169">
        <v>453.2761880854481</v>
      </c>
      <c r="J131" s="169">
        <v>12.10476175191549</v>
      </c>
    </row>
    <row r="132" spans="1:10" x14ac:dyDescent="0.3">
      <c r="A132" s="169" t="s">
        <v>9735</v>
      </c>
      <c r="B132" s="169" t="s">
        <v>9721</v>
      </c>
      <c r="C132" s="169" t="s">
        <v>3</v>
      </c>
      <c r="D132" s="169" t="s">
        <v>16</v>
      </c>
      <c r="E132" s="169">
        <v>175000</v>
      </c>
      <c r="F132" s="169">
        <v>199999</v>
      </c>
      <c r="G132" s="169">
        <v>502.5568624304687</v>
      </c>
      <c r="H132" s="169">
        <v>12.097173182719015</v>
      </c>
      <c r="I132" s="169">
        <v>513.04461994500696</v>
      </c>
      <c r="J132" s="169">
        <v>12.10476175191549</v>
      </c>
    </row>
    <row r="133" spans="1:10" x14ac:dyDescent="0.3">
      <c r="A133" s="169" t="s">
        <v>10038</v>
      </c>
      <c r="B133" s="169" t="s">
        <v>10030</v>
      </c>
      <c r="C133" s="169" t="s">
        <v>3</v>
      </c>
      <c r="D133" s="169" t="s">
        <v>16</v>
      </c>
      <c r="E133" s="169">
        <v>200000</v>
      </c>
      <c r="F133" s="169">
        <v>224999</v>
      </c>
      <c r="G133" s="169">
        <v>559.95285113727357</v>
      </c>
      <c r="H133" s="169">
        <v>12.097173182719015</v>
      </c>
      <c r="I133" s="169">
        <v>571.77988498115462</v>
      </c>
      <c r="J133" s="169">
        <v>12.10476175191549</v>
      </c>
    </row>
    <row r="134" spans="1:10" x14ac:dyDescent="0.3">
      <c r="A134" s="169" t="s">
        <v>10039</v>
      </c>
      <c r="B134" s="169" t="s">
        <v>9725</v>
      </c>
      <c r="C134" s="169" t="s">
        <v>3</v>
      </c>
      <c r="D134" s="169" t="s">
        <v>16</v>
      </c>
      <c r="E134" s="169">
        <v>225000</v>
      </c>
      <c r="F134" s="169">
        <v>249999</v>
      </c>
      <c r="G134" s="169">
        <v>619.53573984407842</v>
      </c>
      <c r="H134" s="169">
        <v>12.097173182719015</v>
      </c>
      <c r="I134" s="169">
        <v>632.77458254342014</v>
      </c>
      <c r="J134" s="169">
        <v>12.10476175191549</v>
      </c>
    </row>
    <row r="135" spans="1:10" x14ac:dyDescent="0.3">
      <c r="A135" s="169" t="s">
        <v>9736</v>
      </c>
      <c r="B135" s="169" t="s">
        <v>9723</v>
      </c>
      <c r="C135" s="169" t="s">
        <v>3</v>
      </c>
      <c r="D135" s="169" t="s">
        <v>16</v>
      </c>
      <c r="E135" s="169">
        <v>250000</v>
      </c>
      <c r="F135" s="169">
        <v>292999</v>
      </c>
      <c r="G135" s="169">
        <v>697.54799170059414</v>
      </c>
      <c r="H135" s="169">
        <v>12.097173182719015</v>
      </c>
      <c r="I135" s="169">
        <v>712.45899618580961</v>
      </c>
      <c r="J135" s="169">
        <v>12.10476175191549</v>
      </c>
    </row>
    <row r="136" spans="1:10" x14ac:dyDescent="0.3">
      <c r="A136" s="169" t="s">
        <v>10273</v>
      </c>
      <c r="B136" s="169" t="s">
        <v>10247</v>
      </c>
      <c r="C136" s="169" t="s">
        <v>3</v>
      </c>
      <c r="D136" s="169" t="s">
        <v>16</v>
      </c>
      <c r="E136" s="169">
        <v>293000</v>
      </c>
      <c r="F136" s="169">
        <v>342999</v>
      </c>
      <c r="G136" s="169">
        <v>1077.9644178333924</v>
      </c>
      <c r="H136" s="169">
        <v>11.593633073210764</v>
      </c>
      <c r="I136" s="169">
        <v>1104.3084409337289</v>
      </c>
      <c r="J136" s="169">
        <v>11.601221642407239</v>
      </c>
    </row>
    <row r="137" spans="1:10" x14ac:dyDescent="0.3">
      <c r="A137" s="169" t="s">
        <v>10274</v>
      </c>
      <c r="B137" s="169" t="s">
        <v>10249</v>
      </c>
      <c r="C137" s="169" t="s">
        <v>3</v>
      </c>
      <c r="D137" s="169" t="s">
        <v>16</v>
      </c>
      <c r="E137" s="169">
        <v>343000</v>
      </c>
      <c r="F137" s="169">
        <v>392999</v>
      </c>
      <c r="G137" s="169">
        <v>1223.0900952470022</v>
      </c>
      <c r="H137" s="169">
        <v>11.593633073210764</v>
      </c>
      <c r="I137" s="169">
        <v>1253.1187434773315</v>
      </c>
      <c r="J137" s="169">
        <v>11.601221642407239</v>
      </c>
    </row>
    <row r="138" spans="1:10" x14ac:dyDescent="0.3">
      <c r="A138" s="169" t="s">
        <v>10275</v>
      </c>
      <c r="B138" s="169" t="s">
        <v>10251</v>
      </c>
      <c r="C138" s="169" t="s">
        <v>3</v>
      </c>
      <c r="D138" s="169" t="s">
        <v>16</v>
      </c>
      <c r="E138" s="169">
        <v>393000</v>
      </c>
      <c r="F138" s="169">
        <v>442999</v>
      </c>
      <c r="G138" s="169">
        <v>1370.4026726606116</v>
      </c>
      <c r="H138" s="169">
        <v>11.593633073210764</v>
      </c>
      <c r="I138" s="169">
        <v>1404.188478547052</v>
      </c>
      <c r="J138" s="169">
        <v>11.601221642407239</v>
      </c>
    </row>
    <row r="139" spans="1:10" x14ac:dyDescent="0.3">
      <c r="A139" s="169" t="s">
        <v>10276</v>
      </c>
      <c r="B139" s="169" t="s">
        <v>10253</v>
      </c>
      <c r="C139" s="169" t="s">
        <v>3</v>
      </c>
      <c r="D139" s="169" t="s">
        <v>16</v>
      </c>
      <c r="E139" s="169">
        <v>443000</v>
      </c>
      <c r="F139" s="169">
        <v>492999</v>
      </c>
      <c r="G139" s="169">
        <v>1517.5283500742219</v>
      </c>
      <c r="H139" s="169">
        <v>11.593633073210764</v>
      </c>
      <c r="I139" s="169">
        <v>1555.0651147374772</v>
      </c>
      <c r="J139" s="169">
        <v>11.601221642407239</v>
      </c>
    </row>
    <row r="140" spans="1:10" x14ac:dyDescent="0.3">
      <c r="A140" s="169" t="s">
        <v>10277</v>
      </c>
      <c r="B140" s="169" t="s">
        <v>10255</v>
      </c>
      <c r="C140" s="169" t="s">
        <v>3</v>
      </c>
      <c r="D140" s="169" t="s">
        <v>16</v>
      </c>
      <c r="E140" s="169">
        <v>493000</v>
      </c>
      <c r="F140" s="169">
        <v>542999</v>
      </c>
      <c r="G140" s="169">
        <v>1662.6540274878312</v>
      </c>
      <c r="H140" s="169">
        <v>11.593633073210764</v>
      </c>
      <c r="I140" s="169">
        <v>1703.8754172810795</v>
      </c>
      <c r="J140" s="169">
        <v>11.601221642407239</v>
      </c>
    </row>
    <row r="141" spans="1:10" x14ac:dyDescent="0.3">
      <c r="A141" s="169" t="s">
        <v>10278</v>
      </c>
      <c r="B141" s="169" t="s">
        <v>10257</v>
      </c>
      <c r="C141" s="169" t="s">
        <v>3</v>
      </c>
      <c r="D141" s="169" t="s">
        <v>16</v>
      </c>
      <c r="E141" s="169">
        <v>543000</v>
      </c>
      <c r="F141" s="169">
        <v>592999</v>
      </c>
      <c r="G141" s="169">
        <v>1809.7797049014409</v>
      </c>
      <c r="H141" s="169">
        <v>11.593633073210764</v>
      </c>
      <c r="I141" s="169">
        <v>1854.7520534715045</v>
      </c>
      <c r="J141" s="169">
        <v>11.601221642407239</v>
      </c>
    </row>
    <row r="142" spans="1:10" x14ac:dyDescent="0.3">
      <c r="A142" s="169" t="s">
        <v>10279</v>
      </c>
      <c r="B142" s="169" t="s">
        <v>10259</v>
      </c>
      <c r="C142" s="169" t="s">
        <v>3</v>
      </c>
      <c r="D142" s="169" t="s">
        <v>16</v>
      </c>
      <c r="E142" s="169">
        <v>593000</v>
      </c>
      <c r="F142" s="169">
        <v>642999</v>
      </c>
      <c r="G142" s="169">
        <v>1959.9053823150505</v>
      </c>
      <c r="H142" s="169">
        <v>11.593633073210764</v>
      </c>
      <c r="I142" s="169">
        <v>2008.7281901321628</v>
      </c>
      <c r="J142" s="169">
        <v>11.601221642407239</v>
      </c>
    </row>
    <row r="143" spans="1:10" x14ac:dyDescent="0.3">
      <c r="A143" s="169" t="s">
        <v>10280</v>
      </c>
      <c r="B143" s="169" t="s">
        <v>10261</v>
      </c>
      <c r="C143" s="169" t="s">
        <v>3</v>
      </c>
      <c r="D143" s="169" t="s">
        <v>16</v>
      </c>
      <c r="E143" s="169">
        <v>643000</v>
      </c>
      <c r="F143" s="169">
        <v>692999</v>
      </c>
      <c r="G143" s="169">
        <v>2102.0310597286602</v>
      </c>
      <c r="H143" s="169">
        <v>11.593633073210764</v>
      </c>
      <c r="I143" s="169">
        <v>2154.438992205532</v>
      </c>
      <c r="J143" s="169">
        <v>11.601221642407239</v>
      </c>
    </row>
    <row r="144" spans="1:10" x14ac:dyDescent="0.3">
      <c r="A144" s="169" t="s">
        <v>10281</v>
      </c>
      <c r="B144" s="169" t="s">
        <v>10263</v>
      </c>
      <c r="C144" s="169" t="s">
        <v>3</v>
      </c>
      <c r="D144" s="169" t="s">
        <v>16</v>
      </c>
      <c r="E144" s="169">
        <v>693000</v>
      </c>
      <c r="F144" s="169">
        <v>731999</v>
      </c>
      <c r="G144" s="169">
        <v>2229.0416753310283</v>
      </c>
      <c r="H144" s="169">
        <v>11.593633073210764</v>
      </c>
      <c r="I144" s="169">
        <v>2284.764791008598</v>
      </c>
      <c r="J144" s="169">
        <v>11.601221642407239</v>
      </c>
    </row>
    <row r="145" spans="1:10" x14ac:dyDescent="0.3">
      <c r="A145" s="169" t="s">
        <v>9737</v>
      </c>
      <c r="B145" s="169" t="s">
        <v>9712</v>
      </c>
      <c r="C145" s="169" t="s">
        <v>3</v>
      </c>
      <c r="D145" s="169" t="s">
        <v>17</v>
      </c>
      <c r="E145" s="169">
        <v>0</v>
      </c>
      <c r="F145" s="169">
        <v>24999</v>
      </c>
      <c r="G145" s="169">
        <v>138.68233446774411</v>
      </c>
      <c r="H145" s="169">
        <v>13.21240114884958</v>
      </c>
      <c r="I145" s="169">
        <v>140.97509063651108</v>
      </c>
      <c r="J145" s="169">
        <v>13.214334774654452</v>
      </c>
    </row>
    <row r="146" spans="1:10" x14ac:dyDescent="0.3">
      <c r="A146" s="169" t="s">
        <v>9738</v>
      </c>
      <c r="B146" s="169" t="s">
        <v>9714</v>
      </c>
      <c r="C146" s="169" t="s">
        <v>3</v>
      </c>
      <c r="D146" s="169" t="s">
        <v>17</v>
      </c>
      <c r="E146" s="169">
        <v>25000</v>
      </c>
      <c r="F146" s="169">
        <v>49999</v>
      </c>
      <c r="G146" s="169">
        <v>189.58364388963969</v>
      </c>
      <c r="H146" s="169">
        <v>13.21240114884958</v>
      </c>
      <c r="I146" s="169">
        <v>193.05528162973312</v>
      </c>
      <c r="J146" s="169">
        <v>13.214334774654452</v>
      </c>
    </row>
    <row r="147" spans="1:10" x14ac:dyDescent="0.3">
      <c r="A147" s="169" t="s">
        <v>9739</v>
      </c>
      <c r="B147" s="169" t="s">
        <v>9716</v>
      </c>
      <c r="C147" s="169" t="s">
        <v>3</v>
      </c>
      <c r="D147" s="169" t="s">
        <v>17</v>
      </c>
      <c r="E147" s="169">
        <v>50000</v>
      </c>
      <c r="F147" s="169">
        <v>73199</v>
      </c>
      <c r="G147" s="169">
        <v>269.52666258147343</v>
      </c>
      <c r="H147" s="169">
        <v>13.21240114884958</v>
      </c>
      <c r="I147" s="169">
        <v>275.14246912145182</v>
      </c>
      <c r="J147" s="169">
        <v>13.214334774654452</v>
      </c>
    </row>
    <row r="148" spans="1:10" x14ac:dyDescent="0.3">
      <c r="A148" s="169" t="s">
        <v>9740</v>
      </c>
      <c r="B148" s="169" t="s">
        <v>9718</v>
      </c>
      <c r="C148" s="169" t="s">
        <v>3</v>
      </c>
      <c r="D148" s="169" t="s">
        <v>17</v>
      </c>
      <c r="E148" s="169">
        <v>73200</v>
      </c>
      <c r="F148" s="169">
        <v>99999</v>
      </c>
      <c r="G148" s="169">
        <v>266.74981273133051</v>
      </c>
      <c r="H148" s="169">
        <v>12.097173182719015</v>
      </c>
      <c r="I148" s="169">
        <v>271.67960996260172</v>
      </c>
      <c r="J148" s="169">
        <v>12.10476175191549</v>
      </c>
    </row>
    <row r="149" spans="1:10" x14ac:dyDescent="0.3">
      <c r="A149" s="169" t="s">
        <v>10040</v>
      </c>
      <c r="B149" s="169" t="s">
        <v>10027</v>
      </c>
      <c r="C149" s="169" t="s">
        <v>3</v>
      </c>
      <c r="D149" s="169" t="s">
        <v>17</v>
      </c>
      <c r="E149" s="169">
        <v>100000</v>
      </c>
      <c r="F149" s="169">
        <v>124999</v>
      </c>
      <c r="G149" s="169">
        <v>328.18199631005422</v>
      </c>
      <c r="H149" s="169">
        <v>12.097173182719015</v>
      </c>
      <c r="I149" s="169">
        <v>334.57939231044605</v>
      </c>
      <c r="J149" s="169">
        <v>12.10476175191549</v>
      </c>
    </row>
    <row r="150" spans="1:10" x14ac:dyDescent="0.3">
      <c r="A150" s="169" t="s">
        <v>9741</v>
      </c>
      <c r="B150" s="169" t="s">
        <v>9713</v>
      </c>
      <c r="C150" s="169" t="s">
        <v>3</v>
      </c>
      <c r="D150" s="169" t="s">
        <v>17</v>
      </c>
      <c r="E150" s="169">
        <v>125000</v>
      </c>
      <c r="F150" s="169">
        <v>149999</v>
      </c>
      <c r="G150" s="169">
        <v>386.57798501685903</v>
      </c>
      <c r="H150" s="169">
        <v>12.097173182719015</v>
      </c>
      <c r="I150" s="169">
        <v>394.34782417000491</v>
      </c>
      <c r="J150" s="169">
        <v>12.10476175191549</v>
      </c>
    </row>
    <row r="151" spans="1:10" x14ac:dyDescent="0.3">
      <c r="A151" s="169" t="s">
        <v>10041</v>
      </c>
      <c r="B151" s="169" t="s">
        <v>9715</v>
      </c>
      <c r="C151" s="169" t="s">
        <v>3</v>
      </c>
      <c r="D151" s="169" t="s">
        <v>17</v>
      </c>
      <c r="E151" s="169">
        <v>150000</v>
      </c>
      <c r="F151" s="169">
        <v>174999</v>
      </c>
      <c r="G151" s="169">
        <v>444.16087372366388</v>
      </c>
      <c r="H151" s="169">
        <v>12.097173182719015</v>
      </c>
      <c r="I151" s="169">
        <v>453.2761880854481</v>
      </c>
      <c r="J151" s="169">
        <v>12.10476175191549</v>
      </c>
    </row>
    <row r="152" spans="1:10" x14ac:dyDescent="0.3">
      <c r="A152" s="169" t="s">
        <v>9742</v>
      </c>
      <c r="B152" s="169" t="s">
        <v>9721</v>
      </c>
      <c r="C152" s="169" t="s">
        <v>3</v>
      </c>
      <c r="D152" s="169" t="s">
        <v>17</v>
      </c>
      <c r="E152" s="169">
        <v>175000</v>
      </c>
      <c r="F152" s="169">
        <v>199999</v>
      </c>
      <c r="G152" s="169">
        <v>502.5568624304687</v>
      </c>
      <c r="H152" s="169">
        <v>12.097173182719015</v>
      </c>
      <c r="I152" s="169">
        <v>513.04461994500696</v>
      </c>
      <c r="J152" s="169">
        <v>12.10476175191549</v>
      </c>
    </row>
    <row r="153" spans="1:10" x14ac:dyDescent="0.3">
      <c r="A153" s="169" t="s">
        <v>10042</v>
      </c>
      <c r="B153" s="169" t="s">
        <v>10030</v>
      </c>
      <c r="C153" s="169" t="s">
        <v>3</v>
      </c>
      <c r="D153" s="169" t="s">
        <v>17</v>
      </c>
      <c r="E153" s="169">
        <v>200000</v>
      </c>
      <c r="F153" s="169">
        <v>224999</v>
      </c>
      <c r="G153" s="169">
        <v>559.95285113727357</v>
      </c>
      <c r="H153" s="169">
        <v>12.097173182719015</v>
      </c>
      <c r="I153" s="169">
        <v>571.77988498115462</v>
      </c>
      <c r="J153" s="169">
        <v>12.10476175191549</v>
      </c>
    </row>
    <row r="154" spans="1:10" x14ac:dyDescent="0.3">
      <c r="A154" s="169" t="s">
        <v>10043</v>
      </c>
      <c r="B154" s="169" t="s">
        <v>9725</v>
      </c>
      <c r="C154" s="169" t="s">
        <v>3</v>
      </c>
      <c r="D154" s="169" t="s">
        <v>17</v>
      </c>
      <c r="E154" s="169">
        <v>225000</v>
      </c>
      <c r="F154" s="169">
        <v>249999</v>
      </c>
      <c r="G154" s="169">
        <v>619.53573984407842</v>
      </c>
      <c r="H154" s="169">
        <v>12.097173182719015</v>
      </c>
      <c r="I154" s="169">
        <v>632.77458254342014</v>
      </c>
      <c r="J154" s="169">
        <v>12.10476175191549</v>
      </c>
    </row>
    <row r="155" spans="1:10" x14ac:dyDescent="0.3">
      <c r="A155" s="169" t="s">
        <v>9743</v>
      </c>
      <c r="B155" s="169" t="s">
        <v>9723</v>
      </c>
      <c r="C155" s="169" t="s">
        <v>3</v>
      </c>
      <c r="D155" s="169" t="s">
        <v>17</v>
      </c>
      <c r="E155" s="169">
        <v>250000</v>
      </c>
      <c r="F155" s="169">
        <v>292999</v>
      </c>
      <c r="G155" s="169">
        <v>697.54799170059414</v>
      </c>
      <c r="H155" s="169">
        <v>12.097173182719015</v>
      </c>
      <c r="I155" s="169">
        <v>712.45899618580961</v>
      </c>
      <c r="J155" s="169">
        <v>12.10476175191549</v>
      </c>
    </row>
    <row r="156" spans="1:10" x14ac:dyDescent="0.3">
      <c r="A156" s="169" t="s">
        <v>10282</v>
      </c>
      <c r="B156" s="169" t="s">
        <v>10247</v>
      </c>
      <c r="C156" s="169" t="s">
        <v>3</v>
      </c>
      <c r="D156" s="169" t="s">
        <v>17</v>
      </c>
      <c r="E156" s="169">
        <v>293000</v>
      </c>
      <c r="F156" s="169">
        <v>342999</v>
      </c>
      <c r="G156" s="169">
        <v>1077.9644178333924</v>
      </c>
      <c r="H156" s="169">
        <v>11.593633073210764</v>
      </c>
      <c r="I156" s="169">
        <v>1104.3084409337289</v>
      </c>
      <c r="J156" s="169">
        <v>11.601221642407239</v>
      </c>
    </row>
    <row r="157" spans="1:10" x14ac:dyDescent="0.3">
      <c r="A157" s="169" t="s">
        <v>10283</v>
      </c>
      <c r="B157" s="169" t="s">
        <v>10249</v>
      </c>
      <c r="C157" s="169" t="s">
        <v>3</v>
      </c>
      <c r="D157" s="169" t="s">
        <v>17</v>
      </c>
      <c r="E157" s="169">
        <v>343000</v>
      </c>
      <c r="F157" s="169">
        <v>392999</v>
      </c>
      <c r="G157" s="169">
        <v>1223.0900952470022</v>
      </c>
      <c r="H157" s="169">
        <v>11.593633073210764</v>
      </c>
      <c r="I157" s="169">
        <v>1253.1187434773315</v>
      </c>
      <c r="J157" s="169">
        <v>11.601221642407239</v>
      </c>
    </row>
    <row r="158" spans="1:10" x14ac:dyDescent="0.3">
      <c r="A158" s="169" t="s">
        <v>10284</v>
      </c>
      <c r="B158" s="169" t="s">
        <v>10251</v>
      </c>
      <c r="C158" s="169" t="s">
        <v>3</v>
      </c>
      <c r="D158" s="169" t="s">
        <v>17</v>
      </c>
      <c r="E158" s="169">
        <v>393000</v>
      </c>
      <c r="F158" s="169">
        <v>442999</v>
      </c>
      <c r="G158" s="169">
        <v>1370.4026726606116</v>
      </c>
      <c r="H158" s="169">
        <v>11.593633073210764</v>
      </c>
      <c r="I158" s="169">
        <v>1404.188478547052</v>
      </c>
      <c r="J158" s="169">
        <v>11.601221642407239</v>
      </c>
    </row>
    <row r="159" spans="1:10" x14ac:dyDescent="0.3">
      <c r="A159" s="169" t="s">
        <v>10285</v>
      </c>
      <c r="B159" s="169" t="s">
        <v>10253</v>
      </c>
      <c r="C159" s="169" t="s">
        <v>3</v>
      </c>
      <c r="D159" s="169" t="s">
        <v>17</v>
      </c>
      <c r="E159" s="169">
        <v>443000</v>
      </c>
      <c r="F159" s="169">
        <v>492999</v>
      </c>
      <c r="G159" s="169">
        <v>1517.5283500742219</v>
      </c>
      <c r="H159" s="169">
        <v>11.593633073210764</v>
      </c>
      <c r="I159" s="169">
        <v>1555.0651147374772</v>
      </c>
      <c r="J159" s="169">
        <v>11.601221642407239</v>
      </c>
    </row>
    <row r="160" spans="1:10" x14ac:dyDescent="0.3">
      <c r="A160" s="169" t="s">
        <v>10286</v>
      </c>
      <c r="B160" s="169" t="s">
        <v>10255</v>
      </c>
      <c r="C160" s="169" t="s">
        <v>3</v>
      </c>
      <c r="D160" s="169" t="s">
        <v>17</v>
      </c>
      <c r="E160" s="169">
        <v>493000</v>
      </c>
      <c r="F160" s="169">
        <v>542999</v>
      </c>
      <c r="G160" s="169">
        <v>1662.6540274878312</v>
      </c>
      <c r="H160" s="169">
        <v>11.593633073210764</v>
      </c>
      <c r="I160" s="169">
        <v>1703.8754172810795</v>
      </c>
      <c r="J160" s="169">
        <v>11.601221642407239</v>
      </c>
    </row>
    <row r="161" spans="1:10" x14ac:dyDescent="0.3">
      <c r="A161" s="169" t="s">
        <v>10287</v>
      </c>
      <c r="B161" s="169" t="s">
        <v>10257</v>
      </c>
      <c r="C161" s="169" t="s">
        <v>3</v>
      </c>
      <c r="D161" s="169" t="s">
        <v>17</v>
      </c>
      <c r="E161" s="169">
        <v>543000</v>
      </c>
      <c r="F161" s="169">
        <v>592999</v>
      </c>
      <c r="G161" s="169">
        <v>1809.7797049014409</v>
      </c>
      <c r="H161" s="169">
        <v>11.593633073210764</v>
      </c>
      <c r="I161" s="169">
        <v>1854.7520534715045</v>
      </c>
      <c r="J161" s="169">
        <v>11.601221642407239</v>
      </c>
    </row>
    <row r="162" spans="1:10" x14ac:dyDescent="0.3">
      <c r="A162" s="169" t="s">
        <v>10288</v>
      </c>
      <c r="B162" s="169" t="s">
        <v>10259</v>
      </c>
      <c r="C162" s="169" t="s">
        <v>3</v>
      </c>
      <c r="D162" s="169" t="s">
        <v>17</v>
      </c>
      <c r="E162" s="169">
        <v>593000</v>
      </c>
      <c r="F162" s="169">
        <v>642999</v>
      </c>
      <c r="G162" s="169">
        <v>1959.9053823150505</v>
      </c>
      <c r="H162" s="169">
        <v>11.593633073210764</v>
      </c>
      <c r="I162" s="169">
        <v>2008.7281901321628</v>
      </c>
      <c r="J162" s="169">
        <v>11.601221642407239</v>
      </c>
    </row>
    <row r="163" spans="1:10" x14ac:dyDescent="0.3">
      <c r="A163" s="169" t="s">
        <v>10289</v>
      </c>
      <c r="B163" s="169" t="s">
        <v>10261</v>
      </c>
      <c r="C163" s="169" t="s">
        <v>3</v>
      </c>
      <c r="D163" s="169" t="s">
        <v>17</v>
      </c>
      <c r="E163" s="169">
        <v>643000</v>
      </c>
      <c r="F163" s="169">
        <v>692999</v>
      </c>
      <c r="G163" s="169">
        <v>2102.0310597286602</v>
      </c>
      <c r="H163" s="169">
        <v>11.593633073210764</v>
      </c>
      <c r="I163" s="169">
        <v>2154.438992205532</v>
      </c>
      <c r="J163" s="169">
        <v>11.601221642407239</v>
      </c>
    </row>
    <row r="164" spans="1:10" x14ac:dyDescent="0.3">
      <c r="A164" s="169" t="s">
        <v>10290</v>
      </c>
      <c r="B164" s="169" t="s">
        <v>10263</v>
      </c>
      <c r="C164" s="169" t="s">
        <v>3</v>
      </c>
      <c r="D164" s="169" t="s">
        <v>17</v>
      </c>
      <c r="E164" s="169">
        <v>693000</v>
      </c>
      <c r="F164" s="169">
        <v>731999</v>
      </c>
      <c r="G164" s="169">
        <v>2229.0416753310283</v>
      </c>
      <c r="H164" s="169">
        <v>11.593633073210764</v>
      </c>
      <c r="I164" s="169">
        <v>2284.764791008598</v>
      </c>
      <c r="J164" s="169">
        <v>11.601221642407239</v>
      </c>
    </row>
    <row r="165" spans="1:10" x14ac:dyDescent="0.3">
      <c r="A165" s="169" t="s">
        <v>9744</v>
      </c>
      <c r="B165" s="169" t="s">
        <v>9874</v>
      </c>
      <c r="C165" s="169" t="s">
        <v>55</v>
      </c>
      <c r="D165" s="169" t="s">
        <v>9745</v>
      </c>
      <c r="E165" s="169">
        <v>0</v>
      </c>
      <c r="F165" s="169">
        <v>24999</v>
      </c>
      <c r="G165" s="169">
        <v>148.40533446774413</v>
      </c>
      <c r="H165" s="169">
        <v>13.28151058632613</v>
      </c>
      <c r="I165" s="169">
        <v>151.02057166053788</v>
      </c>
      <c r="J165" s="169">
        <v>13.283964931258556</v>
      </c>
    </row>
    <row r="166" spans="1:10" x14ac:dyDescent="0.3">
      <c r="A166" s="169" t="s">
        <v>9746</v>
      </c>
      <c r="B166" s="169" t="s">
        <v>9876</v>
      </c>
      <c r="C166" s="169" t="s">
        <v>55</v>
      </c>
      <c r="D166" s="169" t="s">
        <v>9745</v>
      </c>
      <c r="E166" s="169">
        <v>25000</v>
      </c>
      <c r="F166" s="169">
        <v>49999</v>
      </c>
      <c r="G166" s="169">
        <v>205.66264388963967</v>
      </c>
      <c r="H166" s="169">
        <v>13.28151058632613</v>
      </c>
      <c r="I166" s="169">
        <v>209.6675709833612</v>
      </c>
      <c r="J166" s="169">
        <v>13.283964931258556</v>
      </c>
    </row>
    <row r="167" spans="1:10" x14ac:dyDescent="0.3">
      <c r="A167" s="169" t="s">
        <v>9747</v>
      </c>
      <c r="B167" s="169" t="s">
        <v>9878</v>
      </c>
      <c r="C167" s="169" t="s">
        <v>55</v>
      </c>
      <c r="D167" s="169" t="s">
        <v>9745</v>
      </c>
      <c r="E167" s="169">
        <v>50000</v>
      </c>
      <c r="F167" s="169">
        <v>73199</v>
      </c>
      <c r="G167" s="169">
        <v>297.81266258147343</v>
      </c>
      <c r="H167" s="169">
        <v>13.28151058632613</v>
      </c>
      <c r="I167" s="169">
        <v>304.36662588846002</v>
      </c>
      <c r="J167" s="169">
        <v>13.283964931258556</v>
      </c>
    </row>
    <row r="168" spans="1:10" x14ac:dyDescent="0.3">
      <c r="A168" s="169" t="s">
        <v>9748</v>
      </c>
      <c r="B168" s="169" t="s">
        <v>9880</v>
      </c>
      <c r="C168" s="169" t="s">
        <v>55</v>
      </c>
      <c r="D168" s="169" t="s">
        <v>9745</v>
      </c>
      <c r="E168" s="169">
        <v>73200</v>
      </c>
      <c r="F168" s="169">
        <v>99999</v>
      </c>
      <c r="G168" s="169">
        <v>327.0793127313305</v>
      </c>
      <c r="H168" s="169">
        <v>11.922666135853225</v>
      </c>
      <c r="I168" s="169">
        <v>334.01004783558557</v>
      </c>
      <c r="J168" s="169">
        <v>11.924997763539031</v>
      </c>
    </row>
    <row r="169" spans="1:10" x14ac:dyDescent="0.3">
      <c r="A169" s="169" t="s">
        <v>10044</v>
      </c>
      <c r="B169" s="169" t="s">
        <v>10113</v>
      </c>
      <c r="C169" s="169" t="s">
        <v>55</v>
      </c>
      <c r="D169" s="169" t="s">
        <v>9745</v>
      </c>
      <c r="E169" s="169">
        <v>100000</v>
      </c>
      <c r="F169" s="169">
        <v>124999</v>
      </c>
      <c r="G169" s="169">
        <v>396.50149631005422</v>
      </c>
      <c r="H169" s="169">
        <v>11.922666135853225</v>
      </c>
      <c r="I169" s="169">
        <v>405.16483310248509</v>
      </c>
      <c r="J169" s="169">
        <v>11.924997763539031</v>
      </c>
    </row>
    <row r="170" spans="1:10" x14ac:dyDescent="0.3">
      <c r="A170" s="169" t="s">
        <v>9749</v>
      </c>
      <c r="B170" s="169" t="s">
        <v>9875</v>
      </c>
      <c r="C170" s="169" t="s">
        <v>55</v>
      </c>
      <c r="D170" s="169" t="s">
        <v>9745</v>
      </c>
      <c r="E170" s="169">
        <v>125000</v>
      </c>
      <c r="F170" s="169">
        <v>149999</v>
      </c>
      <c r="G170" s="169">
        <v>462.32148501685901</v>
      </c>
      <c r="H170" s="169">
        <v>11.922666135853225</v>
      </c>
      <c r="I170" s="169">
        <v>472.60349545904842</v>
      </c>
      <c r="J170" s="169">
        <v>11.924997763539031</v>
      </c>
    </row>
    <row r="171" spans="1:10" x14ac:dyDescent="0.3">
      <c r="A171" s="169" t="s">
        <v>10045</v>
      </c>
      <c r="B171" s="169" t="s">
        <v>9877</v>
      </c>
      <c r="C171" s="169" t="s">
        <v>55</v>
      </c>
      <c r="D171" s="169" t="s">
        <v>9745</v>
      </c>
      <c r="E171" s="169">
        <v>150000</v>
      </c>
      <c r="F171" s="169">
        <v>174999</v>
      </c>
      <c r="G171" s="169">
        <v>527.14147372366392</v>
      </c>
      <c r="H171" s="169">
        <v>11.922666135853225</v>
      </c>
      <c r="I171" s="169">
        <v>539.00899099220055</v>
      </c>
      <c r="J171" s="169">
        <v>11.924997763539031</v>
      </c>
    </row>
    <row r="172" spans="1:10" x14ac:dyDescent="0.3">
      <c r="A172" s="169" t="s">
        <v>9750</v>
      </c>
      <c r="B172" s="169" t="s">
        <v>9883</v>
      </c>
      <c r="C172" s="169" t="s">
        <v>55</v>
      </c>
      <c r="D172" s="169" t="s">
        <v>9745</v>
      </c>
      <c r="E172" s="169">
        <v>175000</v>
      </c>
      <c r="F172" s="169">
        <v>199999</v>
      </c>
      <c r="G172" s="169">
        <v>592.96146243046871</v>
      </c>
      <c r="H172" s="169">
        <v>11.922666135853225</v>
      </c>
      <c r="I172" s="169">
        <v>606.44765334876388</v>
      </c>
      <c r="J172" s="169">
        <v>11.924997763539031</v>
      </c>
    </row>
    <row r="173" spans="1:10" x14ac:dyDescent="0.3">
      <c r="A173" s="169" t="s">
        <v>10046</v>
      </c>
      <c r="B173" s="169" t="s">
        <v>10116</v>
      </c>
      <c r="C173" s="169" t="s">
        <v>55</v>
      </c>
      <c r="D173" s="169" t="s">
        <v>9745</v>
      </c>
      <c r="E173" s="169">
        <v>200000</v>
      </c>
      <c r="F173" s="169">
        <v>224999</v>
      </c>
      <c r="G173" s="169">
        <v>657.78145113727351</v>
      </c>
      <c r="H173" s="169">
        <v>11.922666135853225</v>
      </c>
      <c r="I173" s="169">
        <v>672.85314888191601</v>
      </c>
      <c r="J173" s="169">
        <v>11.924997763539031</v>
      </c>
    </row>
    <row r="174" spans="1:10" x14ac:dyDescent="0.3">
      <c r="A174" s="169" t="s">
        <v>10047</v>
      </c>
      <c r="B174" s="169" t="s">
        <v>9887</v>
      </c>
      <c r="C174" s="169" t="s">
        <v>55</v>
      </c>
      <c r="D174" s="169" t="s">
        <v>9745</v>
      </c>
      <c r="E174" s="169">
        <v>225000</v>
      </c>
      <c r="F174" s="169">
        <v>249999</v>
      </c>
      <c r="G174" s="169">
        <v>724.60143984407841</v>
      </c>
      <c r="H174" s="169">
        <v>11.922666135853225</v>
      </c>
      <c r="I174" s="169">
        <v>741.32497806189053</v>
      </c>
      <c r="J174" s="169">
        <v>11.924997763539031</v>
      </c>
    </row>
    <row r="175" spans="1:10" x14ac:dyDescent="0.3">
      <c r="A175" s="169" t="s">
        <v>9751</v>
      </c>
      <c r="B175" s="169" t="s">
        <v>9885</v>
      </c>
      <c r="C175" s="169" t="s">
        <v>55</v>
      </c>
      <c r="D175" s="169" t="s">
        <v>9745</v>
      </c>
      <c r="E175" s="169">
        <v>250000</v>
      </c>
      <c r="F175" s="169">
        <v>292999</v>
      </c>
      <c r="G175" s="169">
        <v>811.74099170059412</v>
      </c>
      <c r="H175" s="169">
        <v>11.922666135853225</v>
      </c>
      <c r="I175" s="169">
        <v>830.43941525160062</v>
      </c>
      <c r="J175" s="169">
        <v>11.924997763539031</v>
      </c>
    </row>
    <row r="176" spans="1:10" x14ac:dyDescent="0.3">
      <c r="A176" s="169" t="s">
        <v>10291</v>
      </c>
      <c r="B176" s="169" t="s">
        <v>10292</v>
      </c>
      <c r="C176" s="169" t="s">
        <v>55</v>
      </c>
      <c r="D176" s="169" t="s">
        <v>9745</v>
      </c>
      <c r="E176" s="169">
        <v>293000</v>
      </c>
      <c r="F176" s="169">
        <v>342999</v>
      </c>
      <c r="G176" s="169">
        <v>1224.2314178333922</v>
      </c>
      <c r="H176" s="169">
        <v>11.501813944119162</v>
      </c>
      <c r="I176" s="169">
        <v>1255.4266526936099</v>
      </c>
      <c r="J176" s="169">
        <v>11.504145571804967</v>
      </c>
    </row>
    <row r="177" spans="1:10" x14ac:dyDescent="0.3">
      <c r="A177" s="169" t="s">
        <v>10293</v>
      </c>
      <c r="B177" s="169" t="s">
        <v>10294</v>
      </c>
      <c r="C177" s="169" t="s">
        <v>55</v>
      </c>
      <c r="D177" s="169" t="s">
        <v>9745</v>
      </c>
      <c r="E177" s="169">
        <v>343000</v>
      </c>
      <c r="F177" s="169">
        <v>392999</v>
      </c>
      <c r="G177" s="169">
        <v>1386.2048952470022</v>
      </c>
      <c r="H177" s="169">
        <v>11.501813944119162</v>
      </c>
      <c r="I177" s="169">
        <v>1421.643543244679</v>
      </c>
      <c r="J177" s="169">
        <v>11.504145571804967</v>
      </c>
    </row>
    <row r="178" spans="1:10" x14ac:dyDescent="0.3">
      <c r="A178" s="169" t="s">
        <v>10295</v>
      </c>
      <c r="B178" s="169" t="s">
        <v>10296</v>
      </c>
      <c r="C178" s="169" t="s">
        <v>55</v>
      </c>
      <c r="D178" s="169" t="s">
        <v>9745</v>
      </c>
      <c r="E178" s="169">
        <v>393000</v>
      </c>
      <c r="F178" s="169">
        <v>442999</v>
      </c>
      <c r="G178" s="169">
        <v>1550.4218726606118</v>
      </c>
      <c r="H178" s="169">
        <v>11.501813944119162</v>
      </c>
      <c r="I178" s="169">
        <v>1590.1783435640712</v>
      </c>
      <c r="J178" s="169">
        <v>11.504145571804967</v>
      </c>
    </row>
    <row r="179" spans="1:10" x14ac:dyDescent="0.3">
      <c r="A179" s="169" t="s">
        <v>10297</v>
      </c>
      <c r="B179" s="169" t="s">
        <v>10298</v>
      </c>
      <c r="C179" s="169" t="s">
        <v>55</v>
      </c>
      <c r="D179" s="169" t="s">
        <v>9745</v>
      </c>
      <c r="E179" s="169">
        <v>443000</v>
      </c>
      <c r="F179" s="169">
        <v>492999</v>
      </c>
      <c r="G179" s="169">
        <v>1714.3953500742216</v>
      </c>
      <c r="H179" s="169">
        <v>11.501813944119162</v>
      </c>
      <c r="I179" s="169">
        <v>1758.4615677619624</v>
      </c>
      <c r="J179" s="169">
        <v>11.504145571804967</v>
      </c>
    </row>
    <row r="180" spans="1:10" x14ac:dyDescent="0.3">
      <c r="A180" s="169" t="s">
        <v>10299</v>
      </c>
      <c r="B180" s="169" t="s">
        <v>10300</v>
      </c>
      <c r="C180" s="169" t="s">
        <v>55</v>
      </c>
      <c r="D180" s="169" t="s">
        <v>9745</v>
      </c>
      <c r="E180" s="169">
        <v>493000</v>
      </c>
      <c r="F180" s="169">
        <v>542999</v>
      </c>
      <c r="G180" s="169">
        <v>1876.3688274878311</v>
      </c>
      <c r="H180" s="169">
        <v>11.501813944119162</v>
      </c>
      <c r="I180" s="169">
        <v>1924.6784583130318</v>
      </c>
      <c r="J180" s="169">
        <v>11.504145571804967</v>
      </c>
    </row>
    <row r="181" spans="1:10" x14ac:dyDescent="0.3">
      <c r="A181" s="169" t="s">
        <v>10301</v>
      </c>
      <c r="B181" s="169" t="s">
        <v>10302</v>
      </c>
      <c r="C181" s="169" t="s">
        <v>55</v>
      </c>
      <c r="D181" s="169" t="s">
        <v>9745</v>
      </c>
      <c r="E181" s="169">
        <v>543000</v>
      </c>
      <c r="F181" s="169">
        <v>592999</v>
      </c>
      <c r="G181" s="169">
        <v>2040.3423049014411</v>
      </c>
      <c r="H181" s="169">
        <v>11.501813944119162</v>
      </c>
      <c r="I181" s="169">
        <v>2092.9616825109233</v>
      </c>
      <c r="J181" s="169">
        <v>11.504145571804967</v>
      </c>
    </row>
    <row r="182" spans="1:10" x14ac:dyDescent="0.3">
      <c r="A182" s="169" t="s">
        <v>10303</v>
      </c>
      <c r="B182" s="169" t="s">
        <v>10304</v>
      </c>
      <c r="C182" s="169" t="s">
        <v>55</v>
      </c>
      <c r="D182" s="169" t="s">
        <v>9745</v>
      </c>
      <c r="E182" s="169">
        <v>593000</v>
      </c>
      <c r="F182" s="169">
        <v>642999</v>
      </c>
      <c r="G182" s="169">
        <v>2207.559282315051</v>
      </c>
      <c r="H182" s="169">
        <v>11.501813944119162</v>
      </c>
      <c r="I182" s="169">
        <v>2264.5959833005491</v>
      </c>
      <c r="J182" s="169">
        <v>11.504145571804967</v>
      </c>
    </row>
    <row r="183" spans="1:10" x14ac:dyDescent="0.3">
      <c r="A183" s="169" t="s">
        <v>10305</v>
      </c>
      <c r="B183" s="169" t="s">
        <v>10306</v>
      </c>
      <c r="C183" s="169" t="s">
        <v>55</v>
      </c>
      <c r="D183" s="169" t="s">
        <v>9745</v>
      </c>
      <c r="E183" s="169">
        <v>643000</v>
      </c>
      <c r="F183" s="169">
        <v>692999</v>
      </c>
      <c r="G183" s="169">
        <v>2366.5327597286605</v>
      </c>
      <c r="H183" s="169">
        <v>11.501813944119162</v>
      </c>
      <c r="I183" s="169">
        <v>2427.7133733813853</v>
      </c>
      <c r="J183" s="169">
        <v>11.504145571804967</v>
      </c>
    </row>
    <row r="184" spans="1:10" x14ac:dyDescent="0.3">
      <c r="A184" s="169" t="s">
        <v>10307</v>
      </c>
      <c r="B184" s="169" t="s">
        <v>10308</v>
      </c>
      <c r="C184" s="169" t="s">
        <v>55</v>
      </c>
      <c r="D184" s="169" t="s">
        <v>9745</v>
      </c>
      <c r="E184" s="169">
        <v>693000</v>
      </c>
      <c r="F184" s="169">
        <v>731999</v>
      </c>
      <c r="G184" s="169">
        <v>2507.7545753310278</v>
      </c>
      <c r="H184" s="169">
        <v>11.501813944119162</v>
      </c>
      <c r="I184" s="169">
        <v>2572.7217125453112</v>
      </c>
      <c r="J184" s="169">
        <v>11.504145571804967</v>
      </c>
    </row>
    <row r="185" spans="1:10" x14ac:dyDescent="0.3">
      <c r="A185" s="169" t="s">
        <v>9752</v>
      </c>
      <c r="B185" s="169" t="s">
        <v>9874</v>
      </c>
      <c r="C185" s="169" t="s">
        <v>55</v>
      </c>
      <c r="D185" s="169" t="s">
        <v>9753</v>
      </c>
      <c r="E185" s="169">
        <v>0</v>
      </c>
      <c r="F185" s="169">
        <v>24999</v>
      </c>
      <c r="G185" s="169">
        <v>148.40533446774413</v>
      </c>
      <c r="H185" s="169">
        <v>13.28151058632613</v>
      </c>
      <c r="I185" s="169">
        <v>151.02057166053788</v>
      </c>
      <c r="J185" s="169">
        <v>13.283964931258556</v>
      </c>
    </row>
    <row r="186" spans="1:10" x14ac:dyDescent="0.3">
      <c r="A186" s="169" t="s">
        <v>9754</v>
      </c>
      <c r="B186" s="169" t="s">
        <v>9876</v>
      </c>
      <c r="C186" s="169" t="s">
        <v>55</v>
      </c>
      <c r="D186" s="169" t="s">
        <v>9753</v>
      </c>
      <c r="E186" s="169">
        <v>25000</v>
      </c>
      <c r="F186" s="169">
        <v>49999</v>
      </c>
      <c r="G186" s="169">
        <v>205.66264388963967</v>
      </c>
      <c r="H186" s="169">
        <v>13.28151058632613</v>
      </c>
      <c r="I186" s="169">
        <v>209.6675709833612</v>
      </c>
      <c r="J186" s="169">
        <v>13.283964931258556</v>
      </c>
    </row>
    <row r="187" spans="1:10" x14ac:dyDescent="0.3">
      <c r="A187" s="169" t="s">
        <v>9755</v>
      </c>
      <c r="B187" s="169" t="s">
        <v>9878</v>
      </c>
      <c r="C187" s="169" t="s">
        <v>55</v>
      </c>
      <c r="D187" s="169" t="s">
        <v>9753</v>
      </c>
      <c r="E187" s="169">
        <v>50000</v>
      </c>
      <c r="F187" s="169">
        <v>73199</v>
      </c>
      <c r="G187" s="169">
        <v>297.81266258147343</v>
      </c>
      <c r="H187" s="169">
        <v>13.28151058632613</v>
      </c>
      <c r="I187" s="169">
        <v>304.36662588846002</v>
      </c>
      <c r="J187" s="169">
        <v>13.283964931258556</v>
      </c>
    </row>
    <row r="188" spans="1:10" x14ac:dyDescent="0.3">
      <c r="A188" s="169" t="s">
        <v>9756</v>
      </c>
      <c r="B188" s="169" t="s">
        <v>9880</v>
      </c>
      <c r="C188" s="169" t="s">
        <v>55</v>
      </c>
      <c r="D188" s="169" t="s">
        <v>9753</v>
      </c>
      <c r="E188" s="169">
        <v>73200</v>
      </c>
      <c r="F188" s="169">
        <v>99999</v>
      </c>
      <c r="G188" s="169">
        <v>327.0793127313305</v>
      </c>
      <c r="H188" s="169">
        <v>11.922666135853225</v>
      </c>
      <c r="I188" s="169">
        <v>334.01004783558557</v>
      </c>
      <c r="J188" s="169">
        <v>11.924997763539031</v>
      </c>
    </row>
    <row r="189" spans="1:10" x14ac:dyDescent="0.3">
      <c r="A189" s="169" t="s">
        <v>10048</v>
      </c>
      <c r="B189" s="169" t="s">
        <v>10113</v>
      </c>
      <c r="C189" s="169" t="s">
        <v>55</v>
      </c>
      <c r="D189" s="169" t="s">
        <v>9753</v>
      </c>
      <c r="E189" s="169">
        <v>100000</v>
      </c>
      <c r="F189" s="169">
        <v>124999</v>
      </c>
      <c r="G189" s="169">
        <v>396.50149631005422</v>
      </c>
      <c r="H189" s="169">
        <v>11.922666135853225</v>
      </c>
      <c r="I189" s="169">
        <v>405.16483310248509</v>
      </c>
      <c r="J189" s="169">
        <v>11.924997763539031</v>
      </c>
    </row>
    <row r="190" spans="1:10" x14ac:dyDescent="0.3">
      <c r="A190" s="169" t="s">
        <v>9757</v>
      </c>
      <c r="B190" s="169" t="s">
        <v>9875</v>
      </c>
      <c r="C190" s="169" t="s">
        <v>55</v>
      </c>
      <c r="D190" s="169" t="s">
        <v>9753</v>
      </c>
      <c r="E190" s="169">
        <v>125000</v>
      </c>
      <c r="F190" s="169">
        <v>149999</v>
      </c>
      <c r="G190" s="169">
        <v>462.32148501685901</v>
      </c>
      <c r="H190" s="169">
        <v>11.922666135853225</v>
      </c>
      <c r="I190" s="169">
        <v>472.60349545904842</v>
      </c>
      <c r="J190" s="169">
        <v>11.924997763539031</v>
      </c>
    </row>
    <row r="191" spans="1:10" x14ac:dyDescent="0.3">
      <c r="A191" s="169" t="s">
        <v>10049</v>
      </c>
      <c r="B191" s="169" t="s">
        <v>9877</v>
      </c>
      <c r="C191" s="169" t="s">
        <v>55</v>
      </c>
      <c r="D191" s="169" t="s">
        <v>9753</v>
      </c>
      <c r="E191" s="169">
        <v>150000</v>
      </c>
      <c r="F191" s="169">
        <v>174999</v>
      </c>
      <c r="G191" s="169">
        <v>527.14147372366392</v>
      </c>
      <c r="H191" s="169">
        <v>11.922666135853225</v>
      </c>
      <c r="I191" s="169">
        <v>539.00899099220055</v>
      </c>
      <c r="J191" s="169">
        <v>11.924997763539031</v>
      </c>
    </row>
    <row r="192" spans="1:10" x14ac:dyDescent="0.3">
      <c r="A192" s="169" t="s">
        <v>9758</v>
      </c>
      <c r="B192" s="169" t="s">
        <v>9883</v>
      </c>
      <c r="C192" s="169" t="s">
        <v>55</v>
      </c>
      <c r="D192" s="169" t="s">
        <v>9753</v>
      </c>
      <c r="E192" s="169">
        <v>175000</v>
      </c>
      <c r="F192" s="169">
        <v>199999</v>
      </c>
      <c r="G192" s="169">
        <v>592.96146243046871</v>
      </c>
      <c r="H192" s="169">
        <v>11.922666135853225</v>
      </c>
      <c r="I192" s="169">
        <v>606.44765334876388</v>
      </c>
      <c r="J192" s="169">
        <v>11.924997763539031</v>
      </c>
    </row>
    <row r="193" spans="1:10" x14ac:dyDescent="0.3">
      <c r="A193" s="169" t="s">
        <v>10050</v>
      </c>
      <c r="B193" s="169" t="s">
        <v>10116</v>
      </c>
      <c r="C193" s="169" t="s">
        <v>55</v>
      </c>
      <c r="D193" s="169" t="s">
        <v>9753</v>
      </c>
      <c r="E193" s="169">
        <v>200000</v>
      </c>
      <c r="F193" s="169">
        <v>224999</v>
      </c>
      <c r="G193" s="169">
        <v>657.78145113727351</v>
      </c>
      <c r="H193" s="169">
        <v>11.922666135853225</v>
      </c>
      <c r="I193" s="169">
        <v>672.85314888191601</v>
      </c>
      <c r="J193" s="169">
        <v>11.924997763539031</v>
      </c>
    </row>
    <row r="194" spans="1:10" x14ac:dyDescent="0.3">
      <c r="A194" s="169" t="s">
        <v>10051</v>
      </c>
      <c r="B194" s="169" t="s">
        <v>9887</v>
      </c>
      <c r="C194" s="169" t="s">
        <v>55</v>
      </c>
      <c r="D194" s="169" t="s">
        <v>9753</v>
      </c>
      <c r="E194" s="169">
        <v>225000</v>
      </c>
      <c r="F194" s="169">
        <v>249999</v>
      </c>
      <c r="G194" s="169">
        <v>724.60143984407841</v>
      </c>
      <c r="H194" s="169">
        <v>11.922666135853225</v>
      </c>
      <c r="I194" s="169">
        <v>741.32497806189053</v>
      </c>
      <c r="J194" s="169">
        <v>11.924997763539031</v>
      </c>
    </row>
    <row r="195" spans="1:10" x14ac:dyDescent="0.3">
      <c r="A195" s="169" t="s">
        <v>9759</v>
      </c>
      <c r="B195" s="169" t="s">
        <v>9885</v>
      </c>
      <c r="C195" s="169" t="s">
        <v>55</v>
      </c>
      <c r="D195" s="169" t="s">
        <v>9753</v>
      </c>
      <c r="E195" s="169">
        <v>250000</v>
      </c>
      <c r="F195" s="169">
        <v>292999</v>
      </c>
      <c r="G195" s="169">
        <v>811.74099170059412</v>
      </c>
      <c r="H195" s="169">
        <v>11.922666135853225</v>
      </c>
      <c r="I195" s="169">
        <v>830.43941525160062</v>
      </c>
      <c r="J195" s="169">
        <v>11.924997763539031</v>
      </c>
    </row>
    <row r="196" spans="1:10" x14ac:dyDescent="0.3">
      <c r="A196" s="169" t="s">
        <v>10309</v>
      </c>
      <c r="B196" s="169" t="s">
        <v>10292</v>
      </c>
      <c r="C196" s="169" t="s">
        <v>55</v>
      </c>
      <c r="D196" s="169" t="s">
        <v>9753</v>
      </c>
      <c r="E196" s="169">
        <v>293000</v>
      </c>
      <c r="F196" s="169">
        <v>342999</v>
      </c>
      <c r="G196" s="169">
        <v>1224.2314178333922</v>
      </c>
      <c r="H196" s="169">
        <v>11.501813944119162</v>
      </c>
      <c r="I196" s="169">
        <v>1255.4266526936099</v>
      </c>
      <c r="J196" s="169">
        <v>11.504145571804967</v>
      </c>
    </row>
    <row r="197" spans="1:10" x14ac:dyDescent="0.3">
      <c r="A197" s="169" t="s">
        <v>10310</v>
      </c>
      <c r="B197" s="169" t="s">
        <v>10294</v>
      </c>
      <c r="C197" s="169" t="s">
        <v>55</v>
      </c>
      <c r="D197" s="169" t="s">
        <v>9753</v>
      </c>
      <c r="E197" s="169">
        <v>343000</v>
      </c>
      <c r="F197" s="169">
        <v>392999</v>
      </c>
      <c r="G197" s="169">
        <v>1386.2048952470022</v>
      </c>
      <c r="H197" s="169">
        <v>11.501813944119162</v>
      </c>
      <c r="I197" s="169">
        <v>1421.643543244679</v>
      </c>
      <c r="J197" s="169">
        <v>11.504145571804967</v>
      </c>
    </row>
    <row r="198" spans="1:10" x14ac:dyDescent="0.3">
      <c r="A198" s="169" t="s">
        <v>10311</v>
      </c>
      <c r="B198" s="169" t="s">
        <v>10296</v>
      </c>
      <c r="C198" s="169" t="s">
        <v>55</v>
      </c>
      <c r="D198" s="169" t="s">
        <v>9753</v>
      </c>
      <c r="E198" s="169">
        <v>393000</v>
      </c>
      <c r="F198" s="169">
        <v>442999</v>
      </c>
      <c r="G198" s="169">
        <v>1550.4218726606118</v>
      </c>
      <c r="H198" s="169">
        <v>11.501813944119162</v>
      </c>
      <c r="I198" s="169">
        <v>1590.1783435640712</v>
      </c>
      <c r="J198" s="169">
        <v>11.504145571804967</v>
      </c>
    </row>
    <row r="199" spans="1:10" x14ac:dyDescent="0.3">
      <c r="A199" s="169" t="s">
        <v>10312</v>
      </c>
      <c r="B199" s="169" t="s">
        <v>10298</v>
      </c>
      <c r="C199" s="169" t="s">
        <v>55</v>
      </c>
      <c r="D199" s="169" t="s">
        <v>9753</v>
      </c>
      <c r="E199" s="169">
        <v>443000</v>
      </c>
      <c r="F199" s="169">
        <v>492999</v>
      </c>
      <c r="G199" s="169">
        <v>1714.3953500742216</v>
      </c>
      <c r="H199" s="169">
        <v>11.501813944119162</v>
      </c>
      <c r="I199" s="169">
        <v>1758.4615677619624</v>
      </c>
      <c r="J199" s="169">
        <v>11.504145571804967</v>
      </c>
    </row>
    <row r="200" spans="1:10" x14ac:dyDescent="0.3">
      <c r="A200" s="169" t="s">
        <v>10313</v>
      </c>
      <c r="B200" s="169" t="s">
        <v>10300</v>
      </c>
      <c r="C200" s="169" t="s">
        <v>55</v>
      </c>
      <c r="D200" s="169" t="s">
        <v>9753</v>
      </c>
      <c r="E200" s="169">
        <v>493000</v>
      </c>
      <c r="F200" s="169">
        <v>542999</v>
      </c>
      <c r="G200" s="169">
        <v>1876.3688274878311</v>
      </c>
      <c r="H200" s="169">
        <v>11.501813944119162</v>
      </c>
      <c r="I200" s="169">
        <v>1924.6784583130318</v>
      </c>
      <c r="J200" s="169">
        <v>11.504145571804967</v>
      </c>
    </row>
    <row r="201" spans="1:10" x14ac:dyDescent="0.3">
      <c r="A201" s="169" t="s">
        <v>10314</v>
      </c>
      <c r="B201" s="169" t="s">
        <v>10302</v>
      </c>
      <c r="C201" s="169" t="s">
        <v>55</v>
      </c>
      <c r="D201" s="169" t="s">
        <v>9753</v>
      </c>
      <c r="E201" s="169">
        <v>543000</v>
      </c>
      <c r="F201" s="169">
        <v>592999</v>
      </c>
      <c r="G201" s="169">
        <v>2040.3423049014411</v>
      </c>
      <c r="H201" s="169">
        <v>11.501813944119162</v>
      </c>
      <c r="I201" s="169">
        <v>2092.9616825109233</v>
      </c>
      <c r="J201" s="169">
        <v>11.504145571804967</v>
      </c>
    </row>
    <row r="202" spans="1:10" x14ac:dyDescent="0.3">
      <c r="A202" s="169" t="s">
        <v>10315</v>
      </c>
      <c r="B202" s="169" t="s">
        <v>10304</v>
      </c>
      <c r="C202" s="169" t="s">
        <v>55</v>
      </c>
      <c r="D202" s="169" t="s">
        <v>9753</v>
      </c>
      <c r="E202" s="169">
        <v>593000</v>
      </c>
      <c r="F202" s="169">
        <v>642999</v>
      </c>
      <c r="G202" s="169">
        <v>2207.559282315051</v>
      </c>
      <c r="H202" s="169">
        <v>11.501813944119162</v>
      </c>
      <c r="I202" s="169">
        <v>2264.5959833005491</v>
      </c>
      <c r="J202" s="169">
        <v>11.504145571804967</v>
      </c>
    </row>
    <row r="203" spans="1:10" x14ac:dyDescent="0.3">
      <c r="A203" s="169" t="s">
        <v>10316</v>
      </c>
      <c r="B203" s="169" t="s">
        <v>10306</v>
      </c>
      <c r="C203" s="169" t="s">
        <v>55</v>
      </c>
      <c r="D203" s="169" t="s">
        <v>9753</v>
      </c>
      <c r="E203" s="169">
        <v>643000</v>
      </c>
      <c r="F203" s="169">
        <v>692999</v>
      </c>
      <c r="G203" s="169">
        <v>2366.5327597286605</v>
      </c>
      <c r="H203" s="169">
        <v>11.501813944119162</v>
      </c>
      <c r="I203" s="169">
        <v>2427.7133733813853</v>
      </c>
      <c r="J203" s="169">
        <v>11.504145571804967</v>
      </c>
    </row>
    <row r="204" spans="1:10" x14ac:dyDescent="0.3">
      <c r="A204" s="169" t="s">
        <v>10317</v>
      </c>
      <c r="B204" s="169" t="s">
        <v>10308</v>
      </c>
      <c r="C204" s="169" t="s">
        <v>55</v>
      </c>
      <c r="D204" s="169" t="s">
        <v>9753</v>
      </c>
      <c r="E204" s="169">
        <v>693000</v>
      </c>
      <c r="F204" s="169">
        <v>731999</v>
      </c>
      <c r="G204" s="169">
        <v>2507.7545753310278</v>
      </c>
      <c r="H204" s="169">
        <v>11.501813944119162</v>
      </c>
      <c r="I204" s="169">
        <v>2572.7217125453112</v>
      </c>
      <c r="J204" s="169">
        <v>11.504145571804967</v>
      </c>
    </row>
    <row r="205" spans="1:10" x14ac:dyDescent="0.3">
      <c r="A205" s="169" t="s">
        <v>9760</v>
      </c>
      <c r="B205" s="169" t="s">
        <v>9874</v>
      </c>
      <c r="C205" s="169" t="s">
        <v>55</v>
      </c>
      <c r="D205" s="169" t="s">
        <v>4157</v>
      </c>
      <c r="E205" s="169">
        <v>0</v>
      </c>
      <c r="F205" s="169">
        <v>24999</v>
      </c>
      <c r="G205" s="169">
        <v>148.93003446774412</v>
      </c>
      <c r="H205" s="169">
        <v>13.28151058632613</v>
      </c>
      <c r="I205" s="169">
        <v>151.56267429278171</v>
      </c>
      <c r="J205" s="169">
        <v>13.283964931258556</v>
      </c>
    </row>
    <row r="206" spans="1:10" x14ac:dyDescent="0.3">
      <c r="A206" s="169" t="s">
        <v>9761</v>
      </c>
      <c r="B206" s="169" t="s">
        <v>9876</v>
      </c>
      <c r="C206" s="169" t="s">
        <v>55</v>
      </c>
      <c r="D206" s="169" t="s">
        <v>4157</v>
      </c>
      <c r="E206" s="169">
        <v>25000</v>
      </c>
      <c r="F206" s="169">
        <v>49999</v>
      </c>
      <c r="G206" s="169">
        <v>206.51734388963968</v>
      </c>
      <c r="H206" s="169">
        <v>13.28151058632613</v>
      </c>
      <c r="I206" s="169">
        <v>210.55061866733075</v>
      </c>
      <c r="J206" s="169">
        <v>13.283964931258556</v>
      </c>
    </row>
    <row r="207" spans="1:10" x14ac:dyDescent="0.3">
      <c r="A207" s="169" t="s">
        <v>9762</v>
      </c>
      <c r="B207" s="169" t="s">
        <v>9878</v>
      </c>
      <c r="C207" s="169" t="s">
        <v>55</v>
      </c>
      <c r="D207" s="169" t="s">
        <v>4157</v>
      </c>
      <c r="E207" s="169">
        <v>50000</v>
      </c>
      <c r="F207" s="169">
        <v>73199</v>
      </c>
      <c r="G207" s="169">
        <v>299.31086258147343</v>
      </c>
      <c r="H207" s="169">
        <v>13.28151058632613</v>
      </c>
      <c r="I207" s="169">
        <v>305.91451642329463</v>
      </c>
      <c r="J207" s="169">
        <v>13.283964931258556</v>
      </c>
    </row>
    <row r="208" spans="1:10" x14ac:dyDescent="0.3">
      <c r="A208" s="169" t="s">
        <v>9763</v>
      </c>
      <c r="B208" s="169" t="s">
        <v>9880</v>
      </c>
      <c r="C208" s="169" t="s">
        <v>55</v>
      </c>
      <c r="D208" s="169" t="s">
        <v>4157</v>
      </c>
      <c r="E208" s="169">
        <v>73200</v>
      </c>
      <c r="F208" s="169">
        <v>99999</v>
      </c>
      <c r="G208" s="169">
        <v>329.05271273133047</v>
      </c>
      <c r="H208" s="169">
        <v>11.922666135853225</v>
      </c>
      <c r="I208" s="169">
        <v>336.04889924490516</v>
      </c>
      <c r="J208" s="169">
        <v>11.924997763539031</v>
      </c>
    </row>
    <row r="209" spans="1:10" x14ac:dyDescent="0.3">
      <c r="A209" s="169" t="s">
        <v>10052</v>
      </c>
      <c r="B209" s="169" t="s">
        <v>10113</v>
      </c>
      <c r="C209" s="169" t="s">
        <v>55</v>
      </c>
      <c r="D209" s="169" t="s">
        <v>4157</v>
      </c>
      <c r="E209" s="169">
        <v>100000</v>
      </c>
      <c r="F209" s="169">
        <v>124999</v>
      </c>
      <c r="G209" s="169">
        <v>399.11509631005413</v>
      </c>
      <c r="H209" s="169">
        <v>11.922666135853225</v>
      </c>
      <c r="I209" s="169">
        <v>407.86511791215253</v>
      </c>
      <c r="J209" s="169">
        <v>11.924997763539031</v>
      </c>
    </row>
    <row r="210" spans="1:10" x14ac:dyDescent="0.3">
      <c r="A210" s="169" t="s">
        <v>9764</v>
      </c>
      <c r="B210" s="169" t="s">
        <v>9875</v>
      </c>
      <c r="C210" s="169" t="s">
        <v>55</v>
      </c>
      <c r="D210" s="169" t="s">
        <v>4157</v>
      </c>
      <c r="E210" s="169">
        <v>125000</v>
      </c>
      <c r="F210" s="169">
        <v>149999</v>
      </c>
      <c r="G210" s="169">
        <v>465.54228501685901</v>
      </c>
      <c r="H210" s="169">
        <v>11.922666135853225</v>
      </c>
      <c r="I210" s="169">
        <v>475.93111916389108</v>
      </c>
      <c r="J210" s="169">
        <v>11.924997763539031</v>
      </c>
    </row>
    <row r="211" spans="1:10" x14ac:dyDescent="0.3">
      <c r="A211" s="169" t="s">
        <v>10053</v>
      </c>
      <c r="B211" s="169" t="s">
        <v>9877</v>
      </c>
      <c r="C211" s="169" t="s">
        <v>55</v>
      </c>
      <c r="D211" s="169" t="s">
        <v>4157</v>
      </c>
      <c r="E211" s="169">
        <v>150000</v>
      </c>
      <c r="F211" s="169">
        <v>174999</v>
      </c>
      <c r="G211" s="169">
        <v>530.9694737236639</v>
      </c>
      <c r="H211" s="169">
        <v>11.922666135853225</v>
      </c>
      <c r="I211" s="169">
        <v>542.96395359221856</v>
      </c>
      <c r="J211" s="169">
        <v>11.924997763539031</v>
      </c>
    </row>
    <row r="212" spans="1:10" x14ac:dyDescent="0.3">
      <c r="A212" s="169" t="s">
        <v>9765</v>
      </c>
      <c r="B212" s="169" t="s">
        <v>9883</v>
      </c>
      <c r="C212" s="169" t="s">
        <v>55</v>
      </c>
      <c r="D212" s="169" t="s">
        <v>4157</v>
      </c>
      <c r="E212" s="169">
        <v>175000</v>
      </c>
      <c r="F212" s="169">
        <v>199999</v>
      </c>
      <c r="G212" s="169">
        <v>597.39666243046872</v>
      </c>
      <c r="H212" s="169">
        <v>11.922666135853225</v>
      </c>
      <c r="I212" s="169">
        <v>611.02995484395706</v>
      </c>
      <c r="J212" s="169">
        <v>11.924997763539031</v>
      </c>
    </row>
    <row r="213" spans="1:10" x14ac:dyDescent="0.3">
      <c r="A213" s="169" t="s">
        <v>10054</v>
      </c>
      <c r="B213" s="169" t="s">
        <v>10116</v>
      </c>
      <c r="C213" s="169" t="s">
        <v>55</v>
      </c>
      <c r="D213" s="169" t="s">
        <v>4157</v>
      </c>
      <c r="E213" s="169">
        <v>200000</v>
      </c>
      <c r="F213" s="169">
        <v>224999</v>
      </c>
      <c r="G213" s="169">
        <v>662.82385113727355</v>
      </c>
      <c r="H213" s="169">
        <v>11.922666135853225</v>
      </c>
      <c r="I213" s="169">
        <v>678.06278927228448</v>
      </c>
      <c r="J213" s="169">
        <v>11.924997763539031</v>
      </c>
    </row>
    <row r="214" spans="1:10" x14ac:dyDescent="0.3">
      <c r="A214" s="169" t="s">
        <v>10055</v>
      </c>
      <c r="B214" s="169" t="s">
        <v>9887</v>
      </c>
      <c r="C214" s="169" t="s">
        <v>55</v>
      </c>
      <c r="D214" s="169" t="s">
        <v>4157</v>
      </c>
      <c r="E214" s="169">
        <v>225000</v>
      </c>
      <c r="F214" s="169">
        <v>249999</v>
      </c>
      <c r="G214" s="169">
        <v>730.25103984407838</v>
      </c>
      <c r="H214" s="169">
        <v>11.922666135853225</v>
      </c>
      <c r="I214" s="169">
        <v>747.16195734743428</v>
      </c>
      <c r="J214" s="169">
        <v>11.924997763539031</v>
      </c>
    </row>
    <row r="215" spans="1:10" x14ac:dyDescent="0.3">
      <c r="A215" s="169" t="s">
        <v>9766</v>
      </c>
      <c r="B215" s="169" t="s">
        <v>9885</v>
      </c>
      <c r="C215" s="169" t="s">
        <v>55</v>
      </c>
      <c r="D215" s="169" t="s">
        <v>4157</v>
      </c>
      <c r="E215" s="169">
        <v>250000</v>
      </c>
      <c r="F215" s="169">
        <v>292999</v>
      </c>
      <c r="G215" s="169">
        <v>818.12979170059418</v>
      </c>
      <c r="H215" s="169">
        <v>11.922666135853225</v>
      </c>
      <c r="I215" s="169">
        <v>837.0401114530099</v>
      </c>
      <c r="J215" s="169">
        <v>11.924997763539031</v>
      </c>
    </row>
    <row r="216" spans="1:10" x14ac:dyDescent="0.3">
      <c r="A216" s="169" t="s">
        <v>10318</v>
      </c>
      <c r="B216" s="169" t="s">
        <v>10292</v>
      </c>
      <c r="C216" s="169" t="s">
        <v>55</v>
      </c>
      <c r="D216" s="169" t="s">
        <v>4157</v>
      </c>
      <c r="E216" s="169">
        <v>293000</v>
      </c>
      <c r="F216" s="169">
        <v>342999</v>
      </c>
      <c r="G216" s="169">
        <v>1235.1709178333922</v>
      </c>
      <c r="H216" s="169">
        <v>11.501813944119162</v>
      </c>
      <c r="I216" s="169">
        <v>1266.7289811583159</v>
      </c>
      <c r="J216" s="169">
        <v>11.504145571804967</v>
      </c>
    </row>
    <row r="217" spans="1:10" x14ac:dyDescent="0.3">
      <c r="A217" s="169" t="s">
        <v>10319</v>
      </c>
      <c r="B217" s="169" t="s">
        <v>10294</v>
      </c>
      <c r="C217" s="169" t="s">
        <v>55</v>
      </c>
      <c r="D217" s="169" t="s">
        <v>4157</v>
      </c>
      <c r="E217" s="169">
        <v>343000</v>
      </c>
      <c r="F217" s="169">
        <v>392999</v>
      </c>
      <c r="G217" s="169">
        <v>1398.8240952470021</v>
      </c>
      <c r="H217" s="169">
        <v>11.501813944119162</v>
      </c>
      <c r="I217" s="169">
        <v>1434.6812820226692</v>
      </c>
      <c r="J217" s="169">
        <v>11.504145571804967</v>
      </c>
    </row>
    <row r="218" spans="1:10" x14ac:dyDescent="0.3">
      <c r="A218" s="169" t="s">
        <v>10320</v>
      </c>
      <c r="B218" s="169" t="s">
        <v>10296</v>
      </c>
      <c r="C218" s="169" t="s">
        <v>55</v>
      </c>
      <c r="D218" s="169" t="s">
        <v>4157</v>
      </c>
      <c r="E218" s="169">
        <v>393000</v>
      </c>
      <c r="F218" s="169">
        <v>442999</v>
      </c>
      <c r="G218" s="169">
        <v>1564.7240726606119</v>
      </c>
      <c r="H218" s="169">
        <v>11.501813944119162</v>
      </c>
      <c r="I218" s="169">
        <v>1604.9549021058624</v>
      </c>
      <c r="J218" s="169">
        <v>11.504145571804967</v>
      </c>
    </row>
    <row r="219" spans="1:10" x14ac:dyDescent="0.3">
      <c r="A219" s="169" t="s">
        <v>10321</v>
      </c>
      <c r="B219" s="169" t="s">
        <v>10298</v>
      </c>
      <c r="C219" s="169" t="s">
        <v>55</v>
      </c>
      <c r="D219" s="169" t="s">
        <v>4157</v>
      </c>
      <c r="E219" s="169">
        <v>443000</v>
      </c>
      <c r="F219" s="169">
        <v>492999</v>
      </c>
      <c r="G219" s="169">
        <v>1730.3772500742214</v>
      </c>
      <c r="H219" s="169">
        <v>11.501813944119162</v>
      </c>
      <c r="I219" s="169">
        <v>1774.9735366170373</v>
      </c>
      <c r="J219" s="169">
        <v>11.504145571804967</v>
      </c>
    </row>
    <row r="220" spans="1:10" x14ac:dyDescent="0.3">
      <c r="A220" s="169" t="s">
        <v>10322</v>
      </c>
      <c r="B220" s="169" t="s">
        <v>10300</v>
      </c>
      <c r="C220" s="169" t="s">
        <v>55</v>
      </c>
      <c r="D220" s="169" t="s">
        <v>4157</v>
      </c>
      <c r="E220" s="169">
        <v>493000</v>
      </c>
      <c r="F220" s="169">
        <v>542999</v>
      </c>
      <c r="G220" s="169">
        <v>1894.030427487831</v>
      </c>
      <c r="H220" s="169">
        <v>11.501813944119162</v>
      </c>
      <c r="I220" s="169">
        <v>1942.9258374813903</v>
      </c>
      <c r="J220" s="169">
        <v>11.504145571804967</v>
      </c>
    </row>
    <row r="221" spans="1:10" x14ac:dyDescent="0.3">
      <c r="A221" s="169" t="s">
        <v>10323</v>
      </c>
      <c r="B221" s="169" t="s">
        <v>10302</v>
      </c>
      <c r="C221" s="169" t="s">
        <v>55</v>
      </c>
      <c r="D221" s="169" t="s">
        <v>4157</v>
      </c>
      <c r="E221" s="169">
        <v>543000</v>
      </c>
      <c r="F221" s="169">
        <v>592999</v>
      </c>
      <c r="G221" s="169">
        <v>2059.683604901441</v>
      </c>
      <c r="H221" s="169">
        <v>11.501813944119162</v>
      </c>
      <c r="I221" s="169">
        <v>2112.9444719925659</v>
      </c>
      <c r="J221" s="169">
        <v>11.504145571804967</v>
      </c>
    </row>
    <row r="222" spans="1:10" x14ac:dyDescent="0.3">
      <c r="A222" s="169" t="s">
        <v>10324</v>
      </c>
      <c r="B222" s="169" t="s">
        <v>10304</v>
      </c>
      <c r="C222" s="169" t="s">
        <v>55</v>
      </c>
      <c r="D222" s="169" t="s">
        <v>4157</v>
      </c>
      <c r="E222" s="169">
        <v>593000</v>
      </c>
      <c r="F222" s="169">
        <v>642999</v>
      </c>
      <c r="G222" s="169">
        <v>2228.583582315051</v>
      </c>
      <c r="H222" s="169">
        <v>11.501813944119162</v>
      </c>
      <c r="I222" s="169">
        <v>2286.3175925459927</v>
      </c>
      <c r="J222" s="169">
        <v>11.504145571804967</v>
      </c>
    </row>
    <row r="223" spans="1:10" x14ac:dyDescent="0.3">
      <c r="A223" s="169" t="s">
        <v>10325</v>
      </c>
      <c r="B223" s="169" t="s">
        <v>10306</v>
      </c>
      <c r="C223" s="169" t="s">
        <v>55</v>
      </c>
      <c r="D223" s="169" t="s">
        <v>4157</v>
      </c>
      <c r="E223" s="169">
        <v>643000</v>
      </c>
      <c r="F223" s="169">
        <v>692999</v>
      </c>
      <c r="G223" s="169">
        <v>2389.2367597286607</v>
      </c>
      <c r="H223" s="169">
        <v>11.501813944119162</v>
      </c>
      <c r="I223" s="169">
        <v>2451.1703929401119</v>
      </c>
      <c r="J223" s="169">
        <v>11.504145571804967</v>
      </c>
    </row>
    <row r="224" spans="1:10" x14ac:dyDescent="0.3">
      <c r="A224" s="169" t="s">
        <v>10326</v>
      </c>
      <c r="B224" s="169" t="s">
        <v>10308</v>
      </c>
      <c r="C224" s="169" t="s">
        <v>55</v>
      </c>
      <c r="D224" s="169" t="s">
        <v>4157</v>
      </c>
      <c r="E224" s="169">
        <v>693000</v>
      </c>
      <c r="F224" s="169">
        <v>731999</v>
      </c>
      <c r="G224" s="169">
        <v>2531.8973753310279</v>
      </c>
      <c r="H224" s="169">
        <v>11.501813944119162</v>
      </c>
      <c r="I224" s="169">
        <v>2597.6652525295626</v>
      </c>
      <c r="J224" s="169">
        <v>11.504145571804967</v>
      </c>
    </row>
    <row r="225" spans="1:10" x14ac:dyDescent="0.3">
      <c r="A225" s="169" t="s">
        <v>9767</v>
      </c>
      <c r="B225" s="169" t="s">
        <v>9874</v>
      </c>
      <c r="C225" s="169" t="s">
        <v>55</v>
      </c>
      <c r="D225" s="169" t="s">
        <v>9768</v>
      </c>
      <c r="E225" s="169">
        <v>0</v>
      </c>
      <c r="F225" s="169">
        <v>24999</v>
      </c>
      <c r="G225" s="169">
        <v>148.40533446774413</v>
      </c>
      <c r="H225" s="169">
        <v>13.28151058632613</v>
      </c>
      <c r="I225" s="169">
        <v>151.02057166053788</v>
      </c>
      <c r="J225" s="169">
        <v>13.283964931258556</v>
      </c>
    </row>
    <row r="226" spans="1:10" x14ac:dyDescent="0.3">
      <c r="A226" s="169" t="s">
        <v>9769</v>
      </c>
      <c r="B226" s="169" t="s">
        <v>9876</v>
      </c>
      <c r="C226" s="169" t="s">
        <v>55</v>
      </c>
      <c r="D226" s="169" t="s">
        <v>9768</v>
      </c>
      <c r="E226" s="169">
        <v>25000</v>
      </c>
      <c r="F226" s="169">
        <v>49999</v>
      </c>
      <c r="G226" s="169">
        <v>205.66264388963967</v>
      </c>
      <c r="H226" s="169">
        <v>13.28151058632613</v>
      </c>
      <c r="I226" s="169">
        <v>209.6675709833612</v>
      </c>
      <c r="J226" s="169">
        <v>13.283964931258556</v>
      </c>
    </row>
    <row r="227" spans="1:10" x14ac:dyDescent="0.3">
      <c r="A227" s="169" t="s">
        <v>9770</v>
      </c>
      <c r="B227" s="169" t="s">
        <v>9878</v>
      </c>
      <c r="C227" s="169" t="s">
        <v>55</v>
      </c>
      <c r="D227" s="169" t="s">
        <v>9768</v>
      </c>
      <c r="E227" s="169">
        <v>50000</v>
      </c>
      <c r="F227" s="169">
        <v>73199</v>
      </c>
      <c r="G227" s="169">
        <v>297.81266258147343</v>
      </c>
      <c r="H227" s="169">
        <v>13.28151058632613</v>
      </c>
      <c r="I227" s="169">
        <v>304.36662588846002</v>
      </c>
      <c r="J227" s="169">
        <v>13.283964931258556</v>
      </c>
    </row>
    <row r="228" spans="1:10" x14ac:dyDescent="0.3">
      <c r="A228" s="169" t="s">
        <v>9771</v>
      </c>
      <c r="B228" s="169" t="s">
        <v>9880</v>
      </c>
      <c r="C228" s="169" t="s">
        <v>55</v>
      </c>
      <c r="D228" s="169" t="s">
        <v>9768</v>
      </c>
      <c r="E228" s="169">
        <v>73200</v>
      </c>
      <c r="F228" s="169">
        <v>99999</v>
      </c>
      <c r="G228" s="169">
        <v>327.0793127313305</v>
      </c>
      <c r="H228" s="169">
        <v>11.922666135853225</v>
      </c>
      <c r="I228" s="169">
        <v>334.01004783558557</v>
      </c>
      <c r="J228" s="169">
        <v>11.924997763539031</v>
      </c>
    </row>
    <row r="229" spans="1:10" x14ac:dyDescent="0.3">
      <c r="A229" s="169" t="s">
        <v>10056</v>
      </c>
      <c r="B229" s="169" t="s">
        <v>10113</v>
      </c>
      <c r="C229" s="169" t="s">
        <v>55</v>
      </c>
      <c r="D229" s="169" t="s">
        <v>9768</v>
      </c>
      <c r="E229" s="169">
        <v>100000</v>
      </c>
      <c r="F229" s="169">
        <v>124999</v>
      </c>
      <c r="G229" s="169">
        <v>396.50149631005422</v>
      </c>
      <c r="H229" s="169">
        <v>11.922666135853225</v>
      </c>
      <c r="I229" s="169">
        <v>405.16483310248509</v>
      </c>
      <c r="J229" s="169">
        <v>11.924997763539031</v>
      </c>
    </row>
    <row r="230" spans="1:10" x14ac:dyDescent="0.3">
      <c r="A230" s="169" t="s">
        <v>9772</v>
      </c>
      <c r="B230" s="169" t="s">
        <v>9875</v>
      </c>
      <c r="C230" s="169" t="s">
        <v>55</v>
      </c>
      <c r="D230" s="169" t="s">
        <v>9768</v>
      </c>
      <c r="E230" s="169">
        <v>125000</v>
      </c>
      <c r="F230" s="169">
        <v>149999</v>
      </c>
      <c r="G230" s="169">
        <v>462.32148501685901</v>
      </c>
      <c r="H230" s="169">
        <v>11.922666135853225</v>
      </c>
      <c r="I230" s="169">
        <v>472.60349545904842</v>
      </c>
      <c r="J230" s="169">
        <v>11.924997763539031</v>
      </c>
    </row>
    <row r="231" spans="1:10" x14ac:dyDescent="0.3">
      <c r="A231" s="169" t="s">
        <v>10057</v>
      </c>
      <c r="B231" s="169" t="s">
        <v>9877</v>
      </c>
      <c r="C231" s="169" t="s">
        <v>55</v>
      </c>
      <c r="D231" s="169" t="s">
        <v>9768</v>
      </c>
      <c r="E231" s="169">
        <v>150000</v>
      </c>
      <c r="F231" s="169">
        <v>174999</v>
      </c>
      <c r="G231" s="169">
        <v>527.14147372366392</v>
      </c>
      <c r="H231" s="169">
        <v>11.922666135853225</v>
      </c>
      <c r="I231" s="169">
        <v>539.00899099220055</v>
      </c>
      <c r="J231" s="169">
        <v>11.924997763539031</v>
      </c>
    </row>
    <row r="232" spans="1:10" x14ac:dyDescent="0.3">
      <c r="A232" s="169" t="s">
        <v>9773</v>
      </c>
      <c r="B232" s="169" t="s">
        <v>9883</v>
      </c>
      <c r="C232" s="169" t="s">
        <v>55</v>
      </c>
      <c r="D232" s="169" t="s">
        <v>9768</v>
      </c>
      <c r="E232" s="169">
        <v>175000</v>
      </c>
      <c r="F232" s="169">
        <v>199999</v>
      </c>
      <c r="G232" s="169">
        <v>592.96146243046871</v>
      </c>
      <c r="H232" s="169">
        <v>11.922666135853225</v>
      </c>
      <c r="I232" s="169">
        <v>606.44765334876388</v>
      </c>
      <c r="J232" s="169">
        <v>11.924997763539031</v>
      </c>
    </row>
    <row r="233" spans="1:10" x14ac:dyDescent="0.3">
      <c r="A233" s="169" t="s">
        <v>10058</v>
      </c>
      <c r="B233" s="169" t="s">
        <v>10116</v>
      </c>
      <c r="C233" s="169" t="s">
        <v>55</v>
      </c>
      <c r="D233" s="169" t="s">
        <v>9768</v>
      </c>
      <c r="E233" s="169">
        <v>200000</v>
      </c>
      <c r="F233" s="169">
        <v>224999</v>
      </c>
      <c r="G233" s="169">
        <v>657.78145113727351</v>
      </c>
      <c r="H233" s="169">
        <v>11.922666135853225</v>
      </c>
      <c r="I233" s="169">
        <v>672.85314888191601</v>
      </c>
      <c r="J233" s="169">
        <v>11.924997763539031</v>
      </c>
    </row>
    <row r="234" spans="1:10" x14ac:dyDescent="0.3">
      <c r="A234" s="169" t="s">
        <v>10059</v>
      </c>
      <c r="B234" s="169" t="s">
        <v>9887</v>
      </c>
      <c r="C234" s="169" t="s">
        <v>55</v>
      </c>
      <c r="D234" s="169" t="s">
        <v>9768</v>
      </c>
      <c r="E234" s="169">
        <v>225000</v>
      </c>
      <c r="F234" s="169">
        <v>249999</v>
      </c>
      <c r="G234" s="169">
        <v>724.60143984407841</v>
      </c>
      <c r="H234" s="169">
        <v>11.922666135853225</v>
      </c>
      <c r="I234" s="169">
        <v>741.32497806189053</v>
      </c>
      <c r="J234" s="169">
        <v>11.924997763539031</v>
      </c>
    </row>
    <row r="235" spans="1:10" x14ac:dyDescent="0.3">
      <c r="A235" s="169" t="s">
        <v>9774</v>
      </c>
      <c r="B235" s="169" t="s">
        <v>9885</v>
      </c>
      <c r="C235" s="169" t="s">
        <v>55</v>
      </c>
      <c r="D235" s="169" t="s">
        <v>9768</v>
      </c>
      <c r="E235" s="169">
        <v>250000</v>
      </c>
      <c r="F235" s="169">
        <v>292999</v>
      </c>
      <c r="G235" s="169">
        <v>811.74099170059412</v>
      </c>
      <c r="H235" s="169">
        <v>11.922666135853225</v>
      </c>
      <c r="I235" s="169">
        <v>830.43941525160062</v>
      </c>
      <c r="J235" s="169">
        <v>11.924997763539031</v>
      </c>
    </row>
    <row r="236" spans="1:10" x14ac:dyDescent="0.3">
      <c r="A236" s="169" t="s">
        <v>10327</v>
      </c>
      <c r="B236" s="169" t="s">
        <v>10292</v>
      </c>
      <c r="C236" s="169" t="s">
        <v>55</v>
      </c>
      <c r="D236" s="169" t="s">
        <v>9768</v>
      </c>
      <c r="E236" s="169">
        <v>293000</v>
      </c>
      <c r="F236" s="169">
        <v>342999</v>
      </c>
      <c r="G236" s="169">
        <v>1224.2314178333922</v>
      </c>
      <c r="H236" s="169">
        <v>11.501813944119162</v>
      </c>
      <c r="I236" s="169">
        <v>1255.4266526936099</v>
      </c>
      <c r="J236" s="169">
        <v>11.504145571804967</v>
      </c>
    </row>
    <row r="237" spans="1:10" x14ac:dyDescent="0.3">
      <c r="A237" s="169" t="s">
        <v>10328</v>
      </c>
      <c r="B237" s="169" t="s">
        <v>10294</v>
      </c>
      <c r="C237" s="169" t="s">
        <v>55</v>
      </c>
      <c r="D237" s="169" t="s">
        <v>9768</v>
      </c>
      <c r="E237" s="169">
        <v>343000</v>
      </c>
      <c r="F237" s="169">
        <v>392999</v>
      </c>
      <c r="G237" s="169">
        <v>1386.2048952470022</v>
      </c>
      <c r="H237" s="169">
        <v>11.501813944119162</v>
      </c>
      <c r="I237" s="169">
        <v>1421.643543244679</v>
      </c>
      <c r="J237" s="169">
        <v>11.504145571804967</v>
      </c>
    </row>
    <row r="238" spans="1:10" x14ac:dyDescent="0.3">
      <c r="A238" s="169" t="s">
        <v>10329</v>
      </c>
      <c r="B238" s="169" t="s">
        <v>10296</v>
      </c>
      <c r="C238" s="169" t="s">
        <v>55</v>
      </c>
      <c r="D238" s="169" t="s">
        <v>9768</v>
      </c>
      <c r="E238" s="169">
        <v>393000</v>
      </c>
      <c r="F238" s="169">
        <v>442999</v>
      </c>
      <c r="G238" s="169">
        <v>1550.4218726606118</v>
      </c>
      <c r="H238" s="169">
        <v>11.501813944119162</v>
      </c>
      <c r="I238" s="169">
        <v>1590.1783435640712</v>
      </c>
      <c r="J238" s="169">
        <v>11.504145571804967</v>
      </c>
    </row>
    <row r="239" spans="1:10" x14ac:dyDescent="0.3">
      <c r="A239" s="169" t="s">
        <v>10330</v>
      </c>
      <c r="B239" s="169" t="s">
        <v>10298</v>
      </c>
      <c r="C239" s="169" t="s">
        <v>55</v>
      </c>
      <c r="D239" s="169" t="s">
        <v>9768</v>
      </c>
      <c r="E239" s="169">
        <v>443000</v>
      </c>
      <c r="F239" s="169">
        <v>492999</v>
      </c>
      <c r="G239" s="169">
        <v>1714.3953500742216</v>
      </c>
      <c r="H239" s="169">
        <v>11.501813944119162</v>
      </c>
      <c r="I239" s="169">
        <v>1758.4615677619624</v>
      </c>
      <c r="J239" s="169">
        <v>11.504145571804967</v>
      </c>
    </row>
    <row r="240" spans="1:10" x14ac:dyDescent="0.3">
      <c r="A240" s="169" t="s">
        <v>10331</v>
      </c>
      <c r="B240" s="169" t="s">
        <v>10300</v>
      </c>
      <c r="C240" s="169" t="s">
        <v>55</v>
      </c>
      <c r="D240" s="169" t="s">
        <v>9768</v>
      </c>
      <c r="E240" s="169">
        <v>493000</v>
      </c>
      <c r="F240" s="169">
        <v>542999</v>
      </c>
      <c r="G240" s="169">
        <v>1876.3688274878311</v>
      </c>
      <c r="H240" s="169">
        <v>11.501813944119162</v>
      </c>
      <c r="I240" s="169">
        <v>1924.6784583130318</v>
      </c>
      <c r="J240" s="169">
        <v>11.504145571804967</v>
      </c>
    </row>
    <row r="241" spans="1:10" x14ac:dyDescent="0.3">
      <c r="A241" s="169" t="s">
        <v>10332</v>
      </c>
      <c r="B241" s="169" t="s">
        <v>10302</v>
      </c>
      <c r="C241" s="169" t="s">
        <v>55</v>
      </c>
      <c r="D241" s="169" t="s">
        <v>9768</v>
      </c>
      <c r="E241" s="169">
        <v>543000</v>
      </c>
      <c r="F241" s="169">
        <v>592999</v>
      </c>
      <c r="G241" s="169">
        <v>2040.3423049014411</v>
      </c>
      <c r="H241" s="169">
        <v>11.501813944119162</v>
      </c>
      <c r="I241" s="169">
        <v>2092.9616825109233</v>
      </c>
      <c r="J241" s="169">
        <v>11.504145571804967</v>
      </c>
    </row>
    <row r="242" spans="1:10" x14ac:dyDescent="0.3">
      <c r="A242" s="169" t="s">
        <v>10333</v>
      </c>
      <c r="B242" s="169" t="s">
        <v>10304</v>
      </c>
      <c r="C242" s="169" t="s">
        <v>55</v>
      </c>
      <c r="D242" s="169" t="s">
        <v>9768</v>
      </c>
      <c r="E242" s="169">
        <v>593000</v>
      </c>
      <c r="F242" s="169">
        <v>642999</v>
      </c>
      <c r="G242" s="169">
        <v>2207.559282315051</v>
      </c>
      <c r="H242" s="169">
        <v>11.501813944119162</v>
      </c>
      <c r="I242" s="169">
        <v>2264.5959833005491</v>
      </c>
      <c r="J242" s="169">
        <v>11.504145571804967</v>
      </c>
    </row>
    <row r="243" spans="1:10" x14ac:dyDescent="0.3">
      <c r="A243" s="169" t="s">
        <v>10334</v>
      </c>
      <c r="B243" s="169" t="s">
        <v>10306</v>
      </c>
      <c r="C243" s="169" t="s">
        <v>55</v>
      </c>
      <c r="D243" s="169" t="s">
        <v>9768</v>
      </c>
      <c r="E243" s="169">
        <v>643000</v>
      </c>
      <c r="F243" s="169">
        <v>692999</v>
      </c>
      <c r="G243" s="169">
        <v>2366.5327597286605</v>
      </c>
      <c r="H243" s="169">
        <v>11.501813944119162</v>
      </c>
      <c r="I243" s="169">
        <v>2427.7133733813853</v>
      </c>
      <c r="J243" s="169">
        <v>11.504145571804967</v>
      </c>
    </row>
    <row r="244" spans="1:10" x14ac:dyDescent="0.3">
      <c r="A244" s="169" t="s">
        <v>10335</v>
      </c>
      <c r="B244" s="169" t="s">
        <v>10308</v>
      </c>
      <c r="C244" s="169" t="s">
        <v>55</v>
      </c>
      <c r="D244" s="169" t="s">
        <v>9768</v>
      </c>
      <c r="E244" s="169">
        <v>693000</v>
      </c>
      <c r="F244" s="169">
        <v>731999</v>
      </c>
      <c r="G244" s="169">
        <v>2507.7545753310278</v>
      </c>
      <c r="H244" s="169">
        <v>11.501813944119162</v>
      </c>
      <c r="I244" s="169">
        <v>2572.7217125453112</v>
      </c>
      <c r="J244" s="169">
        <v>11.504145571804967</v>
      </c>
    </row>
    <row r="245" spans="1:10" x14ac:dyDescent="0.3">
      <c r="A245" s="169" t="s">
        <v>9775</v>
      </c>
      <c r="B245" s="169" t="s">
        <v>9874</v>
      </c>
      <c r="C245" s="169" t="s">
        <v>55</v>
      </c>
      <c r="D245" s="169" t="s">
        <v>9776</v>
      </c>
      <c r="E245" s="169">
        <v>0</v>
      </c>
      <c r="F245" s="169">
        <v>24999</v>
      </c>
      <c r="G245" s="169">
        <v>148.40533446774413</v>
      </c>
      <c r="H245" s="169">
        <v>13.28151058632613</v>
      </c>
      <c r="I245" s="169">
        <v>151.02057166053788</v>
      </c>
      <c r="J245" s="169">
        <v>13.283964931258556</v>
      </c>
    </row>
    <row r="246" spans="1:10" x14ac:dyDescent="0.3">
      <c r="A246" s="169" t="s">
        <v>9777</v>
      </c>
      <c r="B246" s="169" t="s">
        <v>9876</v>
      </c>
      <c r="C246" s="169" t="s">
        <v>55</v>
      </c>
      <c r="D246" s="169" t="s">
        <v>9776</v>
      </c>
      <c r="E246" s="169">
        <v>25000</v>
      </c>
      <c r="F246" s="169">
        <v>49999</v>
      </c>
      <c r="G246" s="169">
        <v>205.66264388963967</v>
      </c>
      <c r="H246" s="169">
        <v>13.28151058632613</v>
      </c>
      <c r="I246" s="169">
        <v>209.6675709833612</v>
      </c>
      <c r="J246" s="169">
        <v>13.283964931258556</v>
      </c>
    </row>
    <row r="247" spans="1:10" x14ac:dyDescent="0.3">
      <c r="A247" s="169" t="s">
        <v>9778</v>
      </c>
      <c r="B247" s="169" t="s">
        <v>9878</v>
      </c>
      <c r="C247" s="169" t="s">
        <v>55</v>
      </c>
      <c r="D247" s="169" t="s">
        <v>9776</v>
      </c>
      <c r="E247" s="169">
        <v>50000</v>
      </c>
      <c r="F247" s="169">
        <v>73199</v>
      </c>
      <c r="G247" s="169">
        <v>297.81266258147343</v>
      </c>
      <c r="H247" s="169">
        <v>13.28151058632613</v>
      </c>
      <c r="I247" s="169">
        <v>304.36662588846002</v>
      </c>
      <c r="J247" s="169">
        <v>13.283964931258556</v>
      </c>
    </row>
    <row r="248" spans="1:10" x14ac:dyDescent="0.3">
      <c r="A248" s="169" t="s">
        <v>9779</v>
      </c>
      <c r="B248" s="169" t="s">
        <v>9880</v>
      </c>
      <c r="C248" s="169" t="s">
        <v>55</v>
      </c>
      <c r="D248" s="169" t="s">
        <v>9776</v>
      </c>
      <c r="E248" s="169">
        <v>73200</v>
      </c>
      <c r="F248" s="169">
        <v>99999</v>
      </c>
      <c r="G248" s="169">
        <v>327.0793127313305</v>
      </c>
      <c r="H248" s="169">
        <v>11.922666135853225</v>
      </c>
      <c r="I248" s="169">
        <v>334.01004783558557</v>
      </c>
      <c r="J248" s="169">
        <v>11.924997763539031</v>
      </c>
    </row>
    <row r="249" spans="1:10" x14ac:dyDescent="0.3">
      <c r="A249" s="169" t="s">
        <v>10060</v>
      </c>
      <c r="B249" s="169" t="s">
        <v>10113</v>
      </c>
      <c r="C249" s="169" t="s">
        <v>55</v>
      </c>
      <c r="D249" s="169" t="s">
        <v>9776</v>
      </c>
      <c r="E249" s="169">
        <v>100000</v>
      </c>
      <c r="F249" s="169">
        <v>124999</v>
      </c>
      <c r="G249" s="169">
        <v>396.50149631005422</v>
      </c>
      <c r="H249" s="169">
        <v>11.922666135853225</v>
      </c>
      <c r="I249" s="169">
        <v>405.16483310248509</v>
      </c>
      <c r="J249" s="169">
        <v>11.924997763539031</v>
      </c>
    </row>
    <row r="250" spans="1:10" x14ac:dyDescent="0.3">
      <c r="A250" s="169" t="s">
        <v>9780</v>
      </c>
      <c r="B250" s="169" t="s">
        <v>9875</v>
      </c>
      <c r="C250" s="169" t="s">
        <v>55</v>
      </c>
      <c r="D250" s="169" t="s">
        <v>9776</v>
      </c>
      <c r="E250" s="169">
        <v>125000</v>
      </c>
      <c r="F250" s="169">
        <v>149999</v>
      </c>
      <c r="G250" s="169">
        <v>462.32148501685901</v>
      </c>
      <c r="H250" s="169">
        <v>11.922666135853225</v>
      </c>
      <c r="I250" s="169">
        <v>472.60349545904842</v>
      </c>
      <c r="J250" s="169">
        <v>11.924997763539031</v>
      </c>
    </row>
    <row r="251" spans="1:10" x14ac:dyDescent="0.3">
      <c r="A251" s="169" t="s">
        <v>10061</v>
      </c>
      <c r="B251" s="169" t="s">
        <v>9877</v>
      </c>
      <c r="C251" s="169" t="s">
        <v>55</v>
      </c>
      <c r="D251" s="169" t="s">
        <v>9776</v>
      </c>
      <c r="E251" s="169">
        <v>150000</v>
      </c>
      <c r="F251" s="169">
        <v>174999</v>
      </c>
      <c r="G251" s="169">
        <v>527.14147372366392</v>
      </c>
      <c r="H251" s="169">
        <v>11.922666135853225</v>
      </c>
      <c r="I251" s="169">
        <v>539.00899099220055</v>
      </c>
      <c r="J251" s="169">
        <v>11.924997763539031</v>
      </c>
    </row>
    <row r="252" spans="1:10" x14ac:dyDescent="0.3">
      <c r="A252" s="169" t="s">
        <v>9781</v>
      </c>
      <c r="B252" s="169" t="s">
        <v>9883</v>
      </c>
      <c r="C252" s="169" t="s">
        <v>55</v>
      </c>
      <c r="D252" s="169" t="s">
        <v>9776</v>
      </c>
      <c r="E252" s="169">
        <v>175000</v>
      </c>
      <c r="F252" s="169">
        <v>199999</v>
      </c>
      <c r="G252" s="169">
        <v>592.96146243046871</v>
      </c>
      <c r="H252" s="169">
        <v>11.922666135853225</v>
      </c>
      <c r="I252" s="169">
        <v>606.44765334876388</v>
      </c>
      <c r="J252" s="169">
        <v>11.924997763539031</v>
      </c>
    </row>
    <row r="253" spans="1:10" x14ac:dyDescent="0.3">
      <c r="A253" s="169" t="s">
        <v>10062</v>
      </c>
      <c r="B253" s="169" t="s">
        <v>10116</v>
      </c>
      <c r="C253" s="169" t="s">
        <v>55</v>
      </c>
      <c r="D253" s="169" t="s">
        <v>9776</v>
      </c>
      <c r="E253" s="169">
        <v>200000</v>
      </c>
      <c r="F253" s="169">
        <v>224999</v>
      </c>
      <c r="G253" s="169">
        <v>657.78145113727351</v>
      </c>
      <c r="H253" s="169">
        <v>11.922666135853225</v>
      </c>
      <c r="I253" s="169">
        <v>672.85314888191601</v>
      </c>
      <c r="J253" s="169">
        <v>11.924997763539031</v>
      </c>
    </row>
    <row r="254" spans="1:10" x14ac:dyDescent="0.3">
      <c r="A254" s="169" t="s">
        <v>10063</v>
      </c>
      <c r="B254" s="169" t="s">
        <v>9887</v>
      </c>
      <c r="C254" s="169" t="s">
        <v>55</v>
      </c>
      <c r="D254" s="169" t="s">
        <v>9776</v>
      </c>
      <c r="E254" s="169">
        <v>225000</v>
      </c>
      <c r="F254" s="169">
        <v>249999</v>
      </c>
      <c r="G254" s="169">
        <v>724.60143984407841</v>
      </c>
      <c r="H254" s="169">
        <v>11.922666135853225</v>
      </c>
      <c r="I254" s="169">
        <v>741.32497806189053</v>
      </c>
      <c r="J254" s="169">
        <v>11.924997763539031</v>
      </c>
    </row>
    <row r="255" spans="1:10" x14ac:dyDescent="0.3">
      <c r="A255" s="169" t="s">
        <v>9782</v>
      </c>
      <c r="B255" s="169" t="s">
        <v>9885</v>
      </c>
      <c r="C255" s="169" t="s">
        <v>55</v>
      </c>
      <c r="D255" s="169" t="s">
        <v>9776</v>
      </c>
      <c r="E255" s="169">
        <v>250000</v>
      </c>
      <c r="F255" s="169">
        <v>292999</v>
      </c>
      <c r="G255" s="169">
        <v>811.74099170059412</v>
      </c>
      <c r="H255" s="169">
        <v>11.922666135853225</v>
      </c>
      <c r="I255" s="169">
        <v>830.43941525160062</v>
      </c>
      <c r="J255" s="169">
        <v>11.924997763539031</v>
      </c>
    </row>
    <row r="256" spans="1:10" x14ac:dyDescent="0.3">
      <c r="A256" s="169" t="s">
        <v>10336</v>
      </c>
      <c r="B256" s="169" t="s">
        <v>10292</v>
      </c>
      <c r="C256" s="169" t="s">
        <v>55</v>
      </c>
      <c r="D256" s="169" t="s">
        <v>9776</v>
      </c>
      <c r="E256" s="169">
        <v>293000</v>
      </c>
      <c r="F256" s="169">
        <v>342999</v>
      </c>
      <c r="G256" s="169">
        <v>1224.2314178333922</v>
      </c>
      <c r="H256" s="169">
        <v>11.501813944119162</v>
      </c>
      <c r="I256" s="169">
        <v>1255.4266526936099</v>
      </c>
      <c r="J256" s="169">
        <v>11.504145571804967</v>
      </c>
    </row>
    <row r="257" spans="1:10" x14ac:dyDescent="0.3">
      <c r="A257" s="169" t="s">
        <v>10337</v>
      </c>
      <c r="B257" s="169" t="s">
        <v>10294</v>
      </c>
      <c r="C257" s="169" t="s">
        <v>55</v>
      </c>
      <c r="D257" s="169" t="s">
        <v>9776</v>
      </c>
      <c r="E257" s="169">
        <v>343000</v>
      </c>
      <c r="F257" s="169">
        <v>392999</v>
      </c>
      <c r="G257" s="169">
        <v>1386.2048952470022</v>
      </c>
      <c r="H257" s="169">
        <v>11.501813944119162</v>
      </c>
      <c r="I257" s="169">
        <v>1421.643543244679</v>
      </c>
      <c r="J257" s="169">
        <v>11.504145571804967</v>
      </c>
    </row>
    <row r="258" spans="1:10" x14ac:dyDescent="0.3">
      <c r="A258" s="169" t="s">
        <v>10338</v>
      </c>
      <c r="B258" s="169" t="s">
        <v>10296</v>
      </c>
      <c r="C258" s="169" t="s">
        <v>55</v>
      </c>
      <c r="D258" s="169" t="s">
        <v>9776</v>
      </c>
      <c r="E258" s="169">
        <v>393000</v>
      </c>
      <c r="F258" s="169">
        <v>442999</v>
      </c>
      <c r="G258" s="169">
        <v>1550.4218726606118</v>
      </c>
      <c r="H258" s="169">
        <v>11.501813944119162</v>
      </c>
      <c r="I258" s="169">
        <v>1590.1783435640712</v>
      </c>
      <c r="J258" s="169">
        <v>11.504145571804967</v>
      </c>
    </row>
    <row r="259" spans="1:10" x14ac:dyDescent="0.3">
      <c r="A259" s="169" t="s">
        <v>10339</v>
      </c>
      <c r="B259" s="169" t="s">
        <v>10298</v>
      </c>
      <c r="C259" s="169" t="s">
        <v>55</v>
      </c>
      <c r="D259" s="169" t="s">
        <v>9776</v>
      </c>
      <c r="E259" s="169">
        <v>443000</v>
      </c>
      <c r="F259" s="169">
        <v>492999</v>
      </c>
      <c r="G259" s="169">
        <v>1714.3953500742216</v>
      </c>
      <c r="H259" s="169">
        <v>11.501813944119162</v>
      </c>
      <c r="I259" s="169">
        <v>1758.4615677619624</v>
      </c>
      <c r="J259" s="169">
        <v>11.504145571804967</v>
      </c>
    </row>
    <row r="260" spans="1:10" x14ac:dyDescent="0.3">
      <c r="A260" s="169" t="s">
        <v>10340</v>
      </c>
      <c r="B260" s="169" t="s">
        <v>10300</v>
      </c>
      <c r="C260" s="169" t="s">
        <v>55</v>
      </c>
      <c r="D260" s="169" t="s">
        <v>9776</v>
      </c>
      <c r="E260" s="169">
        <v>493000</v>
      </c>
      <c r="F260" s="169">
        <v>542999</v>
      </c>
      <c r="G260" s="169">
        <v>1876.3688274878311</v>
      </c>
      <c r="H260" s="169">
        <v>11.501813944119162</v>
      </c>
      <c r="I260" s="169">
        <v>1924.6784583130318</v>
      </c>
      <c r="J260" s="169">
        <v>11.504145571804967</v>
      </c>
    </row>
    <row r="261" spans="1:10" x14ac:dyDescent="0.3">
      <c r="A261" s="169" t="s">
        <v>10341</v>
      </c>
      <c r="B261" s="169" t="s">
        <v>10302</v>
      </c>
      <c r="C261" s="169" t="s">
        <v>55</v>
      </c>
      <c r="D261" s="169" t="s">
        <v>9776</v>
      </c>
      <c r="E261" s="169">
        <v>543000</v>
      </c>
      <c r="F261" s="169">
        <v>592999</v>
      </c>
      <c r="G261" s="169">
        <v>2040.3423049014411</v>
      </c>
      <c r="H261" s="169">
        <v>11.501813944119162</v>
      </c>
      <c r="I261" s="169">
        <v>2092.9616825109233</v>
      </c>
      <c r="J261" s="169">
        <v>11.504145571804967</v>
      </c>
    </row>
    <row r="262" spans="1:10" x14ac:dyDescent="0.3">
      <c r="A262" s="169" t="s">
        <v>10342</v>
      </c>
      <c r="B262" s="169" t="s">
        <v>10304</v>
      </c>
      <c r="C262" s="169" t="s">
        <v>55</v>
      </c>
      <c r="D262" s="169" t="s">
        <v>9776</v>
      </c>
      <c r="E262" s="169">
        <v>593000</v>
      </c>
      <c r="F262" s="169">
        <v>642999</v>
      </c>
      <c r="G262" s="169">
        <v>2207.559282315051</v>
      </c>
      <c r="H262" s="169">
        <v>11.501813944119162</v>
      </c>
      <c r="I262" s="169">
        <v>2264.5959833005491</v>
      </c>
      <c r="J262" s="169">
        <v>11.504145571804967</v>
      </c>
    </row>
    <row r="263" spans="1:10" x14ac:dyDescent="0.3">
      <c r="A263" s="169" t="s">
        <v>10343</v>
      </c>
      <c r="B263" s="169" t="s">
        <v>10306</v>
      </c>
      <c r="C263" s="169" t="s">
        <v>55</v>
      </c>
      <c r="D263" s="169" t="s">
        <v>9776</v>
      </c>
      <c r="E263" s="169">
        <v>643000</v>
      </c>
      <c r="F263" s="169">
        <v>692999</v>
      </c>
      <c r="G263" s="169">
        <v>2366.5327597286605</v>
      </c>
      <c r="H263" s="169">
        <v>11.501813944119162</v>
      </c>
      <c r="I263" s="169">
        <v>2427.7133733813853</v>
      </c>
      <c r="J263" s="169">
        <v>11.504145571804967</v>
      </c>
    </row>
    <row r="264" spans="1:10" x14ac:dyDescent="0.3">
      <c r="A264" s="169" t="s">
        <v>10344</v>
      </c>
      <c r="B264" s="169" t="s">
        <v>10308</v>
      </c>
      <c r="C264" s="169" t="s">
        <v>55</v>
      </c>
      <c r="D264" s="169" t="s">
        <v>9776</v>
      </c>
      <c r="E264" s="169">
        <v>693000</v>
      </c>
      <c r="F264" s="169">
        <v>731999</v>
      </c>
      <c r="G264" s="169">
        <v>2507.7545753310278</v>
      </c>
      <c r="H264" s="169">
        <v>11.501813944119162</v>
      </c>
      <c r="I264" s="169">
        <v>2572.7217125453112</v>
      </c>
      <c r="J264" s="169">
        <v>11.504145571804967</v>
      </c>
    </row>
    <row r="265" spans="1:10" x14ac:dyDescent="0.3">
      <c r="A265" s="169" t="s">
        <v>9783</v>
      </c>
      <c r="B265" s="169" t="s">
        <v>9784</v>
      </c>
      <c r="C265" s="169" t="s">
        <v>39</v>
      </c>
      <c r="D265" s="169" t="s">
        <v>66</v>
      </c>
      <c r="E265" s="169">
        <v>0</v>
      </c>
      <c r="F265" s="169">
        <v>24999</v>
      </c>
      <c r="G265" s="169">
        <v>147.79633446774412</v>
      </c>
      <c r="H265" s="169">
        <v>13.245177520615963</v>
      </c>
      <c r="I265" s="169">
        <v>150.39137306508047</v>
      </c>
      <c r="J265" s="169">
        <v>13.247608648772001</v>
      </c>
    </row>
    <row r="266" spans="1:10" x14ac:dyDescent="0.3">
      <c r="A266" s="169" t="s">
        <v>9785</v>
      </c>
      <c r="B266" s="169" t="s">
        <v>9786</v>
      </c>
      <c r="C266" s="169" t="s">
        <v>39</v>
      </c>
      <c r="D266" s="169" t="s">
        <v>66</v>
      </c>
      <c r="E266" s="169">
        <v>25000</v>
      </c>
      <c r="F266" s="169">
        <v>49999</v>
      </c>
      <c r="G266" s="169">
        <v>204.38564388963968</v>
      </c>
      <c r="H266" s="169">
        <v>13.245177520615963</v>
      </c>
      <c r="I266" s="169">
        <v>208.34821694986516</v>
      </c>
      <c r="J266" s="169">
        <v>13.247608648772001</v>
      </c>
    </row>
    <row r="267" spans="1:10" x14ac:dyDescent="0.3">
      <c r="A267" s="169" t="s">
        <v>9787</v>
      </c>
      <c r="B267" s="169" t="s">
        <v>9788</v>
      </c>
      <c r="C267" s="169" t="s">
        <v>39</v>
      </c>
      <c r="D267" s="169" t="s">
        <v>66</v>
      </c>
      <c r="E267" s="169">
        <v>50000</v>
      </c>
      <c r="F267" s="169">
        <v>73199</v>
      </c>
      <c r="G267" s="169">
        <v>295.37466258147344</v>
      </c>
      <c r="H267" s="169">
        <v>13.245177520615963</v>
      </c>
      <c r="I267" s="169">
        <v>301.84776517298366</v>
      </c>
      <c r="J267" s="169">
        <v>13.247608648772001</v>
      </c>
    </row>
    <row r="268" spans="1:10" x14ac:dyDescent="0.3">
      <c r="A268" s="169" t="s">
        <v>9789</v>
      </c>
      <c r="B268" s="169" t="s">
        <v>9790</v>
      </c>
      <c r="C268" s="169" t="s">
        <v>39</v>
      </c>
      <c r="D268" s="169" t="s">
        <v>66</v>
      </c>
      <c r="E268" s="169">
        <v>73200</v>
      </c>
      <c r="F268" s="169">
        <v>99999</v>
      </c>
      <c r="G268" s="169">
        <v>314.1203127313305</v>
      </c>
      <c r="H268" s="169">
        <v>11.954947524040046</v>
      </c>
      <c r="I268" s="169">
        <v>320.62123897100031</v>
      </c>
      <c r="J268" s="169">
        <v>11.957219451443711</v>
      </c>
    </row>
    <row r="269" spans="1:10" x14ac:dyDescent="0.3">
      <c r="A269" s="169" t="s">
        <v>10064</v>
      </c>
      <c r="B269" s="169" t="s">
        <v>10065</v>
      </c>
      <c r="C269" s="169" t="s">
        <v>39</v>
      </c>
      <c r="D269" s="169" t="s">
        <v>66</v>
      </c>
      <c r="E269" s="169">
        <v>100000</v>
      </c>
      <c r="F269" s="169">
        <v>124999</v>
      </c>
      <c r="G269" s="169">
        <v>379.77389631005417</v>
      </c>
      <c r="H269" s="169">
        <v>11.954947524040046</v>
      </c>
      <c r="I269" s="169">
        <v>387.88243174719247</v>
      </c>
      <c r="J269" s="169">
        <v>11.957219451443711</v>
      </c>
    </row>
    <row r="270" spans="1:10" x14ac:dyDescent="0.3">
      <c r="A270" s="169" t="s">
        <v>9791</v>
      </c>
      <c r="B270" s="169" t="s">
        <v>9785</v>
      </c>
      <c r="C270" s="169" t="s">
        <v>39</v>
      </c>
      <c r="D270" s="169" t="s">
        <v>66</v>
      </c>
      <c r="E270" s="169">
        <v>125000</v>
      </c>
      <c r="F270" s="169">
        <v>149999</v>
      </c>
      <c r="G270" s="169">
        <v>442.32348501685902</v>
      </c>
      <c r="H270" s="169">
        <v>11.954947524040046</v>
      </c>
      <c r="I270" s="169">
        <v>451.94222532447196</v>
      </c>
      <c r="J270" s="169">
        <v>11.957219451443711</v>
      </c>
    </row>
    <row r="271" spans="1:10" x14ac:dyDescent="0.3">
      <c r="A271" s="169" t="s">
        <v>10066</v>
      </c>
      <c r="B271" s="169" t="s">
        <v>9787</v>
      </c>
      <c r="C271" s="169" t="s">
        <v>39</v>
      </c>
      <c r="D271" s="169" t="s">
        <v>66</v>
      </c>
      <c r="E271" s="169">
        <v>150000</v>
      </c>
      <c r="F271" s="169">
        <v>174999</v>
      </c>
      <c r="G271" s="169">
        <v>503.65787372366395</v>
      </c>
      <c r="H271" s="169">
        <v>11.954947524040046</v>
      </c>
      <c r="I271" s="169">
        <v>514.74651457794221</v>
      </c>
      <c r="J271" s="169">
        <v>11.957219451443711</v>
      </c>
    </row>
    <row r="272" spans="1:10" x14ac:dyDescent="0.3">
      <c r="A272" s="169" t="s">
        <v>9792</v>
      </c>
      <c r="B272" s="169" t="s">
        <v>9793</v>
      </c>
      <c r="C272" s="169" t="s">
        <v>39</v>
      </c>
      <c r="D272" s="169" t="s">
        <v>66</v>
      </c>
      <c r="E272" s="169">
        <v>175000</v>
      </c>
      <c r="F272" s="169">
        <v>199999</v>
      </c>
      <c r="G272" s="169">
        <v>565.99226243046871</v>
      </c>
      <c r="H272" s="169">
        <v>11.954947524040046</v>
      </c>
      <c r="I272" s="169">
        <v>578.58397065482347</v>
      </c>
      <c r="J272" s="169">
        <v>11.957219451443711</v>
      </c>
    </row>
    <row r="273" spans="1:10" x14ac:dyDescent="0.3">
      <c r="A273" s="169" t="s">
        <v>10067</v>
      </c>
      <c r="B273" s="169" t="s">
        <v>10068</v>
      </c>
      <c r="C273" s="169" t="s">
        <v>39</v>
      </c>
      <c r="D273" s="169" t="s">
        <v>66</v>
      </c>
      <c r="E273" s="169">
        <v>200000</v>
      </c>
      <c r="F273" s="169">
        <v>224999</v>
      </c>
      <c r="G273" s="169">
        <v>627.54185113727351</v>
      </c>
      <c r="H273" s="169">
        <v>11.954947524040046</v>
      </c>
      <c r="I273" s="169">
        <v>641.61059740869177</v>
      </c>
      <c r="J273" s="169">
        <v>11.957219451443711</v>
      </c>
    </row>
    <row r="274" spans="1:10" x14ac:dyDescent="0.3">
      <c r="A274" s="169" t="s">
        <v>10069</v>
      </c>
      <c r="B274" s="169" t="s">
        <v>9797</v>
      </c>
      <c r="C274" s="169" t="s">
        <v>39</v>
      </c>
      <c r="D274" s="169" t="s">
        <v>66</v>
      </c>
      <c r="E274" s="169">
        <v>225000</v>
      </c>
      <c r="F274" s="169">
        <v>249999</v>
      </c>
      <c r="G274" s="169">
        <v>690.87623984407833</v>
      </c>
      <c r="H274" s="169">
        <v>11.954947524040046</v>
      </c>
      <c r="I274" s="169">
        <v>706.48122030898423</v>
      </c>
      <c r="J274" s="169">
        <v>11.957219451443711</v>
      </c>
    </row>
    <row r="275" spans="1:10" x14ac:dyDescent="0.3">
      <c r="A275" s="169" t="s">
        <v>9794</v>
      </c>
      <c r="B275" s="169" t="s">
        <v>9795</v>
      </c>
      <c r="C275" s="169" t="s">
        <v>39</v>
      </c>
      <c r="D275" s="169" t="s">
        <v>66</v>
      </c>
      <c r="E275" s="169">
        <v>250000</v>
      </c>
      <c r="F275" s="169">
        <v>292999</v>
      </c>
      <c r="G275" s="169">
        <v>773.82859170059419</v>
      </c>
      <c r="H275" s="169">
        <v>11.954947524040046</v>
      </c>
      <c r="I275" s="169">
        <v>791.26958137570728</v>
      </c>
      <c r="J275" s="169">
        <v>11.957219451443711</v>
      </c>
    </row>
    <row r="276" spans="1:10" x14ac:dyDescent="0.3">
      <c r="A276" s="169" t="s">
        <v>10345</v>
      </c>
      <c r="B276" s="169" t="s">
        <v>10346</v>
      </c>
      <c r="C276" s="169" t="s">
        <v>39</v>
      </c>
      <c r="D276" s="169" t="s">
        <v>66</v>
      </c>
      <c r="E276" s="169">
        <v>293000</v>
      </c>
      <c r="F276" s="169">
        <v>342999</v>
      </c>
      <c r="G276" s="169">
        <v>1198.5109178333923</v>
      </c>
      <c r="H276" s="169">
        <v>11.446909707008302</v>
      </c>
      <c r="I276" s="169">
        <v>1228.8530854120627</v>
      </c>
      <c r="J276" s="169">
        <v>11.449181634411968</v>
      </c>
    </row>
    <row r="277" spans="1:10" x14ac:dyDescent="0.3">
      <c r="A277" s="169" t="s">
        <v>10347</v>
      </c>
      <c r="B277" s="169" t="s">
        <v>10348</v>
      </c>
      <c r="C277" s="169" t="s">
        <v>39</v>
      </c>
      <c r="D277" s="169" t="s">
        <v>66</v>
      </c>
      <c r="E277" s="169">
        <v>343000</v>
      </c>
      <c r="F277" s="169">
        <v>392999</v>
      </c>
      <c r="G277" s="169">
        <v>1356.8396952470021</v>
      </c>
      <c r="H277" s="169">
        <v>11.446909707008302</v>
      </c>
      <c r="I277" s="169">
        <v>1391.3043928418454</v>
      </c>
      <c r="J277" s="169">
        <v>11.449181634411968</v>
      </c>
    </row>
    <row r="278" spans="1:10" x14ac:dyDescent="0.3">
      <c r="A278" s="169" t="s">
        <v>10349</v>
      </c>
      <c r="B278" s="169" t="s">
        <v>10350</v>
      </c>
      <c r="C278" s="169" t="s">
        <v>39</v>
      </c>
      <c r="D278" s="169" t="s">
        <v>66</v>
      </c>
      <c r="E278" s="169">
        <v>393000</v>
      </c>
      <c r="F278" s="169">
        <v>442999</v>
      </c>
      <c r="G278" s="169">
        <v>1517.1684726606118</v>
      </c>
      <c r="H278" s="169">
        <v>11.446909707008302</v>
      </c>
      <c r="I278" s="169">
        <v>1555.8220339184502</v>
      </c>
      <c r="J278" s="169">
        <v>11.449181634411968</v>
      </c>
    </row>
    <row r="279" spans="1:10" x14ac:dyDescent="0.3">
      <c r="A279" s="169" t="s">
        <v>10351</v>
      </c>
      <c r="B279" s="169" t="s">
        <v>10352</v>
      </c>
      <c r="C279" s="169" t="s">
        <v>39</v>
      </c>
      <c r="D279" s="169" t="s">
        <v>66</v>
      </c>
      <c r="E279" s="169">
        <v>443000</v>
      </c>
      <c r="F279" s="169">
        <v>492999</v>
      </c>
      <c r="G279" s="169">
        <v>1677.4972500742217</v>
      </c>
      <c r="H279" s="169">
        <v>11.446909707008302</v>
      </c>
      <c r="I279" s="169">
        <v>1720.339674995055</v>
      </c>
      <c r="J279" s="169">
        <v>11.449181634411968</v>
      </c>
    </row>
    <row r="280" spans="1:10" x14ac:dyDescent="0.3">
      <c r="A280" s="169" t="s">
        <v>10353</v>
      </c>
      <c r="B280" s="169" t="s">
        <v>10354</v>
      </c>
      <c r="C280" s="169" t="s">
        <v>39</v>
      </c>
      <c r="D280" s="169" t="s">
        <v>66</v>
      </c>
      <c r="E280" s="169">
        <v>493000</v>
      </c>
      <c r="F280" s="169">
        <v>542999</v>
      </c>
      <c r="G280" s="169">
        <v>1835.826027487831</v>
      </c>
      <c r="H280" s="169">
        <v>11.446909707008302</v>
      </c>
      <c r="I280" s="169">
        <v>1882.7909824248375</v>
      </c>
      <c r="J280" s="169">
        <v>11.449181634411968</v>
      </c>
    </row>
    <row r="281" spans="1:10" x14ac:dyDescent="0.3">
      <c r="A281" s="169" t="s">
        <v>10355</v>
      </c>
      <c r="B281" s="169" t="s">
        <v>10356</v>
      </c>
      <c r="C281" s="169" t="s">
        <v>39</v>
      </c>
      <c r="D281" s="169" t="s">
        <v>66</v>
      </c>
      <c r="E281" s="169">
        <v>543000</v>
      </c>
      <c r="F281" s="169">
        <v>592999</v>
      </c>
      <c r="G281" s="169">
        <v>1996.370004901441</v>
      </c>
      <c r="H281" s="169">
        <v>11.446909707008302</v>
      </c>
      <c r="I281" s="169">
        <v>2047.5309610018408</v>
      </c>
      <c r="J281" s="169">
        <v>11.449181634411968</v>
      </c>
    </row>
    <row r="282" spans="1:10" x14ac:dyDescent="0.3">
      <c r="A282" s="169" t="s">
        <v>10357</v>
      </c>
      <c r="B282" s="169" t="s">
        <v>10358</v>
      </c>
      <c r="C282" s="169" t="s">
        <v>39</v>
      </c>
      <c r="D282" s="169" t="s">
        <v>66</v>
      </c>
      <c r="E282" s="169">
        <v>593000</v>
      </c>
      <c r="F282" s="169">
        <v>642999</v>
      </c>
      <c r="G282" s="169">
        <v>2159.6987823150507</v>
      </c>
      <c r="H282" s="169">
        <v>11.446909707008302</v>
      </c>
      <c r="I282" s="169">
        <v>2215.1481025486792</v>
      </c>
      <c r="J282" s="169">
        <v>11.449181634411968</v>
      </c>
    </row>
    <row r="283" spans="1:10" x14ac:dyDescent="0.3">
      <c r="A283" s="169" t="s">
        <v>10359</v>
      </c>
      <c r="B283" s="169" t="s">
        <v>10360</v>
      </c>
      <c r="C283" s="169" t="s">
        <v>39</v>
      </c>
      <c r="D283" s="169" t="s">
        <v>66</v>
      </c>
      <c r="E283" s="169">
        <v>643000</v>
      </c>
      <c r="F283" s="169">
        <v>692999</v>
      </c>
      <c r="G283" s="169">
        <v>2315.0275597286604</v>
      </c>
      <c r="H283" s="169">
        <v>11.446909707008302</v>
      </c>
      <c r="I283" s="169">
        <v>2374.499909508228</v>
      </c>
      <c r="J283" s="169">
        <v>11.449181634411968</v>
      </c>
    </row>
    <row r="284" spans="1:10" x14ac:dyDescent="0.3">
      <c r="A284" s="169" t="s">
        <v>10361</v>
      </c>
      <c r="B284" s="169" t="s">
        <v>10362</v>
      </c>
      <c r="C284" s="169" t="s">
        <v>39</v>
      </c>
      <c r="D284" s="169" t="s">
        <v>66</v>
      </c>
      <c r="E284" s="169">
        <v>693000</v>
      </c>
      <c r="F284" s="169">
        <v>731999</v>
      </c>
      <c r="G284" s="169">
        <v>2453.1641753310282</v>
      </c>
      <c r="H284" s="169">
        <v>11.446909707008302</v>
      </c>
      <c r="I284" s="169">
        <v>2516.3207223885665</v>
      </c>
      <c r="J284" s="169">
        <v>11.449181634411968</v>
      </c>
    </row>
    <row r="285" spans="1:10" x14ac:dyDescent="0.3">
      <c r="A285" s="169" t="s">
        <v>9796</v>
      </c>
      <c r="B285" s="169" t="s">
        <v>9784</v>
      </c>
      <c r="C285" s="169" t="s">
        <v>39</v>
      </c>
      <c r="D285" s="169" t="s">
        <v>69</v>
      </c>
      <c r="E285" s="169">
        <v>0</v>
      </c>
      <c r="F285" s="169">
        <v>24999</v>
      </c>
      <c r="G285" s="169">
        <v>148.43643446774414</v>
      </c>
      <c r="H285" s="169">
        <v>13.245177520615963</v>
      </c>
      <c r="I285" s="169">
        <v>151.05270314874596</v>
      </c>
      <c r="J285" s="169">
        <v>13.247608648772001</v>
      </c>
    </row>
    <row r="286" spans="1:10" x14ac:dyDescent="0.3">
      <c r="A286" s="169" t="s">
        <v>9797</v>
      </c>
      <c r="B286" s="169" t="s">
        <v>9786</v>
      </c>
      <c r="C286" s="169" t="s">
        <v>39</v>
      </c>
      <c r="D286" s="169" t="s">
        <v>69</v>
      </c>
      <c r="E286" s="169">
        <v>25000</v>
      </c>
      <c r="F286" s="169">
        <v>49999</v>
      </c>
      <c r="G286" s="169">
        <v>205.42534388963969</v>
      </c>
      <c r="H286" s="169">
        <v>13.245177520615963</v>
      </c>
      <c r="I286" s="169">
        <v>209.42240049616575</v>
      </c>
      <c r="J286" s="169">
        <v>13.247608648772001</v>
      </c>
    </row>
    <row r="287" spans="1:10" x14ac:dyDescent="0.3">
      <c r="A287" s="169" t="s">
        <v>9795</v>
      </c>
      <c r="B287" s="169" t="s">
        <v>9788</v>
      </c>
      <c r="C287" s="169" t="s">
        <v>39</v>
      </c>
      <c r="D287" s="169" t="s">
        <v>69</v>
      </c>
      <c r="E287" s="169">
        <v>50000</v>
      </c>
      <c r="F287" s="169">
        <v>73199</v>
      </c>
      <c r="G287" s="169">
        <v>297.19506258147345</v>
      </c>
      <c r="H287" s="169">
        <v>13.245177520615963</v>
      </c>
      <c r="I287" s="169">
        <v>303.7285420583213</v>
      </c>
      <c r="J287" s="169">
        <v>13.247608648772001</v>
      </c>
    </row>
    <row r="288" spans="1:10" x14ac:dyDescent="0.3">
      <c r="A288" s="169" t="s">
        <v>9798</v>
      </c>
      <c r="B288" s="169" t="s">
        <v>9790</v>
      </c>
      <c r="C288" s="169" t="s">
        <v>39</v>
      </c>
      <c r="D288" s="169" t="s">
        <v>69</v>
      </c>
      <c r="E288" s="169">
        <v>73200</v>
      </c>
      <c r="F288" s="169">
        <v>99999</v>
      </c>
      <c r="G288" s="169">
        <v>316.4328127313305</v>
      </c>
      <c r="H288" s="169">
        <v>11.954947524040046</v>
      </c>
      <c r="I288" s="169">
        <v>323.01043725013858</v>
      </c>
      <c r="J288" s="169">
        <v>11.957219451443711</v>
      </c>
    </row>
    <row r="289" spans="1:10" x14ac:dyDescent="0.3">
      <c r="A289" s="169" t="s">
        <v>10070</v>
      </c>
      <c r="B289" s="169" t="s">
        <v>10065</v>
      </c>
      <c r="C289" s="169" t="s">
        <v>39</v>
      </c>
      <c r="D289" s="169" t="s">
        <v>69</v>
      </c>
      <c r="E289" s="169">
        <v>100000</v>
      </c>
      <c r="F289" s="169">
        <v>124999</v>
      </c>
      <c r="G289" s="169">
        <v>382.83379631005414</v>
      </c>
      <c r="H289" s="169">
        <v>11.954947524040046</v>
      </c>
      <c r="I289" s="169">
        <v>391.04381891014827</v>
      </c>
      <c r="J289" s="169">
        <v>11.957219451443711</v>
      </c>
    </row>
    <row r="290" spans="1:10" x14ac:dyDescent="0.3">
      <c r="A290" s="169" t="s">
        <v>9799</v>
      </c>
      <c r="B290" s="169" t="s">
        <v>9785</v>
      </c>
      <c r="C290" s="169" t="s">
        <v>39</v>
      </c>
      <c r="D290" s="169" t="s">
        <v>69</v>
      </c>
      <c r="E290" s="169">
        <v>125000</v>
      </c>
      <c r="F290" s="169">
        <v>149999</v>
      </c>
      <c r="G290" s="169">
        <v>446.09748501685908</v>
      </c>
      <c r="H290" s="169">
        <v>11.954947524040046</v>
      </c>
      <c r="I290" s="169">
        <v>455.84139691602576</v>
      </c>
      <c r="J290" s="169">
        <v>11.957219451443711</v>
      </c>
    </row>
    <row r="291" spans="1:10" x14ac:dyDescent="0.3">
      <c r="A291" s="169" t="s">
        <v>10071</v>
      </c>
      <c r="B291" s="169" t="s">
        <v>9787</v>
      </c>
      <c r="C291" s="169" t="s">
        <v>39</v>
      </c>
      <c r="D291" s="169" t="s">
        <v>69</v>
      </c>
      <c r="E291" s="169">
        <v>150000</v>
      </c>
      <c r="F291" s="169">
        <v>174999</v>
      </c>
      <c r="G291" s="169">
        <v>508.14227372366395</v>
      </c>
      <c r="H291" s="169">
        <v>11.954947524040046</v>
      </c>
      <c r="I291" s="169">
        <v>519.3796478808473</v>
      </c>
      <c r="J291" s="169">
        <v>11.957219451443711</v>
      </c>
    </row>
    <row r="292" spans="1:10" x14ac:dyDescent="0.3">
      <c r="A292" s="169" t="s">
        <v>9800</v>
      </c>
      <c r="B292" s="169" t="s">
        <v>9793</v>
      </c>
      <c r="C292" s="169" t="s">
        <v>39</v>
      </c>
      <c r="D292" s="169" t="s">
        <v>69</v>
      </c>
      <c r="E292" s="169">
        <v>175000</v>
      </c>
      <c r="F292" s="169">
        <v>199999</v>
      </c>
      <c r="G292" s="169">
        <v>571.1870624304687</v>
      </c>
      <c r="H292" s="169">
        <v>11.954947524040046</v>
      </c>
      <c r="I292" s="169">
        <v>583.95106566907975</v>
      </c>
      <c r="J292" s="169">
        <v>11.957219451443711</v>
      </c>
    </row>
    <row r="293" spans="1:10" x14ac:dyDescent="0.3">
      <c r="A293" s="169" t="s">
        <v>10072</v>
      </c>
      <c r="B293" s="169" t="s">
        <v>10068</v>
      </c>
      <c r="C293" s="169" t="s">
        <v>39</v>
      </c>
      <c r="D293" s="169" t="s">
        <v>69</v>
      </c>
      <c r="E293" s="169">
        <v>200000</v>
      </c>
      <c r="F293" s="169">
        <v>224999</v>
      </c>
      <c r="G293" s="169">
        <v>633.45075113727353</v>
      </c>
      <c r="H293" s="169">
        <v>11.954947524040046</v>
      </c>
      <c r="I293" s="169">
        <v>647.71547685154599</v>
      </c>
      <c r="J293" s="169">
        <v>11.957219451443711</v>
      </c>
    </row>
    <row r="294" spans="1:10" x14ac:dyDescent="0.3">
      <c r="A294" s="169" t="s">
        <v>10073</v>
      </c>
      <c r="B294" s="169" t="s">
        <v>9797</v>
      </c>
      <c r="C294" s="169" t="s">
        <v>39</v>
      </c>
      <c r="D294" s="169" t="s">
        <v>69</v>
      </c>
      <c r="E294" s="169">
        <v>225000</v>
      </c>
      <c r="F294" s="169">
        <v>249999</v>
      </c>
      <c r="G294" s="169">
        <v>697.49553984407839</v>
      </c>
      <c r="H294" s="169">
        <v>11.954947524040046</v>
      </c>
      <c r="I294" s="169">
        <v>713.32006146318986</v>
      </c>
      <c r="J294" s="169">
        <v>11.957219451443711</v>
      </c>
    </row>
    <row r="295" spans="1:10" x14ac:dyDescent="0.3">
      <c r="A295" s="169" t="s">
        <v>9801</v>
      </c>
      <c r="B295" s="169" t="s">
        <v>9795</v>
      </c>
      <c r="C295" s="169" t="s">
        <v>39</v>
      </c>
      <c r="D295" s="169" t="s">
        <v>69</v>
      </c>
      <c r="E295" s="169">
        <v>250000</v>
      </c>
      <c r="F295" s="169">
        <v>292999</v>
      </c>
      <c r="G295" s="169">
        <v>781.31369170059418</v>
      </c>
      <c r="H295" s="169">
        <v>11.954947524040046</v>
      </c>
      <c r="I295" s="169">
        <v>799.00293836562219</v>
      </c>
      <c r="J295" s="169">
        <v>11.957219451443711</v>
      </c>
    </row>
    <row r="296" spans="1:10" x14ac:dyDescent="0.3">
      <c r="A296" s="169" t="s">
        <v>10363</v>
      </c>
      <c r="B296" s="169" t="s">
        <v>10346</v>
      </c>
      <c r="C296" s="169" t="s">
        <v>39</v>
      </c>
      <c r="D296" s="169" t="s">
        <v>69</v>
      </c>
      <c r="E296" s="169">
        <v>293000</v>
      </c>
      <c r="F296" s="169">
        <v>342999</v>
      </c>
      <c r="G296" s="169">
        <v>1211.9789178333922</v>
      </c>
      <c r="H296" s="169">
        <v>11.446909707008302</v>
      </c>
      <c r="I296" s="169">
        <v>1242.7677761897644</v>
      </c>
      <c r="J296" s="169">
        <v>11.449181634411968</v>
      </c>
    </row>
    <row r="297" spans="1:10" x14ac:dyDescent="0.3">
      <c r="A297" s="169" t="s">
        <v>10364</v>
      </c>
      <c r="B297" s="169" t="s">
        <v>10348</v>
      </c>
      <c r="C297" s="169" t="s">
        <v>39</v>
      </c>
      <c r="D297" s="169" t="s">
        <v>69</v>
      </c>
      <c r="E297" s="169">
        <v>343000</v>
      </c>
      <c r="F297" s="169">
        <v>392999</v>
      </c>
      <c r="G297" s="169">
        <v>1372.3759952470023</v>
      </c>
      <c r="H297" s="169">
        <v>11.446909707008302</v>
      </c>
      <c r="I297" s="169">
        <v>1407.3559825604084</v>
      </c>
      <c r="J297" s="169">
        <v>11.449181634411968</v>
      </c>
    </row>
    <row r="298" spans="1:10" x14ac:dyDescent="0.3">
      <c r="A298" s="169" t="s">
        <v>10365</v>
      </c>
      <c r="B298" s="169" t="s">
        <v>10350</v>
      </c>
      <c r="C298" s="169" t="s">
        <v>39</v>
      </c>
      <c r="D298" s="169" t="s">
        <v>69</v>
      </c>
      <c r="E298" s="169">
        <v>393000</v>
      </c>
      <c r="F298" s="169">
        <v>442999</v>
      </c>
      <c r="G298" s="169">
        <v>1534.7730726606119</v>
      </c>
      <c r="H298" s="169">
        <v>11.446909707008302</v>
      </c>
      <c r="I298" s="169">
        <v>1574.0105225778746</v>
      </c>
      <c r="J298" s="169">
        <v>11.449181634411968</v>
      </c>
    </row>
    <row r="299" spans="1:10" x14ac:dyDescent="0.3">
      <c r="A299" s="169" t="s">
        <v>10366</v>
      </c>
      <c r="B299" s="169" t="s">
        <v>10352</v>
      </c>
      <c r="C299" s="169" t="s">
        <v>39</v>
      </c>
      <c r="D299" s="169" t="s">
        <v>69</v>
      </c>
      <c r="E299" s="169">
        <v>443000</v>
      </c>
      <c r="F299" s="169">
        <v>492999</v>
      </c>
      <c r="G299" s="169">
        <v>1697.1701500742217</v>
      </c>
      <c r="H299" s="169">
        <v>11.446909707008302</v>
      </c>
      <c r="I299" s="169">
        <v>1740.6650625953409</v>
      </c>
      <c r="J299" s="169">
        <v>11.449181634411968</v>
      </c>
    </row>
    <row r="300" spans="1:10" x14ac:dyDescent="0.3">
      <c r="A300" s="169" t="s">
        <v>10367</v>
      </c>
      <c r="B300" s="169" t="s">
        <v>10354</v>
      </c>
      <c r="C300" s="169" t="s">
        <v>39</v>
      </c>
      <c r="D300" s="169" t="s">
        <v>69</v>
      </c>
      <c r="E300" s="169">
        <v>493000</v>
      </c>
      <c r="F300" s="169">
        <v>542999</v>
      </c>
      <c r="G300" s="169">
        <v>1857.5672274878311</v>
      </c>
      <c r="H300" s="169">
        <v>11.446909707008302</v>
      </c>
      <c r="I300" s="169">
        <v>1905.2532689659845</v>
      </c>
      <c r="J300" s="169">
        <v>11.449181634411968</v>
      </c>
    </row>
    <row r="301" spans="1:10" x14ac:dyDescent="0.3">
      <c r="A301" s="169" t="s">
        <v>10368</v>
      </c>
      <c r="B301" s="169" t="s">
        <v>10356</v>
      </c>
      <c r="C301" s="169" t="s">
        <v>39</v>
      </c>
      <c r="D301" s="169" t="s">
        <v>69</v>
      </c>
      <c r="E301" s="169">
        <v>543000</v>
      </c>
      <c r="F301" s="169">
        <v>592999</v>
      </c>
      <c r="G301" s="169">
        <v>2020.1832049014408</v>
      </c>
      <c r="H301" s="169">
        <v>11.446909707008302</v>
      </c>
      <c r="I301" s="169">
        <v>2072.1339692010952</v>
      </c>
      <c r="J301" s="169">
        <v>11.449181634411968</v>
      </c>
    </row>
    <row r="302" spans="1:10" x14ac:dyDescent="0.3">
      <c r="A302" s="169" t="s">
        <v>10369</v>
      </c>
      <c r="B302" s="169" t="s">
        <v>10358</v>
      </c>
      <c r="C302" s="169" t="s">
        <v>39</v>
      </c>
      <c r="D302" s="169" t="s">
        <v>69</v>
      </c>
      <c r="E302" s="169">
        <v>593000</v>
      </c>
      <c r="F302" s="169">
        <v>642999</v>
      </c>
      <c r="G302" s="169">
        <v>2185.5802823150507</v>
      </c>
      <c r="H302" s="169">
        <v>11.446909707008302</v>
      </c>
      <c r="I302" s="169">
        <v>2241.8880096887951</v>
      </c>
      <c r="J302" s="169">
        <v>11.449181634411968</v>
      </c>
    </row>
    <row r="303" spans="1:10" x14ac:dyDescent="0.3">
      <c r="A303" s="169" t="s">
        <v>10370</v>
      </c>
      <c r="B303" s="169" t="s">
        <v>10360</v>
      </c>
      <c r="C303" s="169" t="s">
        <v>39</v>
      </c>
      <c r="D303" s="169" t="s">
        <v>69</v>
      </c>
      <c r="E303" s="169">
        <v>643000</v>
      </c>
      <c r="F303" s="169">
        <v>692999</v>
      </c>
      <c r="G303" s="169">
        <v>2342.9773597286603</v>
      </c>
      <c r="H303" s="169">
        <v>11.446909707008302</v>
      </c>
      <c r="I303" s="169">
        <v>2403.3767155892051</v>
      </c>
      <c r="J303" s="169">
        <v>11.449181634411968</v>
      </c>
    </row>
    <row r="304" spans="1:10" x14ac:dyDescent="0.3">
      <c r="A304" s="169" t="s">
        <v>10371</v>
      </c>
      <c r="B304" s="169" t="s">
        <v>10362</v>
      </c>
      <c r="C304" s="169" t="s">
        <v>39</v>
      </c>
      <c r="D304" s="169" t="s">
        <v>69</v>
      </c>
      <c r="E304" s="169">
        <v>693000</v>
      </c>
      <c r="F304" s="169">
        <v>731999</v>
      </c>
      <c r="G304" s="169">
        <v>2482.8862753310282</v>
      </c>
      <c r="H304" s="169">
        <v>11.446909707008302</v>
      </c>
      <c r="I304" s="169">
        <v>2547.0286100306753</v>
      </c>
      <c r="J304" s="169">
        <v>11.449181634411968</v>
      </c>
    </row>
    <row r="305" spans="1:10" x14ac:dyDescent="0.3">
      <c r="A305" s="169" t="s">
        <v>9802</v>
      </c>
      <c r="B305" s="169" t="s">
        <v>9784</v>
      </c>
      <c r="C305" s="169" t="s">
        <v>39</v>
      </c>
      <c r="D305" s="169" t="s">
        <v>73</v>
      </c>
      <c r="E305" s="169">
        <v>0</v>
      </c>
      <c r="F305" s="169">
        <v>24999</v>
      </c>
      <c r="G305" s="169">
        <v>148.43643446774414</v>
      </c>
      <c r="H305" s="169">
        <v>13.245177520615963</v>
      </c>
      <c r="I305" s="169">
        <v>151.05270314874596</v>
      </c>
      <c r="J305" s="169">
        <v>13.247608648772001</v>
      </c>
    </row>
    <row r="306" spans="1:10" x14ac:dyDescent="0.3">
      <c r="A306" s="169" t="s">
        <v>9803</v>
      </c>
      <c r="B306" s="169" t="s">
        <v>9786</v>
      </c>
      <c r="C306" s="169" t="s">
        <v>39</v>
      </c>
      <c r="D306" s="169" t="s">
        <v>73</v>
      </c>
      <c r="E306" s="169">
        <v>25000</v>
      </c>
      <c r="F306" s="169">
        <v>49999</v>
      </c>
      <c r="G306" s="169">
        <v>205.42534388963969</v>
      </c>
      <c r="H306" s="169">
        <v>13.245177520615963</v>
      </c>
      <c r="I306" s="169">
        <v>209.42240049616575</v>
      </c>
      <c r="J306" s="169">
        <v>13.247608648772001</v>
      </c>
    </row>
    <row r="307" spans="1:10" x14ac:dyDescent="0.3">
      <c r="A307" s="169" t="s">
        <v>9804</v>
      </c>
      <c r="B307" s="169" t="s">
        <v>9788</v>
      </c>
      <c r="C307" s="169" t="s">
        <v>39</v>
      </c>
      <c r="D307" s="169" t="s">
        <v>73</v>
      </c>
      <c r="E307" s="169">
        <v>50000</v>
      </c>
      <c r="F307" s="169">
        <v>73199</v>
      </c>
      <c r="G307" s="169">
        <v>297.19506258147345</v>
      </c>
      <c r="H307" s="169">
        <v>13.245177520615963</v>
      </c>
      <c r="I307" s="169">
        <v>303.7285420583213</v>
      </c>
      <c r="J307" s="169">
        <v>13.247608648772001</v>
      </c>
    </row>
    <row r="308" spans="1:10" x14ac:dyDescent="0.3">
      <c r="A308" s="169" t="s">
        <v>9805</v>
      </c>
      <c r="B308" s="169" t="s">
        <v>9790</v>
      </c>
      <c r="C308" s="169" t="s">
        <v>39</v>
      </c>
      <c r="D308" s="169" t="s">
        <v>73</v>
      </c>
      <c r="E308" s="169">
        <v>73200</v>
      </c>
      <c r="F308" s="169">
        <v>99999</v>
      </c>
      <c r="G308" s="169">
        <v>316.4328127313305</v>
      </c>
      <c r="H308" s="169">
        <v>11.954947524040046</v>
      </c>
      <c r="I308" s="169">
        <v>323.01043725013858</v>
      </c>
      <c r="J308" s="169">
        <v>11.957219451443711</v>
      </c>
    </row>
    <row r="309" spans="1:10" x14ac:dyDescent="0.3">
      <c r="A309" s="169" t="s">
        <v>10074</v>
      </c>
      <c r="B309" s="169" t="s">
        <v>10065</v>
      </c>
      <c r="C309" s="169" t="s">
        <v>39</v>
      </c>
      <c r="D309" s="169" t="s">
        <v>73</v>
      </c>
      <c r="E309" s="169">
        <v>100000</v>
      </c>
      <c r="F309" s="169">
        <v>124999</v>
      </c>
      <c r="G309" s="169">
        <v>382.83379631005414</v>
      </c>
      <c r="H309" s="169">
        <v>11.954947524040046</v>
      </c>
      <c r="I309" s="169">
        <v>391.04381891014827</v>
      </c>
      <c r="J309" s="169">
        <v>11.957219451443711</v>
      </c>
    </row>
    <row r="310" spans="1:10" x14ac:dyDescent="0.3">
      <c r="A310" s="169" t="s">
        <v>9806</v>
      </c>
      <c r="B310" s="169" t="s">
        <v>9785</v>
      </c>
      <c r="C310" s="169" t="s">
        <v>39</v>
      </c>
      <c r="D310" s="169" t="s">
        <v>73</v>
      </c>
      <c r="E310" s="169">
        <v>125000</v>
      </c>
      <c r="F310" s="169">
        <v>149999</v>
      </c>
      <c r="G310" s="169">
        <v>446.09748501685908</v>
      </c>
      <c r="H310" s="169">
        <v>11.954947524040046</v>
      </c>
      <c r="I310" s="169">
        <v>455.84139691602576</v>
      </c>
      <c r="J310" s="169">
        <v>11.957219451443711</v>
      </c>
    </row>
    <row r="311" spans="1:10" x14ac:dyDescent="0.3">
      <c r="A311" s="169" t="s">
        <v>10075</v>
      </c>
      <c r="B311" s="169" t="s">
        <v>9787</v>
      </c>
      <c r="C311" s="169" t="s">
        <v>39</v>
      </c>
      <c r="D311" s="169" t="s">
        <v>73</v>
      </c>
      <c r="E311" s="169">
        <v>150000</v>
      </c>
      <c r="F311" s="169">
        <v>174999</v>
      </c>
      <c r="G311" s="169">
        <v>508.14227372366395</v>
      </c>
      <c r="H311" s="169">
        <v>11.954947524040046</v>
      </c>
      <c r="I311" s="169">
        <v>519.3796478808473</v>
      </c>
      <c r="J311" s="169">
        <v>11.957219451443711</v>
      </c>
    </row>
    <row r="312" spans="1:10" x14ac:dyDescent="0.3">
      <c r="A312" s="169" t="s">
        <v>9807</v>
      </c>
      <c r="B312" s="169" t="s">
        <v>9793</v>
      </c>
      <c r="C312" s="169" t="s">
        <v>39</v>
      </c>
      <c r="D312" s="169" t="s">
        <v>73</v>
      </c>
      <c r="E312" s="169">
        <v>175000</v>
      </c>
      <c r="F312" s="169">
        <v>199999</v>
      </c>
      <c r="G312" s="169">
        <v>571.1870624304687</v>
      </c>
      <c r="H312" s="169">
        <v>11.954947524040046</v>
      </c>
      <c r="I312" s="169">
        <v>583.95106566907975</v>
      </c>
      <c r="J312" s="169">
        <v>11.957219451443711</v>
      </c>
    </row>
    <row r="313" spans="1:10" x14ac:dyDescent="0.3">
      <c r="A313" s="169" t="s">
        <v>10076</v>
      </c>
      <c r="B313" s="169" t="s">
        <v>10068</v>
      </c>
      <c r="C313" s="169" t="s">
        <v>39</v>
      </c>
      <c r="D313" s="169" t="s">
        <v>73</v>
      </c>
      <c r="E313" s="169">
        <v>200000</v>
      </c>
      <c r="F313" s="169">
        <v>224999</v>
      </c>
      <c r="G313" s="169">
        <v>633.45075113727353</v>
      </c>
      <c r="H313" s="169">
        <v>11.954947524040046</v>
      </c>
      <c r="I313" s="169">
        <v>647.71547685154599</v>
      </c>
      <c r="J313" s="169">
        <v>11.957219451443711</v>
      </c>
    </row>
    <row r="314" spans="1:10" x14ac:dyDescent="0.3">
      <c r="A314" s="169" t="s">
        <v>10077</v>
      </c>
      <c r="B314" s="169" t="s">
        <v>9797</v>
      </c>
      <c r="C314" s="169" t="s">
        <v>39</v>
      </c>
      <c r="D314" s="169" t="s">
        <v>73</v>
      </c>
      <c r="E314" s="169">
        <v>225000</v>
      </c>
      <c r="F314" s="169">
        <v>249999</v>
      </c>
      <c r="G314" s="169">
        <v>697.49553984407839</v>
      </c>
      <c r="H314" s="169">
        <v>11.954947524040046</v>
      </c>
      <c r="I314" s="169">
        <v>713.32006146318986</v>
      </c>
      <c r="J314" s="169">
        <v>11.957219451443711</v>
      </c>
    </row>
    <row r="315" spans="1:10" x14ac:dyDescent="0.3">
      <c r="A315" s="169" t="s">
        <v>9808</v>
      </c>
      <c r="B315" s="169" t="s">
        <v>9795</v>
      </c>
      <c r="C315" s="169" t="s">
        <v>39</v>
      </c>
      <c r="D315" s="169" t="s">
        <v>73</v>
      </c>
      <c r="E315" s="169">
        <v>250000</v>
      </c>
      <c r="F315" s="169">
        <v>292999</v>
      </c>
      <c r="G315" s="169">
        <v>781.31369170059418</v>
      </c>
      <c r="H315" s="169">
        <v>11.954947524040046</v>
      </c>
      <c r="I315" s="169">
        <v>799.00293836562219</v>
      </c>
      <c r="J315" s="169">
        <v>11.957219451443711</v>
      </c>
    </row>
    <row r="316" spans="1:10" x14ac:dyDescent="0.3">
      <c r="A316" s="169" t="s">
        <v>10372</v>
      </c>
      <c r="B316" s="169" t="s">
        <v>10346</v>
      </c>
      <c r="C316" s="169" t="s">
        <v>39</v>
      </c>
      <c r="D316" s="169" t="s">
        <v>73</v>
      </c>
      <c r="E316" s="169">
        <v>293000</v>
      </c>
      <c r="F316" s="169">
        <v>342999</v>
      </c>
      <c r="G316" s="169">
        <v>1211.9789178333922</v>
      </c>
      <c r="H316" s="169">
        <v>11.446909707008302</v>
      </c>
      <c r="I316" s="169">
        <v>1242.7677761897644</v>
      </c>
      <c r="J316" s="169">
        <v>11.449181634411968</v>
      </c>
    </row>
    <row r="317" spans="1:10" x14ac:dyDescent="0.3">
      <c r="A317" s="169" t="s">
        <v>10373</v>
      </c>
      <c r="B317" s="169" t="s">
        <v>10348</v>
      </c>
      <c r="C317" s="169" t="s">
        <v>39</v>
      </c>
      <c r="D317" s="169" t="s">
        <v>73</v>
      </c>
      <c r="E317" s="169">
        <v>343000</v>
      </c>
      <c r="F317" s="169">
        <v>392999</v>
      </c>
      <c r="G317" s="169">
        <v>1372.3759952470023</v>
      </c>
      <c r="H317" s="169">
        <v>11.446909707008302</v>
      </c>
      <c r="I317" s="169">
        <v>1407.3559825604084</v>
      </c>
      <c r="J317" s="169">
        <v>11.449181634411968</v>
      </c>
    </row>
    <row r="318" spans="1:10" x14ac:dyDescent="0.3">
      <c r="A318" s="169" t="s">
        <v>10374</v>
      </c>
      <c r="B318" s="169" t="s">
        <v>10350</v>
      </c>
      <c r="C318" s="169" t="s">
        <v>39</v>
      </c>
      <c r="D318" s="169" t="s">
        <v>73</v>
      </c>
      <c r="E318" s="169">
        <v>393000</v>
      </c>
      <c r="F318" s="169">
        <v>442999</v>
      </c>
      <c r="G318" s="169">
        <v>1534.7730726606119</v>
      </c>
      <c r="H318" s="169">
        <v>11.446909707008302</v>
      </c>
      <c r="I318" s="169">
        <v>1574.0105225778746</v>
      </c>
      <c r="J318" s="169">
        <v>11.449181634411968</v>
      </c>
    </row>
    <row r="319" spans="1:10" x14ac:dyDescent="0.3">
      <c r="A319" s="169" t="s">
        <v>10375</v>
      </c>
      <c r="B319" s="169" t="s">
        <v>10352</v>
      </c>
      <c r="C319" s="169" t="s">
        <v>39</v>
      </c>
      <c r="D319" s="169" t="s">
        <v>73</v>
      </c>
      <c r="E319" s="169">
        <v>443000</v>
      </c>
      <c r="F319" s="169">
        <v>492999</v>
      </c>
      <c r="G319" s="169">
        <v>1697.1701500742217</v>
      </c>
      <c r="H319" s="169">
        <v>11.446909707008302</v>
      </c>
      <c r="I319" s="169">
        <v>1740.6650625953409</v>
      </c>
      <c r="J319" s="169">
        <v>11.449181634411968</v>
      </c>
    </row>
    <row r="320" spans="1:10" x14ac:dyDescent="0.3">
      <c r="A320" s="169" t="s">
        <v>10376</v>
      </c>
      <c r="B320" s="169" t="s">
        <v>10354</v>
      </c>
      <c r="C320" s="169" t="s">
        <v>39</v>
      </c>
      <c r="D320" s="169" t="s">
        <v>73</v>
      </c>
      <c r="E320" s="169">
        <v>493000</v>
      </c>
      <c r="F320" s="169">
        <v>542999</v>
      </c>
      <c r="G320" s="169">
        <v>1857.5672274878311</v>
      </c>
      <c r="H320" s="169">
        <v>11.446909707008302</v>
      </c>
      <c r="I320" s="169">
        <v>1905.2532689659845</v>
      </c>
      <c r="J320" s="169">
        <v>11.449181634411968</v>
      </c>
    </row>
    <row r="321" spans="1:10" x14ac:dyDescent="0.3">
      <c r="A321" s="169" t="s">
        <v>10377</v>
      </c>
      <c r="B321" s="169" t="s">
        <v>10356</v>
      </c>
      <c r="C321" s="169" t="s">
        <v>39</v>
      </c>
      <c r="D321" s="169" t="s">
        <v>73</v>
      </c>
      <c r="E321" s="169">
        <v>543000</v>
      </c>
      <c r="F321" s="169">
        <v>592999</v>
      </c>
      <c r="G321" s="169">
        <v>2020.1832049014408</v>
      </c>
      <c r="H321" s="169">
        <v>11.446909707008302</v>
      </c>
      <c r="I321" s="169">
        <v>2072.1339692010952</v>
      </c>
      <c r="J321" s="169">
        <v>11.449181634411968</v>
      </c>
    </row>
    <row r="322" spans="1:10" x14ac:dyDescent="0.3">
      <c r="A322" s="169" t="s">
        <v>10378</v>
      </c>
      <c r="B322" s="169" t="s">
        <v>10358</v>
      </c>
      <c r="C322" s="169" t="s">
        <v>39</v>
      </c>
      <c r="D322" s="169" t="s">
        <v>73</v>
      </c>
      <c r="E322" s="169">
        <v>593000</v>
      </c>
      <c r="F322" s="169">
        <v>642999</v>
      </c>
      <c r="G322" s="169">
        <v>2185.5802823150507</v>
      </c>
      <c r="H322" s="169">
        <v>11.446909707008302</v>
      </c>
      <c r="I322" s="169">
        <v>2241.8880096887951</v>
      </c>
      <c r="J322" s="169">
        <v>11.449181634411968</v>
      </c>
    </row>
    <row r="323" spans="1:10" x14ac:dyDescent="0.3">
      <c r="A323" s="169" t="s">
        <v>10379</v>
      </c>
      <c r="B323" s="169" t="s">
        <v>10360</v>
      </c>
      <c r="C323" s="169" t="s">
        <v>39</v>
      </c>
      <c r="D323" s="169" t="s">
        <v>73</v>
      </c>
      <c r="E323" s="169">
        <v>643000</v>
      </c>
      <c r="F323" s="169">
        <v>692999</v>
      </c>
      <c r="G323" s="169">
        <v>2342.9773597286603</v>
      </c>
      <c r="H323" s="169">
        <v>11.446909707008302</v>
      </c>
      <c r="I323" s="169">
        <v>2403.3767155892051</v>
      </c>
      <c r="J323" s="169">
        <v>11.449181634411968</v>
      </c>
    </row>
    <row r="324" spans="1:10" x14ac:dyDescent="0.3">
      <c r="A324" s="169" t="s">
        <v>10380</v>
      </c>
      <c r="B324" s="169" t="s">
        <v>10362</v>
      </c>
      <c r="C324" s="169" t="s">
        <v>39</v>
      </c>
      <c r="D324" s="169" t="s">
        <v>73</v>
      </c>
      <c r="E324" s="169">
        <v>693000</v>
      </c>
      <c r="F324" s="169">
        <v>731999</v>
      </c>
      <c r="G324" s="169">
        <v>2482.8862753310282</v>
      </c>
      <c r="H324" s="169">
        <v>11.446909707008302</v>
      </c>
      <c r="I324" s="169">
        <v>2547.0286100306753</v>
      </c>
      <c r="J324" s="169">
        <v>11.449181634411968</v>
      </c>
    </row>
    <row r="325" spans="1:10" x14ac:dyDescent="0.3">
      <c r="A325" s="169" t="s">
        <v>9809</v>
      </c>
      <c r="B325" s="169" t="s">
        <v>9810</v>
      </c>
      <c r="C325" s="169" t="s">
        <v>43</v>
      </c>
      <c r="D325" s="169" t="s">
        <v>76</v>
      </c>
      <c r="E325" s="169">
        <v>0</v>
      </c>
      <c r="F325" s="169">
        <v>24999</v>
      </c>
      <c r="G325" s="169">
        <v>142.93573446774411</v>
      </c>
      <c r="H325" s="169">
        <v>13.283029494770654</v>
      </c>
      <c r="I325" s="169">
        <v>145.36956240320816</v>
      </c>
      <c r="J325" s="169">
        <v>13.285460622926692</v>
      </c>
    </row>
    <row r="326" spans="1:10" x14ac:dyDescent="0.3">
      <c r="A326" s="169" t="s">
        <v>9811</v>
      </c>
      <c r="B326" s="169" t="s">
        <v>9812</v>
      </c>
      <c r="C326" s="169" t="s">
        <v>43</v>
      </c>
      <c r="D326" s="169" t="s">
        <v>76</v>
      </c>
      <c r="E326" s="169">
        <v>25000</v>
      </c>
      <c r="F326" s="169">
        <v>49999</v>
      </c>
      <c r="G326" s="169">
        <v>196.39844388963968</v>
      </c>
      <c r="H326" s="169">
        <v>13.283029494770654</v>
      </c>
      <c r="I326" s="169">
        <v>200.09610689791552</v>
      </c>
      <c r="J326" s="169">
        <v>13.285460622926692</v>
      </c>
    </row>
    <row r="327" spans="1:10" x14ac:dyDescent="0.3">
      <c r="A327" s="169" t="s">
        <v>9813</v>
      </c>
      <c r="B327" s="169" t="s">
        <v>9814</v>
      </c>
      <c r="C327" s="169" t="s">
        <v>43</v>
      </c>
      <c r="D327" s="169" t="s">
        <v>76</v>
      </c>
      <c r="E327" s="169">
        <v>50000</v>
      </c>
      <c r="F327" s="169">
        <v>73199</v>
      </c>
      <c r="G327" s="169">
        <v>281.48586258147344</v>
      </c>
      <c r="H327" s="169">
        <v>13.283029494770654</v>
      </c>
      <c r="I327" s="169">
        <v>287.4983177959906</v>
      </c>
      <c r="J327" s="169">
        <v>13.285460622926692</v>
      </c>
    </row>
    <row r="328" spans="1:10" x14ac:dyDescent="0.3">
      <c r="A328" s="169" t="s">
        <v>9815</v>
      </c>
      <c r="B328" s="169" t="s">
        <v>9816</v>
      </c>
      <c r="C328" s="169" t="s">
        <v>43</v>
      </c>
      <c r="D328" s="169" t="s">
        <v>76</v>
      </c>
      <c r="E328" s="169">
        <v>73200</v>
      </c>
      <c r="F328" s="169">
        <v>99999</v>
      </c>
      <c r="G328" s="169">
        <v>310.32101273133048</v>
      </c>
      <c r="H328" s="169">
        <v>11.969364383513845</v>
      </c>
      <c r="I328" s="169">
        <v>316.69592825881426</v>
      </c>
      <c r="J328" s="169">
        <v>11.971636310917511</v>
      </c>
    </row>
    <row r="329" spans="1:10" x14ac:dyDescent="0.3">
      <c r="A329" s="169" t="s">
        <v>10078</v>
      </c>
      <c r="B329" s="169" t="s">
        <v>10079</v>
      </c>
      <c r="C329" s="169" t="s">
        <v>43</v>
      </c>
      <c r="D329" s="169" t="s">
        <v>76</v>
      </c>
      <c r="E329" s="169">
        <v>100000</v>
      </c>
      <c r="F329" s="169">
        <v>124999</v>
      </c>
      <c r="G329" s="169">
        <v>373.93779631005418</v>
      </c>
      <c r="H329" s="169">
        <v>11.969364383513845</v>
      </c>
      <c r="I329" s="169">
        <v>381.85276684908263</v>
      </c>
      <c r="J329" s="169">
        <v>11.971636310917511</v>
      </c>
    </row>
    <row r="330" spans="1:10" x14ac:dyDescent="0.3">
      <c r="A330" s="169" t="s">
        <v>9817</v>
      </c>
      <c r="B330" s="169" t="s">
        <v>9811</v>
      </c>
      <c r="C330" s="169" t="s">
        <v>43</v>
      </c>
      <c r="D330" s="169" t="s">
        <v>76</v>
      </c>
      <c r="E330" s="169">
        <v>125000</v>
      </c>
      <c r="F330" s="169">
        <v>149999</v>
      </c>
      <c r="G330" s="169">
        <v>434.660985016859</v>
      </c>
      <c r="H330" s="169">
        <v>11.969364383513845</v>
      </c>
      <c r="I330" s="169">
        <v>444.02558454008386</v>
      </c>
      <c r="J330" s="169">
        <v>11.971636310917511</v>
      </c>
    </row>
    <row r="331" spans="1:10" x14ac:dyDescent="0.3">
      <c r="A331" s="169" t="s">
        <v>10080</v>
      </c>
      <c r="B331" s="169" t="s">
        <v>9813</v>
      </c>
      <c r="C331" s="169" t="s">
        <v>43</v>
      </c>
      <c r="D331" s="169" t="s">
        <v>76</v>
      </c>
      <c r="E331" s="169">
        <v>150000</v>
      </c>
      <c r="F331" s="169">
        <v>174999</v>
      </c>
      <c r="G331" s="169">
        <v>494.16837372366388</v>
      </c>
      <c r="H331" s="169">
        <v>11.969364383513845</v>
      </c>
      <c r="I331" s="169">
        <v>504.94227800718193</v>
      </c>
      <c r="J331" s="169">
        <v>11.971636310917511</v>
      </c>
    </row>
    <row r="332" spans="1:10" x14ac:dyDescent="0.3">
      <c r="A332" s="169" t="s">
        <v>9818</v>
      </c>
      <c r="B332" s="169" t="s">
        <v>9819</v>
      </c>
      <c r="C332" s="169" t="s">
        <v>43</v>
      </c>
      <c r="D332" s="169" t="s">
        <v>76</v>
      </c>
      <c r="E332" s="169">
        <v>175000</v>
      </c>
      <c r="F332" s="169">
        <v>199999</v>
      </c>
      <c r="G332" s="169">
        <v>554.67576243046869</v>
      </c>
      <c r="H332" s="169">
        <v>11.969364383513845</v>
      </c>
      <c r="I332" s="169">
        <v>566.89213829769108</v>
      </c>
      <c r="J332" s="169">
        <v>11.971636310917511</v>
      </c>
    </row>
    <row r="333" spans="1:10" x14ac:dyDescent="0.3">
      <c r="A333" s="169" t="s">
        <v>10081</v>
      </c>
      <c r="B333" s="169" t="s">
        <v>10082</v>
      </c>
      <c r="C333" s="169" t="s">
        <v>43</v>
      </c>
      <c r="D333" s="169" t="s">
        <v>76</v>
      </c>
      <c r="E333" s="169">
        <v>200000</v>
      </c>
      <c r="F333" s="169">
        <v>224999</v>
      </c>
      <c r="G333" s="169">
        <v>614.18315113727351</v>
      </c>
      <c r="H333" s="169">
        <v>11.969364383513845</v>
      </c>
      <c r="I333" s="169">
        <v>627.80883176478903</v>
      </c>
      <c r="J333" s="169">
        <v>11.971636310917511</v>
      </c>
    </row>
    <row r="334" spans="1:10" x14ac:dyDescent="0.3">
      <c r="A334" s="169" t="s">
        <v>10083</v>
      </c>
      <c r="B334" s="169" t="s">
        <v>9823</v>
      </c>
      <c r="C334" s="169" t="s">
        <v>43</v>
      </c>
      <c r="D334" s="169" t="s">
        <v>76</v>
      </c>
      <c r="E334" s="169">
        <v>225000</v>
      </c>
      <c r="F334" s="169">
        <v>249999</v>
      </c>
      <c r="G334" s="169">
        <v>675.69053984407844</v>
      </c>
      <c r="H334" s="169">
        <v>11.969364383513845</v>
      </c>
      <c r="I334" s="169">
        <v>690.79185887870938</v>
      </c>
      <c r="J334" s="169">
        <v>11.971636310917511</v>
      </c>
    </row>
    <row r="335" spans="1:10" x14ac:dyDescent="0.3">
      <c r="A335" s="169" t="s">
        <v>9820</v>
      </c>
      <c r="B335" s="169" t="s">
        <v>9821</v>
      </c>
      <c r="C335" s="169" t="s">
        <v>43</v>
      </c>
      <c r="D335" s="169" t="s">
        <v>76</v>
      </c>
      <c r="E335" s="169">
        <v>250000</v>
      </c>
      <c r="F335" s="169">
        <v>292999</v>
      </c>
      <c r="G335" s="169">
        <v>756.40949170059423</v>
      </c>
      <c r="H335" s="169">
        <v>11.969364383513845</v>
      </c>
      <c r="I335" s="169">
        <v>773.2727451620259</v>
      </c>
      <c r="J335" s="169">
        <v>11.971636310917511</v>
      </c>
    </row>
    <row r="336" spans="1:10" x14ac:dyDescent="0.3">
      <c r="A336" s="169" t="s">
        <v>10381</v>
      </c>
      <c r="B336" s="169" t="s">
        <v>10382</v>
      </c>
      <c r="C336" s="169" t="s">
        <v>43</v>
      </c>
      <c r="D336" s="169" t="s">
        <v>76</v>
      </c>
      <c r="E336" s="169">
        <v>293000</v>
      </c>
      <c r="F336" s="169">
        <v>342999</v>
      </c>
      <c r="G336" s="169">
        <v>1184.2200178333924</v>
      </c>
      <c r="H336" s="169">
        <v>11.444608746002706</v>
      </c>
      <c r="I336" s="169">
        <v>1214.0882016553762</v>
      </c>
      <c r="J336" s="169">
        <v>11.446880673406371</v>
      </c>
    </row>
    <row r="337" spans="1:10" x14ac:dyDescent="0.3">
      <c r="A337" s="169" t="s">
        <v>10383</v>
      </c>
      <c r="B337" s="169" t="s">
        <v>10384</v>
      </c>
      <c r="C337" s="169" t="s">
        <v>43</v>
      </c>
      <c r="D337" s="169" t="s">
        <v>76</v>
      </c>
      <c r="E337" s="169">
        <v>343000</v>
      </c>
      <c r="F337" s="169">
        <v>392999</v>
      </c>
      <c r="G337" s="169">
        <v>1340.0787952470021</v>
      </c>
      <c r="H337" s="169">
        <v>11.444608746002706</v>
      </c>
      <c r="I337" s="169">
        <v>1373.9875870313333</v>
      </c>
      <c r="J337" s="169">
        <v>11.446880673406371</v>
      </c>
    </row>
    <row r="338" spans="1:10" x14ac:dyDescent="0.3">
      <c r="A338" s="169" t="s">
        <v>10385</v>
      </c>
      <c r="B338" s="169" t="s">
        <v>10386</v>
      </c>
      <c r="C338" s="169" t="s">
        <v>43</v>
      </c>
      <c r="D338" s="169" t="s">
        <v>76</v>
      </c>
      <c r="E338" s="169">
        <v>393000</v>
      </c>
      <c r="F338" s="169">
        <v>442999</v>
      </c>
      <c r="G338" s="169">
        <v>1497.7217726606118</v>
      </c>
      <c r="H338" s="169">
        <v>11.444608746002706</v>
      </c>
      <c r="I338" s="169">
        <v>1535.7303486536205</v>
      </c>
      <c r="J338" s="169">
        <v>11.446880673406371</v>
      </c>
    </row>
    <row r="339" spans="1:10" x14ac:dyDescent="0.3">
      <c r="A339" s="169" t="s">
        <v>10387</v>
      </c>
      <c r="B339" s="169" t="s">
        <v>10388</v>
      </c>
      <c r="C339" s="169" t="s">
        <v>43</v>
      </c>
      <c r="D339" s="169" t="s">
        <v>76</v>
      </c>
      <c r="E339" s="169">
        <v>443000</v>
      </c>
      <c r="F339" s="169">
        <v>492999</v>
      </c>
      <c r="G339" s="169">
        <v>1655.5805500742215</v>
      </c>
      <c r="H339" s="169">
        <v>11.444608746002706</v>
      </c>
      <c r="I339" s="169">
        <v>1697.6960676763999</v>
      </c>
      <c r="J339" s="169">
        <v>11.446880673406371</v>
      </c>
    </row>
    <row r="340" spans="1:10" x14ac:dyDescent="0.3">
      <c r="A340" s="169" t="s">
        <v>10389</v>
      </c>
      <c r="B340" s="169" t="s">
        <v>10390</v>
      </c>
      <c r="C340" s="169" t="s">
        <v>43</v>
      </c>
      <c r="D340" s="169" t="s">
        <v>76</v>
      </c>
      <c r="E340" s="169">
        <v>493000</v>
      </c>
      <c r="F340" s="169">
        <v>542999</v>
      </c>
      <c r="G340" s="169">
        <v>1811.439327487831</v>
      </c>
      <c r="H340" s="169">
        <v>11.444608746002706</v>
      </c>
      <c r="I340" s="169">
        <v>1857.5954530523563</v>
      </c>
      <c r="J340" s="169">
        <v>11.446880673406371</v>
      </c>
    </row>
    <row r="341" spans="1:10" x14ac:dyDescent="0.3">
      <c r="A341" s="169" t="s">
        <v>10391</v>
      </c>
      <c r="B341" s="169" t="s">
        <v>10392</v>
      </c>
      <c r="C341" s="169" t="s">
        <v>43</v>
      </c>
      <c r="D341" s="169" t="s">
        <v>76</v>
      </c>
      <c r="E341" s="169">
        <v>543000</v>
      </c>
      <c r="F341" s="169">
        <v>592999</v>
      </c>
      <c r="G341" s="169">
        <v>1969.2981049014409</v>
      </c>
      <c r="H341" s="169">
        <v>11.444608746002706</v>
      </c>
      <c r="I341" s="169">
        <v>2019.5611720751358</v>
      </c>
      <c r="J341" s="169">
        <v>11.446880673406371</v>
      </c>
    </row>
    <row r="342" spans="1:10" x14ac:dyDescent="0.3">
      <c r="A342" s="169" t="s">
        <v>10393</v>
      </c>
      <c r="B342" s="169" t="s">
        <v>10394</v>
      </c>
      <c r="C342" s="169" t="s">
        <v>43</v>
      </c>
      <c r="D342" s="169" t="s">
        <v>76</v>
      </c>
      <c r="E342" s="169">
        <v>593000</v>
      </c>
      <c r="F342" s="169">
        <v>642999</v>
      </c>
      <c r="G342" s="169">
        <v>2129.9410823150511</v>
      </c>
      <c r="H342" s="169">
        <v>11.444608746002706</v>
      </c>
      <c r="I342" s="169">
        <v>2184.403434167657</v>
      </c>
      <c r="J342" s="169">
        <v>11.446880673406371</v>
      </c>
    </row>
    <row r="343" spans="1:10" x14ac:dyDescent="0.3">
      <c r="A343" s="169" t="s">
        <v>10395</v>
      </c>
      <c r="B343" s="169" t="s">
        <v>10396</v>
      </c>
      <c r="C343" s="169" t="s">
        <v>43</v>
      </c>
      <c r="D343" s="169" t="s">
        <v>76</v>
      </c>
      <c r="E343" s="169">
        <v>643000</v>
      </c>
      <c r="F343" s="169">
        <v>692999</v>
      </c>
      <c r="G343" s="169">
        <v>2282.7998597286601</v>
      </c>
      <c r="H343" s="169">
        <v>11.444608746002706</v>
      </c>
      <c r="I343" s="169">
        <v>2341.20331907338</v>
      </c>
      <c r="J343" s="169">
        <v>11.446880673406371</v>
      </c>
    </row>
    <row r="344" spans="1:10" x14ac:dyDescent="0.3">
      <c r="A344" s="169" t="s">
        <v>10397</v>
      </c>
      <c r="B344" s="169" t="s">
        <v>10398</v>
      </c>
      <c r="C344" s="169" t="s">
        <v>43</v>
      </c>
      <c r="D344" s="169" t="s">
        <v>76</v>
      </c>
      <c r="E344" s="169">
        <v>693000</v>
      </c>
      <c r="F344" s="169">
        <v>731999</v>
      </c>
      <c r="G344" s="169">
        <v>2418.8500753310277</v>
      </c>
      <c r="H344" s="169">
        <v>11.444608746002706</v>
      </c>
      <c r="I344" s="169">
        <v>2480.8685326933532</v>
      </c>
      <c r="J344" s="169">
        <v>11.446880673406371</v>
      </c>
    </row>
    <row r="345" spans="1:10" x14ac:dyDescent="0.3">
      <c r="A345" s="169" t="s">
        <v>9822</v>
      </c>
      <c r="B345" s="169" t="s">
        <v>9810</v>
      </c>
      <c r="C345" s="169" t="s">
        <v>43</v>
      </c>
      <c r="D345" s="169" t="s">
        <v>79</v>
      </c>
      <c r="E345" s="169">
        <v>0</v>
      </c>
      <c r="F345" s="169">
        <v>24999</v>
      </c>
      <c r="G345" s="169">
        <v>142.57003446774411</v>
      </c>
      <c r="H345" s="169">
        <v>13.283029494770654</v>
      </c>
      <c r="I345" s="169">
        <v>144.99173329588669</v>
      </c>
      <c r="J345" s="169">
        <v>13.285460622926692</v>
      </c>
    </row>
    <row r="346" spans="1:10" x14ac:dyDescent="0.3">
      <c r="A346" s="169" t="s">
        <v>9823</v>
      </c>
      <c r="B346" s="169" t="s">
        <v>9812</v>
      </c>
      <c r="C346" s="169" t="s">
        <v>43</v>
      </c>
      <c r="D346" s="169" t="s">
        <v>79</v>
      </c>
      <c r="E346" s="169">
        <v>25000</v>
      </c>
      <c r="F346" s="169">
        <v>49999</v>
      </c>
      <c r="G346" s="169">
        <v>195.80504388963968</v>
      </c>
      <c r="H346" s="169">
        <v>13.283029494770654</v>
      </c>
      <c r="I346" s="169">
        <v>199.48302570490333</v>
      </c>
      <c r="J346" s="169">
        <v>13.285460622926692</v>
      </c>
    </row>
    <row r="347" spans="1:10" x14ac:dyDescent="0.3">
      <c r="A347" s="169" t="s">
        <v>9821</v>
      </c>
      <c r="B347" s="169" t="s">
        <v>9814</v>
      </c>
      <c r="C347" s="169" t="s">
        <v>43</v>
      </c>
      <c r="D347" s="169" t="s">
        <v>79</v>
      </c>
      <c r="E347" s="169">
        <v>50000</v>
      </c>
      <c r="F347" s="169">
        <v>73199</v>
      </c>
      <c r="G347" s="169">
        <v>280.44626258147343</v>
      </c>
      <c r="H347" s="169">
        <v>13.283029494770654</v>
      </c>
      <c r="I347" s="169">
        <v>286.42423756637237</v>
      </c>
      <c r="J347" s="169">
        <v>13.285460622926692</v>
      </c>
    </row>
    <row r="348" spans="1:10" x14ac:dyDescent="0.3">
      <c r="A348" s="169" t="s">
        <v>9824</v>
      </c>
      <c r="B348" s="169" t="s">
        <v>9816</v>
      </c>
      <c r="C348" s="169" t="s">
        <v>43</v>
      </c>
      <c r="D348" s="169" t="s">
        <v>79</v>
      </c>
      <c r="E348" s="169">
        <v>73200</v>
      </c>
      <c r="F348" s="169">
        <v>99999</v>
      </c>
      <c r="G348" s="169">
        <v>308.9525127313305</v>
      </c>
      <c r="H348" s="169">
        <v>11.969364383513845</v>
      </c>
      <c r="I348" s="169">
        <v>315.28203946097608</v>
      </c>
      <c r="J348" s="169">
        <v>11.971636310917511</v>
      </c>
    </row>
    <row r="349" spans="1:10" x14ac:dyDescent="0.3">
      <c r="A349" s="169" t="s">
        <v>10084</v>
      </c>
      <c r="B349" s="169" t="s">
        <v>10079</v>
      </c>
      <c r="C349" s="169" t="s">
        <v>43</v>
      </c>
      <c r="D349" s="169" t="s">
        <v>79</v>
      </c>
      <c r="E349" s="169">
        <v>100000</v>
      </c>
      <c r="F349" s="169">
        <v>124999</v>
      </c>
      <c r="G349" s="169">
        <v>372.1276963100542</v>
      </c>
      <c r="H349" s="169">
        <v>11.969364383513845</v>
      </c>
      <c r="I349" s="169">
        <v>379.9826315820261</v>
      </c>
      <c r="J349" s="169">
        <v>11.971636310917511</v>
      </c>
    </row>
    <row r="350" spans="1:10" x14ac:dyDescent="0.3">
      <c r="A350" s="169" t="s">
        <v>9825</v>
      </c>
      <c r="B350" s="169" t="s">
        <v>9811</v>
      </c>
      <c r="C350" s="169" t="s">
        <v>43</v>
      </c>
      <c r="D350" s="169" t="s">
        <v>79</v>
      </c>
      <c r="E350" s="169">
        <v>125000</v>
      </c>
      <c r="F350" s="169">
        <v>149999</v>
      </c>
      <c r="G350" s="169">
        <v>432.42768501685902</v>
      </c>
      <c r="H350" s="169">
        <v>11.969364383513845</v>
      </c>
      <c r="I350" s="169">
        <v>441.71821307335972</v>
      </c>
      <c r="J350" s="169">
        <v>11.971636310917511</v>
      </c>
    </row>
    <row r="351" spans="1:10" x14ac:dyDescent="0.3">
      <c r="A351" s="169" t="s">
        <v>10085</v>
      </c>
      <c r="B351" s="169" t="s">
        <v>9813</v>
      </c>
      <c r="C351" s="169" t="s">
        <v>43</v>
      </c>
      <c r="D351" s="169" t="s">
        <v>79</v>
      </c>
      <c r="E351" s="169">
        <v>150000</v>
      </c>
      <c r="F351" s="169">
        <v>174999</v>
      </c>
      <c r="G351" s="169">
        <v>491.51417372366387</v>
      </c>
      <c r="H351" s="169">
        <v>11.969364383513845</v>
      </c>
      <c r="I351" s="169">
        <v>502.200046624484</v>
      </c>
      <c r="J351" s="169">
        <v>11.971636310917511</v>
      </c>
    </row>
    <row r="352" spans="1:10" x14ac:dyDescent="0.3">
      <c r="A352" s="169" t="s">
        <v>9826</v>
      </c>
      <c r="B352" s="169" t="s">
        <v>9819</v>
      </c>
      <c r="C352" s="169" t="s">
        <v>43</v>
      </c>
      <c r="D352" s="169" t="s">
        <v>79</v>
      </c>
      <c r="E352" s="169">
        <v>175000</v>
      </c>
      <c r="F352" s="169">
        <v>199999</v>
      </c>
      <c r="G352" s="169">
        <v>551.60066243046879</v>
      </c>
      <c r="H352" s="169">
        <v>11.969364383513845</v>
      </c>
      <c r="I352" s="169">
        <v>563.71504699901948</v>
      </c>
      <c r="J352" s="169">
        <v>11.971636310917511</v>
      </c>
    </row>
    <row r="353" spans="1:10" x14ac:dyDescent="0.3">
      <c r="A353" s="169" t="s">
        <v>10086</v>
      </c>
      <c r="B353" s="169" t="s">
        <v>10082</v>
      </c>
      <c r="C353" s="169" t="s">
        <v>43</v>
      </c>
      <c r="D353" s="169" t="s">
        <v>79</v>
      </c>
      <c r="E353" s="169">
        <v>200000</v>
      </c>
      <c r="F353" s="169">
        <v>224999</v>
      </c>
      <c r="G353" s="169">
        <v>610.68715113727353</v>
      </c>
      <c r="H353" s="169">
        <v>11.969364383513845</v>
      </c>
      <c r="I353" s="169">
        <v>624.19688055014365</v>
      </c>
      <c r="J353" s="169">
        <v>11.971636310917511</v>
      </c>
    </row>
    <row r="354" spans="1:10" x14ac:dyDescent="0.3">
      <c r="A354" s="169" t="s">
        <v>10087</v>
      </c>
      <c r="B354" s="169" t="s">
        <v>9823</v>
      </c>
      <c r="C354" s="169" t="s">
        <v>43</v>
      </c>
      <c r="D354" s="169" t="s">
        <v>79</v>
      </c>
      <c r="E354" s="169">
        <v>225000</v>
      </c>
      <c r="F354" s="169">
        <v>249999</v>
      </c>
      <c r="G354" s="169">
        <v>671.77363984407839</v>
      </c>
      <c r="H354" s="169">
        <v>11.969364383513845</v>
      </c>
      <c r="I354" s="169">
        <v>686.7450477480902</v>
      </c>
      <c r="J354" s="169">
        <v>11.971636310917511</v>
      </c>
    </row>
    <row r="355" spans="1:10" x14ac:dyDescent="0.3">
      <c r="A355" s="169" t="s">
        <v>9827</v>
      </c>
      <c r="B355" s="169" t="s">
        <v>9821</v>
      </c>
      <c r="C355" s="169" t="s">
        <v>43</v>
      </c>
      <c r="D355" s="169" t="s">
        <v>79</v>
      </c>
      <c r="E355" s="169">
        <v>250000</v>
      </c>
      <c r="F355" s="169">
        <v>292999</v>
      </c>
      <c r="G355" s="169">
        <v>751.97969170059423</v>
      </c>
      <c r="H355" s="169">
        <v>11.969364383513845</v>
      </c>
      <c r="I355" s="169">
        <v>768.6960227676791</v>
      </c>
      <c r="J355" s="169">
        <v>11.971636310917511</v>
      </c>
    </row>
    <row r="356" spans="1:10" x14ac:dyDescent="0.3">
      <c r="A356" s="169" t="s">
        <v>10399</v>
      </c>
      <c r="B356" s="169" t="s">
        <v>10382</v>
      </c>
      <c r="C356" s="169" t="s">
        <v>43</v>
      </c>
      <c r="D356" s="169" t="s">
        <v>79</v>
      </c>
      <c r="E356" s="169">
        <v>293000</v>
      </c>
      <c r="F356" s="169">
        <v>342999</v>
      </c>
      <c r="G356" s="169">
        <v>1176.0481178333926</v>
      </c>
      <c r="H356" s="169">
        <v>11.444608746002706</v>
      </c>
      <c r="I356" s="169">
        <v>1205.6452656911424</v>
      </c>
      <c r="J356" s="169">
        <v>11.446880673406371</v>
      </c>
    </row>
    <row r="357" spans="1:10" x14ac:dyDescent="0.3">
      <c r="A357" s="169" t="s">
        <v>10400</v>
      </c>
      <c r="B357" s="169" t="s">
        <v>10384</v>
      </c>
      <c r="C357" s="169" t="s">
        <v>43</v>
      </c>
      <c r="D357" s="169" t="s">
        <v>79</v>
      </c>
      <c r="E357" s="169">
        <v>343000</v>
      </c>
      <c r="F357" s="169">
        <v>392999</v>
      </c>
      <c r="G357" s="169">
        <v>1330.6510952470021</v>
      </c>
      <c r="H357" s="169">
        <v>11.444608746002706</v>
      </c>
      <c r="I357" s="169">
        <v>1364.2472001702597</v>
      </c>
      <c r="J357" s="169">
        <v>11.446880673406371</v>
      </c>
    </row>
    <row r="358" spans="1:10" x14ac:dyDescent="0.3">
      <c r="A358" s="169" t="s">
        <v>10401</v>
      </c>
      <c r="B358" s="169" t="s">
        <v>10386</v>
      </c>
      <c r="C358" s="169" t="s">
        <v>43</v>
      </c>
      <c r="D358" s="169" t="s">
        <v>79</v>
      </c>
      <c r="E358" s="169">
        <v>393000</v>
      </c>
      <c r="F358" s="169">
        <v>442999</v>
      </c>
      <c r="G358" s="169">
        <v>1487.0405726606118</v>
      </c>
      <c r="H358" s="169">
        <v>11.444608746002706</v>
      </c>
      <c r="I358" s="169">
        <v>1524.6948871794011</v>
      </c>
      <c r="J358" s="169">
        <v>11.446880673406371</v>
      </c>
    </row>
    <row r="359" spans="1:10" x14ac:dyDescent="0.3">
      <c r="A359" s="169" t="s">
        <v>10402</v>
      </c>
      <c r="B359" s="169" t="s">
        <v>10388</v>
      </c>
      <c r="C359" s="169" t="s">
        <v>43</v>
      </c>
      <c r="D359" s="169" t="s">
        <v>79</v>
      </c>
      <c r="E359" s="169">
        <v>443000</v>
      </c>
      <c r="F359" s="169">
        <v>492999</v>
      </c>
      <c r="G359" s="169">
        <v>1643.6435500742216</v>
      </c>
      <c r="H359" s="169">
        <v>11.444608746002706</v>
      </c>
      <c r="I359" s="169">
        <v>1685.3631553053403</v>
      </c>
      <c r="J359" s="169">
        <v>11.446880673406371</v>
      </c>
    </row>
    <row r="360" spans="1:10" x14ac:dyDescent="0.3">
      <c r="A360" s="169" t="s">
        <v>10403</v>
      </c>
      <c r="B360" s="169" t="s">
        <v>10390</v>
      </c>
      <c r="C360" s="169" t="s">
        <v>43</v>
      </c>
      <c r="D360" s="169" t="s">
        <v>79</v>
      </c>
      <c r="E360" s="169">
        <v>493000</v>
      </c>
      <c r="F360" s="169">
        <v>542999</v>
      </c>
      <c r="G360" s="169">
        <v>1798.2465274878309</v>
      </c>
      <c r="H360" s="169">
        <v>11.444608746002706</v>
      </c>
      <c r="I360" s="169">
        <v>1843.9650897844576</v>
      </c>
      <c r="J360" s="169">
        <v>11.446880673406371</v>
      </c>
    </row>
    <row r="361" spans="1:10" x14ac:dyDescent="0.3">
      <c r="A361" s="169" t="s">
        <v>10404</v>
      </c>
      <c r="B361" s="169" t="s">
        <v>10392</v>
      </c>
      <c r="C361" s="169" t="s">
        <v>43</v>
      </c>
      <c r="D361" s="169" t="s">
        <v>79</v>
      </c>
      <c r="E361" s="169">
        <v>543000</v>
      </c>
      <c r="F361" s="169">
        <v>592999</v>
      </c>
      <c r="G361" s="169">
        <v>1954.8495049014409</v>
      </c>
      <c r="H361" s="169">
        <v>11.444608746002706</v>
      </c>
      <c r="I361" s="169">
        <v>2004.6333579103973</v>
      </c>
      <c r="J361" s="169">
        <v>11.446880673406371</v>
      </c>
    </row>
    <row r="362" spans="1:10" x14ac:dyDescent="0.3">
      <c r="A362" s="169" t="s">
        <v>10405</v>
      </c>
      <c r="B362" s="169" t="s">
        <v>10394</v>
      </c>
      <c r="C362" s="169" t="s">
        <v>43</v>
      </c>
      <c r="D362" s="169" t="s">
        <v>79</v>
      </c>
      <c r="E362" s="169">
        <v>593000</v>
      </c>
      <c r="F362" s="169">
        <v>642999</v>
      </c>
      <c r="G362" s="169">
        <v>2114.2389823150506</v>
      </c>
      <c r="H362" s="169">
        <v>11.444608746002706</v>
      </c>
      <c r="I362" s="169">
        <v>2168.1805453897723</v>
      </c>
      <c r="J362" s="169">
        <v>11.446880673406371</v>
      </c>
    </row>
    <row r="363" spans="1:10" x14ac:dyDescent="0.3">
      <c r="A363" s="169" t="s">
        <v>10406</v>
      </c>
      <c r="B363" s="169" t="s">
        <v>10396</v>
      </c>
      <c r="C363" s="169" t="s">
        <v>43</v>
      </c>
      <c r="D363" s="169" t="s">
        <v>79</v>
      </c>
      <c r="E363" s="169">
        <v>643000</v>
      </c>
      <c r="F363" s="169">
        <v>692999</v>
      </c>
      <c r="G363" s="169">
        <v>2265.8419597286602</v>
      </c>
      <c r="H363" s="169">
        <v>11.444608746002706</v>
      </c>
      <c r="I363" s="169">
        <v>2323.6829793986558</v>
      </c>
      <c r="J363" s="169">
        <v>11.446880673406371</v>
      </c>
    </row>
    <row r="364" spans="1:10" x14ac:dyDescent="0.3">
      <c r="A364" s="169" t="s">
        <v>10407</v>
      </c>
      <c r="B364" s="169" t="s">
        <v>10398</v>
      </c>
      <c r="C364" s="169" t="s">
        <v>43</v>
      </c>
      <c r="D364" s="169" t="s">
        <v>79</v>
      </c>
      <c r="E364" s="169">
        <v>693000</v>
      </c>
      <c r="F364" s="169">
        <v>731999</v>
      </c>
      <c r="G364" s="169">
        <v>2400.8157753310279</v>
      </c>
      <c r="H364" s="169">
        <v>11.444608746002706</v>
      </c>
      <c r="I364" s="169">
        <v>2462.2360922499092</v>
      </c>
      <c r="J364" s="169">
        <v>11.446880673406371</v>
      </c>
    </row>
    <row r="365" spans="1:10" x14ac:dyDescent="0.3">
      <c r="A365" s="169" t="s">
        <v>9828</v>
      </c>
      <c r="B365" s="169" t="s">
        <v>9829</v>
      </c>
      <c r="C365" s="169" t="s">
        <v>47</v>
      </c>
      <c r="D365" s="169" t="s">
        <v>82</v>
      </c>
      <c r="E365" s="169">
        <v>0</v>
      </c>
      <c r="F365" s="169">
        <v>24999</v>
      </c>
      <c r="G365" s="169">
        <v>162.90313446774414</v>
      </c>
      <c r="H365" s="169">
        <v>13.24176518830153</v>
      </c>
      <c r="I365" s="169">
        <v>165.99921763298826</v>
      </c>
      <c r="J365" s="169">
        <v>13.244388684033353</v>
      </c>
    </row>
    <row r="366" spans="1:10" x14ac:dyDescent="0.3">
      <c r="A366" s="169" t="s">
        <v>9830</v>
      </c>
      <c r="B366" s="169" t="s">
        <v>9831</v>
      </c>
      <c r="C366" s="169" t="s">
        <v>47</v>
      </c>
      <c r="D366" s="169" t="s">
        <v>82</v>
      </c>
      <c r="E366" s="169">
        <v>25000</v>
      </c>
      <c r="F366" s="169">
        <v>49999</v>
      </c>
      <c r="G366" s="169">
        <v>228.54464388963967</v>
      </c>
      <c r="H366" s="169">
        <v>13.24176518830153</v>
      </c>
      <c r="I366" s="169">
        <v>233.30849423665549</v>
      </c>
      <c r="J366" s="169">
        <v>13.244388684033353</v>
      </c>
    </row>
    <row r="367" spans="1:10" x14ac:dyDescent="0.3">
      <c r="A367" s="169" t="s">
        <v>9832</v>
      </c>
      <c r="B367" s="169" t="s">
        <v>9833</v>
      </c>
      <c r="C367" s="169" t="s">
        <v>47</v>
      </c>
      <c r="D367" s="169" t="s">
        <v>82</v>
      </c>
      <c r="E367" s="169">
        <v>50000</v>
      </c>
      <c r="F367" s="169">
        <v>73199</v>
      </c>
      <c r="G367" s="169">
        <v>338.10666258147342</v>
      </c>
      <c r="H367" s="169">
        <v>13.24176518830153</v>
      </c>
      <c r="I367" s="169">
        <v>345.99704987098949</v>
      </c>
      <c r="J367" s="169">
        <v>13.244388684033353</v>
      </c>
    </row>
    <row r="368" spans="1:10" x14ac:dyDescent="0.3">
      <c r="A368" s="169" t="s">
        <v>9834</v>
      </c>
      <c r="B368" s="169" t="s">
        <v>9835</v>
      </c>
      <c r="C368" s="169" t="s">
        <v>47</v>
      </c>
      <c r="D368" s="169" t="s">
        <v>82</v>
      </c>
      <c r="E368" s="169">
        <v>73200</v>
      </c>
      <c r="F368" s="169">
        <v>99999</v>
      </c>
      <c r="G368" s="169">
        <v>359.03541273133044</v>
      </c>
      <c r="H368" s="169">
        <v>11.92400402323784</v>
      </c>
      <c r="I368" s="169">
        <v>367.02603016119508</v>
      </c>
      <c r="J368" s="169">
        <v>11.926484901628996</v>
      </c>
    </row>
    <row r="369" spans="1:10" x14ac:dyDescent="0.3">
      <c r="A369" s="169" t="s">
        <v>10088</v>
      </c>
      <c r="B369" s="169" t="s">
        <v>10089</v>
      </c>
      <c r="C369" s="169" t="s">
        <v>47</v>
      </c>
      <c r="D369" s="169" t="s">
        <v>82</v>
      </c>
      <c r="E369" s="169">
        <v>100000</v>
      </c>
      <c r="F369" s="169">
        <v>124999</v>
      </c>
      <c r="G369" s="169">
        <v>435.04899631005412</v>
      </c>
      <c r="H369" s="169">
        <v>11.92400402323784</v>
      </c>
      <c r="I369" s="169">
        <v>444.99083122792695</v>
      </c>
      <c r="J369" s="169">
        <v>11.926484901628996</v>
      </c>
    </row>
    <row r="370" spans="1:10" x14ac:dyDescent="0.3">
      <c r="A370" s="169" t="s">
        <v>9836</v>
      </c>
      <c r="B370" s="169" t="s">
        <v>9830</v>
      </c>
      <c r="C370" s="169" t="s">
        <v>47</v>
      </c>
      <c r="D370" s="169" t="s">
        <v>82</v>
      </c>
      <c r="E370" s="169">
        <v>125000</v>
      </c>
      <c r="F370" s="169">
        <v>149999</v>
      </c>
      <c r="G370" s="169">
        <v>507.30738501685903</v>
      </c>
      <c r="H370" s="169">
        <v>11.92400402323784</v>
      </c>
      <c r="I370" s="169">
        <v>519.08143486034078</v>
      </c>
      <c r="J370" s="169">
        <v>11.926484901628996</v>
      </c>
    </row>
    <row r="371" spans="1:10" x14ac:dyDescent="0.3">
      <c r="A371" s="169" t="s">
        <v>10090</v>
      </c>
      <c r="B371" s="169" t="s">
        <v>9832</v>
      </c>
      <c r="C371" s="169" t="s">
        <v>47</v>
      </c>
      <c r="D371" s="169" t="s">
        <v>82</v>
      </c>
      <c r="E371" s="169">
        <v>150000</v>
      </c>
      <c r="F371" s="169">
        <v>174999</v>
      </c>
      <c r="G371" s="169">
        <v>578.56577372366382</v>
      </c>
      <c r="H371" s="169">
        <v>11.92400402323784</v>
      </c>
      <c r="I371" s="169">
        <v>592.1388716693433</v>
      </c>
      <c r="J371" s="169">
        <v>11.926484901628996</v>
      </c>
    </row>
    <row r="372" spans="1:10" x14ac:dyDescent="0.3">
      <c r="A372" s="169" t="s">
        <v>9837</v>
      </c>
      <c r="B372" s="169" t="s">
        <v>9838</v>
      </c>
      <c r="C372" s="169" t="s">
        <v>47</v>
      </c>
      <c r="D372" s="169" t="s">
        <v>82</v>
      </c>
      <c r="E372" s="169">
        <v>175000</v>
      </c>
      <c r="F372" s="169">
        <v>199999</v>
      </c>
      <c r="G372" s="169">
        <v>650.82416243046862</v>
      </c>
      <c r="H372" s="169">
        <v>11.92400402323784</v>
      </c>
      <c r="I372" s="169">
        <v>666.22947530175702</v>
      </c>
      <c r="J372" s="169">
        <v>11.926484901628996</v>
      </c>
    </row>
    <row r="373" spans="1:10" x14ac:dyDescent="0.3">
      <c r="A373" s="169" t="s">
        <v>10091</v>
      </c>
      <c r="B373" s="169" t="s">
        <v>10092</v>
      </c>
      <c r="C373" s="169" t="s">
        <v>47</v>
      </c>
      <c r="D373" s="169" t="s">
        <v>82</v>
      </c>
      <c r="E373" s="169">
        <v>200000</v>
      </c>
      <c r="F373" s="169">
        <v>224999</v>
      </c>
      <c r="G373" s="169">
        <v>722.08255113727353</v>
      </c>
      <c r="H373" s="169">
        <v>11.92400402323784</v>
      </c>
      <c r="I373" s="169">
        <v>739.28691211075966</v>
      </c>
      <c r="J373" s="169">
        <v>11.926484901628996</v>
      </c>
    </row>
    <row r="374" spans="1:10" x14ac:dyDescent="0.3">
      <c r="A374" s="169" t="s">
        <v>10093</v>
      </c>
      <c r="B374" s="169" t="s">
        <v>9842</v>
      </c>
      <c r="C374" s="169" t="s">
        <v>47</v>
      </c>
      <c r="D374" s="169" t="s">
        <v>82</v>
      </c>
      <c r="E374" s="169">
        <v>225000</v>
      </c>
      <c r="F374" s="169">
        <v>249999</v>
      </c>
      <c r="G374" s="169">
        <v>795.34093984407832</v>
      </c>
      <c r="H374" s="169">
        <v>11.92400402323784</v>
      </c>
      <c r="I374" s="169">
        <v>814.41068256658457</v>
      </c>
      <c r="J374" s="169">
        <v>11.926484901628996</v>
      </c>
    </row>
    <row r="375" spans="1:10" x14ac:dyDescent="0.3">
      <c r="A375" s="169" t="s">
        <v>9839</v>
      </c>
      <c r="B375" s="169" t="s">
        <v>9840</v>
      </c>
      <c r="C375" s="169" t="s">
        <v>47</v>
      </c>
      <c r="D375" s="169" t="s">
        <v>82</v>
      </c>
      <c r="E375" s="169">
        <v>250000</v>
      </c>
      <c r="F375" s="169">
        <v>292999</v>
      </c>
      <c r="G375" s="169">
        <v>890.30729170059419</v>
      </c>
      <c r="H375" s="169">
        <v>11.92400402323784</v>
      </c>
      <c r="I375" s="169">
        <v>911.61150984976928</v>
      </c>
      <c r="J375" s="169">
        <v>11.926484901628996</v>
      </c>
    </row>
    <row r="376" spans="1:10" x14ac:dyDescent="0.3">
      <c r="A376" s="169" t="s">
        <v>10408</v>
      </c>
      <c r="B376" s="169" t="s">
        <v>10409</v>
      </c>
      <c r="C376" s="169" t="s">
        <v>47</v>
      </c>
      <c r="D376" s="169" t="s">
        <v>82</v>
      </c>
      <c r="E376" s="169">
        <v>293000</v>
      </c>
      <c r="F376" s="169">
        <v>342999</v>
      </c>
      <c r="G376" s="169">
        <v>1358.8344178333923</v>
      </c>
      <c r="H376" s="169">
        <v>11.411994734894995</v>
      </c>
      <c r="I376" s="169">
        <v>1394.4940066252225</v>
      </c>
      <c r="J376" s="169">
        <v>11.41447561328615</v>
      </c>
    </row>
    <row r="377" spans="1:10" x14ac:dyDescent="0.3">
      <c r="A377" s="169" t="s">
        <v>10410</v>
      </c>
      <c r="B377" s="169" t="s">
        <v>10411</v>
      </c>
      <c r="C377" s="169" t="s">
        <v>47</v>
      </c>
      <c r="D377" s="169" t="s">
        <v>82</v>
      </c>
      <c r="E377" s="169">
        <v>343000</v>
      </c>
      <c r="F377" s="169">
        <v>392999</v>
      </c>
      <c r="G377" s="169">
        <v>1539.723995247002</v>
      </c>
      <c r="H377" s="169">
        <v>11.411994734894995</v>
      </c>
      <c r="I377" s="169">
        <v>1580.2543841246197</v>
      </c>
      <c r="J377" s="169">
        <v>11.41447561328615</v>
      </c>
    </row>
    <row r="378" spans="1:10" x14ac:dyDescent="0.3">
      <c r="A378" s="169" t="s">
        <v>10412</v>
      </c>
      <c r="B378" s="169" t="s">
        <v>10413</v>
      </c>
      <c r="C378" s="169" t="s">
        <v>47</v>
      </c>
      <c r="D378" s="169" t="s">
        <v>82</v>
      </c>
      <c r="E378" s="169">
        <v>393000</v>
      </c>
      <c r="F378" s="169">
        <v>442999</v>
      </c>
      <c r="G378" s="169">
        <v>1722.8723726606115</v>
      </c>
      <c r="H378" s="169">
        <v>11.411994734894995</v>
      </c>
      <c r="I378" s="169">
        <v>1768.3484788447379</v>
      </c>
      <c r="J378" s="169">
        <v>11.41447561328615</v>
      </c>
    </row>
    <row r="379" spans="1:10" x14ac:dyDescent="0.3">
      <c r="A379" s="169" t="s">
        <v>10414</v>
      </c>
      <c r="B379" s="169" t="s">
        <v>10415</v>
      </c>
      <c r="C379" s="169" t="s">
        <v>47</v>
      </c>
      <c r="D379" s="169" t="s">
        <v>82</v>
      </c>
      <c r="E379" s="169">
        <v>443000</v>
      </c>
      <c r="F379" s="169">
        <v>492999</v>
      </c>
      <c r="G379" s="169">
        <v>1905.7619500742214</v>
      </c>
      <c r="H379" s="169">
        <v>11.411994734894995</v>
      </c>
      <c r="I379" s="169">
        <v>1956.1751899909575</v>
      </c>
      <c r="J379" s="169">
        <v>11.41447561328615</v>
      </c>
    </row>
    <row r="380" spans="1:10" x14ac:dyDescent="0.3">
      <c r="A380" s="169" t="s">
        <v>10416</v>
      </c>
      <c r="B380" s="169" t="s">
        <v>10417</v>
      </c>
      <c r="C380" s="169" t="s">
        <v>47</v>
      </c>
      <c r="D380" s="169" t="s">
        <v>82</v>
      </c>
      <c r="E380" s="169">
        <v>493000</v>
      </c>
      <c r="F380" s="169">
        <v>542999</v>
      </c>
      <c r="G380" s="169">
        <v>2086.6515274878311</v>
      </c>
      <c r="H380" s="169">
        <v>11.411994734894995</v>
      </c>
      <c r="I380" s="169">
        <v>2141.935567490355</v>
      </c>
      <c r="J380" s="169">
        <v>11.41447561328615</v>
      </c>
    </row>
    <row r="381" spans="1:10" x14ac:dyDescent="0.3">
      <c r="A381" s="169" t="s">
        <v>10418</v>
      </c>
      <c r="B381" s="169" t="s">
        <v>10419</v>
      </c>
      <c r="C381" s="169" t="s">
        <v>47</v>
      </c>
      <c r="D381" s="169" t="s">
        <v>82</v>
      </c>
      <c r="E381" s="169">
        <v>543000</v>
      </c>
      <c r="F381" s="169">
        <v>592999</v>
      </c>
      <c r="G381" s="169">
        <v>2269.7999049014406</v>
      </c>
      <c r="H381" s="169">
        <v>11.411994734894995</v>
      </c>
      <c r="I381" s="169">
        <v>2330.0296622104729</v>
      </c>
      <c r="J381" s="169">
        <v>11.41447561328615</v>
      </c>
    </row>
    <row r="382" spans="1:10" x14ac:dyDescent="0.3">
      <c r="A382" s="169" t="s">
        <v>10420</v>
      </c>
      <c r="B382" s="169" t="s">
        <v>10421</v>
      </c>
      <c r="C382" s="169" t="s">
        <v>47</v>
      </c>
      <c r="D382" s="169" t="s">
        <v>82</v>
      </c>
      <c r="E382" s="169">
        <v>593000</v>
      </c>
      <c r="F382" s="169">
        <v>642999</v>
      </c>
      <c r="G382" s="169">
        <v>2455.6894823150506</v>
      </c>
      <c r="H382" s="169">
        <v>11.411994734894995</v>
      </c>
      <c r="I382" s="169">
        <v>2520.9558738269252</v>
      </c>
      <c r="J382" s="169">
        <v>11.41447561328615</v>
      </c>
    </row>
    <row r="383" spans="1:10" x14ac:dyDescent="0.3">
      <c r="A383" s="169" t="s">
        <v>10422</v>
      </c>
      <c r="B383" s="169" t="s">
        <v>10423</v>
      </c>
      <c r="C383" s="169" t="s">
        <v>47</v>
      </c>
      <c r="D383" s="169" t="s">
        <v>82</v>
      </c>
      <c r="E383" s="169">
        <v>643000</v>
      </c>
      <c r="F383" s="169">
        <v>692999</v>
      </c>
      <c r="G383" s="169">
        <v>2633.5790597286596</v>
      </c>
      <c r="H383" s="169">
        <v>11.411994734894995</v>
      </c>
      <c r="I383" s="169">
        <v>2703.6167508560889</v>
      </c>
      <c r="J383" s="169">
        <v>11.41447561328615</v>
      </c>
    </row>
    <row r="384" spans="1:10" x14ac:dyDescent="0.3">
      <c r="A384" s="169" t="s">
        <v>10424</v>
      </c>
      <c r="B384" s="169" t="s">
        <v>10425</v>
      </c>
      <c r="C384" s="169" t="s">
        <v>47</v>
      </c>
      <c r="D384" s="169" t="s">
        <v>82</v>
      </c>
      <c r="E384" s="169">
        <v>693000</v>
      </c>
      <c r="F384" s="169">
        <v>731999</v>
      </c>
      <c r="G384" s="169">
        <v>2791.3060753310278</v>
      </c>
      <c r="H384" s="169">
        <v>11.411994734894995</v>
      </c>
      <c r="I384" s="169">
        <v>2865.6777150737821</v>
      </c>
      <c r="J384" s="169">
        <v>11.41447561328615</v>
      </c>
    </row>
    <row r="385" spans="1:10" x14ac:dyDescent="0.3">
      <c r="A385" s="169" t="s">
        <v>9841</v>
      </c>
      <c r="B385" s="169" t="s">
        <v>9829</v>
      </c>
      <c r="C385" s="169" t="s">
        <v>47</v>
      </c>
      <c r="D385" s="169" t="s">
        <v>85</v>
      </c>
      <c r="E385" s="169">
        <v>0</v>
      </c>
      <c r="F385" s="169">
        <v>24999</v>
      </c>
      <c r="G385" s="169">
        <v>162.92073446774413</v>
      </c>
      <c r="H385" s="169">
        <v>13.24176518830153</v>
      </c>
      <c r="I385" s="169">
        <v>166.01740136908029</v>
      </c>
      <c r="J385" s="169">
        <v>13.244388684033353</v>
      </c>
    </row>
    <row r="386" spans="1:10" x14ac:dyDescent="0.3">
      <c r="A386" s="169" t="s">
        <v>9842</v>
      </c>
      <c r="B386" s="169" t="s">
        <v>9831</v>
      </c>
      <c r="C386" s="169" t="s">
        <v>47</v>
      </c>
      <c r="D386" s="169" t="s">
        <v>85</v>
      </c>
      <c r="E386" s="169">
        <v>25000</v>
      </c>
      <c r="F386" s="169">
        <v>49999</v>
      </c>
      <c r="G386" s="169">
        <v>228.57314388963968</v>
      </c>
      <c r="H386" s="169">
        <v>13.24176518830153</v>
      </c>
      <c r="I386" s="169">
        <v>233.33793949112271</v>
      </c>
      <c r="J386" s="169">
        <v>13.244388684033353</v>
      </c>
    </row>
    <row r="387" spans="1:10" x14ac:dyDescent="0.3">
      <c r="A387" s="169" t="s">
        <v>9840</v>
      </c>
      <c r="B387" s="169" t="s">
        <v>9833</v>
      </c>
      <c r="C387" s="169" t="s">
        <v>47</v>
      </c>
      <c r="D387" s="169" t="s">
        <v>85</v>
      </c>
      <c r="E387" s="169">
        <v>50000</v>
      </c>
      <c r="F387" s="169">
        <v>73199</v>
      </c>
      <c r="G387" s="169">
        <v>338.15666258147343</v>
      </c>
      <c r="H387" s="169">
        <v>13.24176518830153</v>
      </c>
      <c r="I387" s="169">
        <v>346.04870821216002</v>
      </c>
      <c r="J387" s="169">
        <v>13.244388684033353</v>
      </c>
    </row>
    <row r="388" spans="1:10" x14ac:dyDescent="0.3">
      <c r="A388" s="169" t="s">
        <v>9843</v>
      </c>
      <c r="B388" s="169" t="s">
        <v>9835</v>
      </c>
      <c r="C388" s="169" t="s">
        <v>47</v>
      </c>
      <c r="D388" s="169" t="s">
        <v>85</v>
      </c>
      <c r="E388" s="169">
        <v>73200</v>
      </c>
      <c r="F388" s="169">
        <v>99999</v>
      </c>
      <c r="G388" s="169">
        <v>359.09971273133044</v>
      </c>
      <c r="H388" s="169">
        <v>11.92400402323784</v>
      </c>
      <c r="I388" s="169">
        <v>367.09246278794041</v>
      </c>
      <c r="J388" s="169">
        <v>11.926484901628996</v>
      </c>
    </row>
    <row r="389" spans="1:10" x14ac:dyDescent="0.3">
      <c r="A389" s="169" t="s">
        <v>10094</v>
      </c>
      <c r="B389" s="169" t="s">
        <v>10089</v>
      </c>
      <c r="C389" s="169" t="s">
        <v>47</v>
      </c>
      <c r="D389" s="169" t="s">
        <v>85</v>
      </c>
      <c r="E389" s="169">
        <v>100000</v>
      </c>
      <c r="F389" s="169">
        <v>124999</v>
      </c>
      <c r="G389" s="169">
        <v>435.13409631005413</v>
      </c>
      <c r="H389" s="169">
        <v>11.92400402323784</v>
      </c>
      <c r="I389" s="169">
        <v>445.07875372459921</v>
      </c>
      <c r="J389" s="169">
        <v>11.926484901628996</v>
      </c>
    </row>
    <row r="390" spans="1:10" x14ac:dyDescent="0.3">
      <c r="A390" s="169" t="s">
        <v>9844</v>
      </c>
      <c r="B390" s="169" t="s">
        <v>9830</v>
      </c>
      <c r="C390" s="169" t="s">
        <v>47</v>
      </c>
      <c r="D390" s="169" t="s">
        <v>85</v>
      </c>
      <c r="E390" s="169">
        <v>125000</v>
      </c>
      <c r="F390" s="169">
        <v>149999</v>
      </c>
      <c r="G390" s="169">
        <v>507.41228501685902</v>
      </c>
      <c r="H390" s="169">
        <v>11.92400402323784</v>
      </c>
      <c r="I390" s="169">
        <v>519.18981406011653</v>
      </c>
      <c r="J390" s="169">
        <v>11.926484901628996</v>
      </c>
    </row>
    <row r="391" spans="1:10" x14ac:dyDescent="0.3">
      <c r="A391" s="169" t="s">
        <v>10095</v>
      </c>
      <c r="B391" s="169" t="s">
        <v>9832</v>
      </c>
      <c r="C391" s="169" t="s">
        <v>47</v>
      </c>
      <c r="D391" s="169" t="s">
        <v>85</v>
      </c>
      <c r="E391" s="169">
        <v>150000</v>
      </c>
      <c r="F391" s="169">
        <v>174999</v>
      </c>
      <c r="G391" s="169">
        <v>578.6904737236639</v>
      </c>
      <c r="H391" s="169">
        <v>11.92400402323784</v>
      </c>
      <c r="I391" s="169">
        <v>592.26770757222266</v>
      </c>
      <c r="J391" s="169">
        <v>11.926484901628996</v>
      </c>
    </row>
    <row r="392" spans="1:10" x14ac:dyDescent="0.3">
      <c r="A392" s="169" t="s">
        <v>9845</v>
      </c>
      <c r="B392" s="169" t="s">
        <v>9838</v>
      </c>
      <c r="C392" s="169" t="s">
        <v>47</v>
      </c>
      <c r="D392" s="169" t="s">
        <v>85</v>
      </c>
      <c r="E392" s="169">
        <v>175000</v>
      </c>
      <c r="F392" s="169">
        <v>199999</v>
      </c>
      <c r="G392" s="169">
        <v>650.96866243046861</v>
      </c>
      <c r="H392" s="169">
        <v>11.92400402323784</v>
      </c>
      <c r="I392" s="169">
        <v>666.37876790773987</v>
      </c>
      <c r="J392" s="169">
        <v>11.926484901628996</v>
      </c>
    </row>
    <row r="393" spans="1:10" x14ac:dyDescent="0.3">
      <c r="A393" s="169" t="s">
        <v>10096</v>
      </c>
      <c r="B393" s="169" t="s">
        <v>10092</v>
      </c>
      <c r="C393" s="169" t="s">
        <v>47</v>
      </c>
      <c r="D393" s="169" t="s">
        <v>85</v>
      </c>
      <c r="E393" s="169">
        <v>200000</v>
      </c>
      <c r="F393" s="169">
        <v>224999</v>
      </c>
      <c r="G393" s="169">
        <v>722.24685113727344</v>
      </c>
      <c r="H393" s="169">
        <v>11.92400402323784</v>
      </c>
      <c r="I393" s="169">
        <v>739.456661419846</v>
      </c>
      <c r="J393" s="169">
        <v>11.926484901628996</v>
      </c>
    </row>
    <row r="394" spans="1:10" x14ac:dyDescent="0.3">
      <c r="A394" s="169" t="s">
        <v>10097</v>
      </c>
      <c r="B394" s="169" t="s">
        <v>9842</v>
      </c>
      <c r="C394" s="169" t="s">
        <v>47</v>
      </c>
      <c r="D394" s="169" t="s">
        <v>85</v>
      </c>
      <c r="E394" s="169">
        <v>225000</v>
      </c>
      <c r="F394" s="169">
        <v>249999</v>
      </c>
      <c r="G394" s="169">
        <v>795.52503984407838</v>
      </c>
      <c r="H394" s="169">
        <v>11.92400402323784</v>
      </c>
      <c r="I394" s="169">
        <v>814.60088857877463</v>
      </c>
      <c r="J394" s="169">
        <v>11.926484901628996</v>
      </c>
    </row>
    <row r="395" spans="1:10" x14ac:dyDescent="0.3">
      <c r="A395" s="169" t="s">
        <v>9846</v>
      </c>
      <c r="B395" s="169" t="s">
        <v>9840</v>
      </c>
      <c r="C395" s="169" t="s">
        <v>47</v>
      </c>
      <c r="D395" s="169" t="s">
        <v>85</v>
      </c>
      <c r="E395" s="169">
        <v>250000</v>
      </c>
      <c r="F395" s="169">
        <v>292999</v>
      </c>
      <c r="G395" s="169">
        <v>890.51549170059411</v>
      </c>
      <c r="H395" s="169">
        <v>11.92400402323784</v>
      </c>
      <c r="I395" s="169">
        <v>911.82661518240343</v>
      </c>
      <c r="J395" s="169">
        <v>11.926484901628996</v>
      </c>
    </row>
    <row r="396" spans="1:10" x14ac:dyDescent="0.3">
      <c r="A396" s="169" t="s">
        <v>10426</v>
      </c>
      <c r="B396" s="169" t="s">
        <v>10409</v>
      </c>
      <c r="C396" s="169" t="s">
        <v>47</v>
      </c>
      <c r="D396" s="169" t="s">
        <v>85</v>
      </c>
      <c r="E396" s="169">
        <v>293000</v>
      </c>
      <c r="F396" s="169">
        <v>342999</v>
      </c>
      <c r="G396" s="169">
        <v>1359.1940178333925</v>
      </c>
      <c r="H396" s="169">
        <v>11.411994734894995</v>
      </c>
      <c r="I396" s="169">
        <v>1394.8655334149212</v>
      </c>
      <c r="J396" s="169">
        <v>11.41447561328615</v>
      </c>
    </row>
    <row r="397" spans="1:10" x14ac:dyDescent="0.3">
      <c r="A397" s="169" t="s">
        <v>10427</v>
      </c>
      <c r="B397" s="169" t="s">
        <v>10411</v>
      </c>
      <c r="C397" s="169" t="s">
        <v>47</v>
      </c>
      <c r="D397" s="169" t="s">
        <v>85</v>
      </c>
      <c r="E397" s="169">
        <v>343000</v>
      </c>
      <c r="F397" s="169">
        <v>392999</v>
      </c>
      <c r="G397" s="169">
        <v>1540.138795247002</v>
      </c>
      <c r="H397" s="169">
        <v>11.411994734894995</v>
      </c>
      <c r="I397" s="169">
        <v>1580.6829417229708</v>
      </c>
      <c r="J397" s="169">
        <v>11.41447561328615</v>
      </c>
    </row>
    <row r="398" spans="1:10" x14ac:dyDescent="0.3">
      <c r="A398" s="169" t="s">
        <v>10428</v>
      </c>
      <c r="B398" s="169" t="s">
        <v>10413</v>
      </c>
      <c r="C398" s="169" t="s">
        <v>47</v>
      </c>
      <c r="D398" s="169" t="s">
        <v>85</v>
      </c>
      <c r="E398" s="169">
        <v>393000</v>
      </c>
      <c r="F398" s="169">
        <v>442999</v>
      </c>
      <c r="G398" s="169">
        <v>1723.3424726606115</v>
      </c>
      <c r="H398" s="169">
        <v>11.411994734894995</v>
      </c>
      <c r="I398" s="169">
        <v>1768.8341705684234</v>
      </c>
      <c r="J398" s="169">
        <v>11.41447561328615</v>
      </c>
    </row>
    <row r="399" spans="1:10" x14ac:dyDescent="0.3">
      <c r="A399" s="169" t="s">
        <v>10429</v>
      </c>
      <c r="B399" s="169" t="s">
        <v>10415</v>
      </c>
      <c r="C399" s="169" t="s">
        <v>47</v>
      </c>
      <c r="D399" s="169" t="s">
        <v>85</v>
      </c>
      <c r="E399" s="169">
        <v>443000</v>
      </c>
      <c r="F399" s="169">
        <v>492999</v>
      </c>
      <c r="G399" s="169">
        <v>1906.2872500742212</v>
      </c>
      <c r="H399" s="169">
        <v>11.411994734894995</v>
      </c>
      <c r="I399" s="169">
        <v>1956.7179125232954</v>
      </c>
      <c r="J399" s="169">
        <v>11.41447561328615</v>
      </c>
    </row>
    <row r="400" spans="1:10" x14ac:dyDescent="0.3">
      <c r="A400" s="169" t="s">
        <v>10430</v>
      </c>
      <c r="B400" s="169" t="s">
        <v>10417</v>
      </c>
      <c r="C400" s="169" t="s">
        <v>47</v>
      </c>
      <c r="D400" s="169" t="s">
        <v>85</v>
      </c>
      <c r="E400" s="169">
        <v>493000</v>
      </c>
      <c r="F400" s="169">
        <v>542999</v>
      </c>
      <c r="G400" s="169">
        <v>2087.2320274878311</v>
      </c>
      <c r="H400" s="169">
        <v>11.411994734894995</v>
      </c>
      <c r="I400" s="169">
        <v>2142.535320831345</v>
      </c>
      <c r="J400" s="169">
        <v>11.41447561328615</v>
      </c>
    </row>
    <row r="401" spans="1:10" x14ac:dyDescent="0.3">
      <c r="A401" s="169" t="s">
        <v>10431</v>
      </c>
      <c r="B401" s="169" t="s">
        <v>10419</v>
      </c>
      <c r="C401" s="169" t="s">
        <v>47</v>
      </c>
      <c r="D401" s="169" t="s">
        <v>85</v>
      </c>
      <c r="E401" s="169">
        <v>543000</v>
      </c>
      <c r="F401" s="169">
        <v>592999</v>
      </c>
      <c r="G401" s="169">
        <v>2270.4357049014407</v>
      </c>
      <c r="H401" s="169">
        <v>11.411994734894995</v>
      </c>
      <c r="I401" s="169">
        <v>2330.6865496767978</v>
      </c>
      <c r="J401" s="169">
        <v>11.41447561328615</v>
      </c>
    </row>
    <row r="402" spans="1:10" x14ac:dyDescent="0.3">
      <c r="A402" s="169" t="s">
        <v>10432</v>
      </c>
      <c r="B402" s="169" t="s">
        <v>10421</v>
      </c>
      <c r="C402" s="169" t="s">
        <v>47</v>
      </c>
      <c r="D402" s="169" t="s">
        <v>85</v>
      </c>
      <c r="E402" s="169">
        <v>593000</v>
      </c>
      <c r="F402" s="169">
        <v>642999</v>
      </c>
      <c r="G402" s="169">
        <v>2456.3804823150504</v>
      </c>
      <c r="H402" s="169">
        <v>11.411994734894995</v>
      </c>
      <c r="I402" s="169">
        <v>2521.6697921019031</v>
      </c>
      <c r="J402" s="169">
        <v>11.41447561328615</v>
      </c>
    </row>
    <row r="403" spans="1:10" x14ac:dyDescent="0.3">
      <c r="A403" s="169" t="s">
        <v>10433</v>
      </c>
      <c r="B403" s="169" t="s">
        <v>10423</v>
      </c>
      <c r="C403" s="169" t="s">
        <v>47</v>
      </c>
      <c r="D403" s="169" t="s">
        <v>85</v>
      </c>
      <c r="E403" s="169">
        <v>643000</v>
      </c>
      <c r="F403" s="169">
        <v>692999</v>
      </c>
      <c r="G403" s="169">
        <v>2634.3252597286596</v>
      </c>
      <c r="H403" s="169">
        <v>11.411994734894995</v>
      </c>
      <c r="I403" s="169">
        <v>2704.3876999397185</v>
      </c>
      <c r="J403" s="169">
        <v>11.41447561328615</v>
      </c>
    </row>
    <row r="404" spans="1:10" x14ac:dyDescent="0.3">
      <c r="A404" s="169" t="s">
        <v>10434</v>
      </c>
      <c r="B404" s="169" t="s">
        <v>10425</v>
      </c>
      <c r="C404" s="169" t="s">
        <v>47</v>
      </c>
      <c r="D404" s="169" t="s">
        <v>85</v>
      </c>
      <c r="E404" s="169">
        <v>693000</v>
      </c>
      <c r="F404" s="169">
        <v>731999</v>
      </c>
      <c r="G404" s="169">
        <v>2792.0996753310278</v>
      </c>
      <c r="H404" s="169">
        <v>11.411994734894995</v>
      </c>
      <c r="I404" s="169">
        <v>2866.4976362648408</v>
      </c>
      <c r="J404" s="169">
        <v>11.41447561328615</v>
      </c>
    </row>
    <row r="405" spans="1:10" x14ac:dyDescent="0.3">
      <c r="A405" s="169" t="s">
        <v>9847</v>
      </c>
      <c r="B405" s="169" t="s">
        <v>9829</v>
      </c>
      <c r="C405" s="169" t="s">
        <v>47</v>
      </c>
      <c r="D405" s="169" t="s">
        <v>88</v>
      </c>
      <c r="E405" s="169">
        <v>0</v>
      </c>
      <c r="F405" s="169">
        <v>24999</v>
      </c>
      <c r="G405" s="169">
        <v>162.92073446774413</v>
      </c>
      <c r="H405" s="169">
        <v>13.24176518830153</v>
      </c>
      <c r="I405" s="169">
        <v>166.01740136908029</v>
      </c>
      <c r="J405" s="169">
        <v>13.244388684033353</v>
      </c>
    </row>
    <row r="406" spans="1:10" x14ac:dyDescent="0.3">
      <c r="A406" s="169" t="s">
        <v>9848</v>
      </c>
      <c r="B406" s="169" t="s">
        <v>9831</v>
      </c>
      <c r="C406" s="169" t="s">
        <v>47</v>
      </c>
      <c r="D406" s="169" t="s">
        <v>88</v>
      </c>
      <c r="E406" s="169">
        <v>25000</v>
      </c>
      <c r="F406" s="169">
        <v>49999</v>
      </c>
      <c r="G406" s="169">
        <v>228.57314388963968</v>
      </c>
      <c r="H406" s="169">
        <v>13.24176518830153</v>
      </c>
      <c r="I406" s="169">
        <v>233.33793949112271</v>
      </c>
      <c r="J406" s="169">
        <v>13.244388684033353</v>
      </c>
    </row>
    <row r="407" spans="1:10" x14ac:dyDescent="0.3">
      <c r="A407" s="169" t="s">
        <v>9849</v>
      </c>
      <c r="B407" s="169" t="s">
        <v>9833</v>
      </c>
      <c r="C407" s="169" t="s">
        <v>47</v>
      </c>
      <c r="D407" s="169" t="s">
        <v>88</v>
      </c>
      <c r="E407" s="169">
        <v>50000</v>
      </c>
      <c r="F407" s="169">
        <v>73199</v>
      </c>
      <c r="G407" s="169">
        <v>338.15666258147343</v>
      </c>
      <c r="H407" s="169">
        <v>13.24176518830153</v>
      </c>
      <c r="I407" s="169">
        <v>346.04870821216002</v>
      </c>
      <c r="J407" s="169">
        <v>13.244388684033353</v>
      </c>
    </row>
    <row r="408" spans="1:10" x14ac:dyDescent="0.3">
      <c r="A408" s="169" t="s">
        <v>9850</v>
      </c>
      <c r="B408" s="169" t="s">
        <v>9835</v>
      </c>
      <c r="C408" s="169" t="s">
        <v>47</v>
      </c>
      <c r="D408" s="169" t="s">
        <v>88</v>
      </c>
      <c r="E408" s="169">
        <v>73200</v>
      </c>
      <c r="F408" s="169">
        <v>99999</v>
      </c>
      <c r="G408" s="169">
        <v>359.09971273133044</v>
      </c>
      <c r="H408" s="169">
        <v>11.92400402323784</v>
      </c>
      <c r="I408" s="169">
        <v>367.09246278794041</v>
      </c>
      <c r="J408" s="169">
        <v>11.926484901628996</v>
      </c>
    </row>
    <row r="409" spans="1:10" x14ac:dyDescent="0.3">
      <c r="A409" s="169" t="s">
        <v>10098</v>
      </c>
      <c r="B409" s="169" t="s">
        <v>10089</v>
      </c>
      <c r="C409" s="169" t="s">
        <v>47</v>
      </c>
      <c r="D409" s="169" t="s">
        <v>88</v>
      </c>
      <c r="E409" s="169">
        <v>100000</v>
      </c>
      <c r="F409" s="169">
        <v>124999</v>
      </c>
      <c r="G409" s="169">
        <v>435.13409631005413</v>
      </c>
      <c r="H409" s="169">
        <v>11.92400402323784</v>
      </c>
      <c r="I409" s="169">
        <v>445.07875372459921</v>
      </c>
      <c r="J409" s="169">
        <v>11.926484901628996</v>
      </c>
    </row>
    <row r="410" spans="1:10" x14ac:dyDescent="0.3">
      <c r="A410" s="169" t="s">
        <v>9851</v>
      </c>
      <c r="B410" s="169" t="s">
        <v>9830</v>
      </c>
      <c r="C410" s="169" t="s">
        <v>47</v>
      </c>
      <c r="D410" s="169" t="s">
        <v>88</v>
      </c>
      <c r="E410" s="169">
        <v>125000</v>
      </c>
      <c r="F410" s="169">
        <v>149999</v>
      </c>
      <c r="G410" s="169">
        <v>507.41228501685902</v>
      </c>
      <c r="H410" s="169">
        <v>11.92400402323784</v>
      </c>
      <c r="I410" s="169">
        <v>519.18981406011653</v>
      </c>
      <c r="J410" s="169">
        <v>11.926484901628996</v>
      </c>
    </row>
    <row r="411" spans="1:10" x14ac:dyDescent="0.3">
      <c r="A411" s="169" t="s">
        <v>10099</v>
      </c>
      <c r="B411" s="169" t="s">
        <v>9832</v>
      </c>
      <c r="C411" s="169" t="s">
        <v>47</v>
      </c>
      <c r="D411" s="169" t="s">
        <v>88</v>
      </c>
      <c r="E411" s="169">
        <v>150000</v>
      </c>
      <c r="F411" s="169">
        <v>174999</v>
      </c>
      <c r="G411" s="169">
        <v>578.6904737236639</v>
      </c>
      <c r="H411" s="169">
        <v>11.92400402323784</v>
      </c>
      <c r="I411" s="169">
        <v>592.26770757222266</v>
      </c>
      <c r="J411" s="169">
        <v>11.926484901628996</v>
      </c>
    </row>
    <row r="412" spans="1:10" x14ac:dyDescent="0.3">
      <c r="A412" s="169" t="s">
        <v>9852</v>
      </c>
      <c r="B412" s="169" t="s">
        <v>9838</v>
      </c>
      <c r="C412" s="169" t="s">
        <v>47</v>
      </c>
      <c r="D412" s="169" t="s">
        <v>88</v>
      </c>
      <c r="E412" s="169">
        <v>175000</v>
      </c>
      <c r="F412" s="169">
        <v>199999</v>
      </c>
      <c r="G412" s="169">
        <v>650.96866243046861</v>
      </c>
      <c r="H412" s="169">
        <v>11.92400402323784</v>
      </c>
      <c r="I412" s="169">
        <v>666.37876790773987</v>
      </c>
      <c r="J412" s="169">
        <v>11.926484901628996</v>
      </c>
    </row>
    <row r="413" spans="1:10" x14ac:dyDescent="0.3">
      <c r="A413" s="169" t="s">
        <v>10100</v>
      </c>
      <c r="B413" s="169" t="s">
        <v>10092</v>
      </c>
      <c r="C413" s="169" t="s">
        <v>47</v>
      </c>
      <c r="D413" s="169" t="s">
        <v>88</v>
      </c>
      <c r="E413" s="169">
        <v>200000</v>
      </c>
      <c r="F413" s="169">
        <v>224999</v>
      </c>
      <c r="G413" s="169">
        <v>722.24685113727344</v>
      </c>
      <c r="H413" s="169">
        <v>11.92400402323784</v>
      </c>
      <c r="I413" s="169">
        <v>739.456661419846</v>
      </c>
      <c r="J413" s="169">
        <v>11.926484901628996</v>
      </c>
    </row>
    <row r="414" spans="1:10" x14ac:dyDescent="0.3">
      <c r="A414" s="169" t="s">
        <v>10101</v>
      </c>
      <c r="B414" s="169" t="s">
        <v>9842</v>
      </c>
      <c r="C414" s="169" t="s">
        <v>47</v>
      </c>
      <c r="D414" s="169" t="s">
        <v>88</v>
      </c>
      <c r="E414" s="169">
        <v>225000</v>
      </c>
      <c r="F414" s="169">
        <v>249999</v>
      </c>
      <c r="G414" s="169">
        <v>795.52503984407838</v>
      </c>
      <c r="H414" s="169">
        <v>11.92400402323784</v>
      </c>
      <c r="I414" s="169">
        <v>814.60088857877463</v>
      </c>
      <c r="J414" s="169">
        <v>11.926484901628996</v>
      </c>
    </row>
    <row r="415" spans="1:10" x14ac:dyDescent="0.3">
      <c r="A415" s="169" t="s">
        <v>9853</v>
      </c>
      <c r="B415" s="169" t="s">
        <v>9840</v>
      </c>
      <c r="C415" s="169" t="s">
        <v>47</v>
      </c>
      <c r="D415" s="169" t="s">
        <v>88</v>
      </c>
      <c r="E415" s="169">
        <v>250000</v>
      </c>
      <c r="F415" s="169">
        <v>292999</v>
      </c>
      <c r="G415" s="169">
        <v>890.51549170059411</v>
      </c>
      <c r="H415" s="169">
        <v>11.92400402323784</v>
      </c>
      <c r="I415" s="169">
        <v>911.82661518240343</v>
      </c>
      <c r="J415" s="169">
        <v>11.926484901628996</v>
      </c>
    </row>
    <row r="416" spans="1:10" x14ac:dyDescent="0.3">
      <c r="A416" s="169" t="s">
        <v>10435</v>
      </c>
      <c r="B416" s="169" t="s">
        <v>10409</v>
      </c>
      <c r="C416" s="169" t="s">
        <v>47</v>
      </c>
      <c r="D416" s="169" t="s">
        <v>88</v>
      </c>
      <c r="E416" s="169">
        <v>293000</v>
      </c>
      <c r="F416" s="169">
        <v>342999</v>
      </c>
      <c r="G416" s="169">
        <v>1359.1940178333925</v>
      </c>
      <c r="H416" s="169">
        <v>11.411994734894995</v>
      </c>
      <c r="I416" s="169">
        <v>1394.8655334149212</v>
      </c>
      <c r="J416" s="169">
        <v>11.41447561328615</v>
      </c>
    </row>
    <row r="417" spans="1:10" x14ac:dyDescent="0.3">
      <c r="A417" s="169" t="s">
        <v>10436</v>
      </c>
      <c r="B417" s="169" t="s">
        <v>10411</v>
      </c>
      <c r="C417" s="169" t="s">
        <v>47</v>
      </c>
      <c r="D417" s="169" t="s">
        <v>88</v>
      </c>
      <c r="E417" s="169">
        <v>343000</v>
      </c>
      <c r="F417" s="169">
        <v>392999</v>
      </c>
      <c r="G417" s="169">
        <v>1540.138795247002</v>
      </c>
      <c r="H417" s="169">
        <v>11.411994734894995</v>
      </c>
      <c r="I417" s="169">
        <v>1580.6829417229708</v>
      </c>
      <c r="J417" s="169">
        <v>11.41447561328615</v>
      </c>
    </row>
    <row r="418" spans="1:10" x14ac:dyDescent="0.3">
      <c r="A418" s="169" t="s">
        <v>10437</v>
      </c>
      <c r="B418" s="169" t="s">
        <v>10413</v>
      </c>
      <c r="C418" s="169" t="s">
        <v>47</v>
      </c>
      <c r="D418" s="169" t="s">
        <v>88</v>
      </c>
      <c r="E418" s="169">
        <v>393000</v>
      </c>
      <c r="F418" s="169">
        <v>442999</v>
      </c>
      <c r="G418" s="169">
        <v>1723.3424726606115</v>
      </c>
      <c r="H418" s="169">
        <v>11.411994734894995</v>
      </c>
      <c r="I418" s="169">
        <v>1768.8341705684234</v>
      </c>
      <c r="J418" s="169">
        <v>11.41447561328615</v>
      </c>
    </row>
    <row r="419" spans="1:10" x14ac:dyDescent="0.3">
      <c r="A419" s="169" t="s">
        <v>10438</v>
      </c>
      <c r="B419" s="169" t="s">
        <v>10415</v>
      </c>
      <c r="C419" s="169" t="s">
        <v>47</v>
      </c>
      <c r="D419" s="169" t="s">
        <v>88</v>
      </c>
      <c r="E419" s="169">
        <v>443000</v>
      </c>
      <c r="F419" s="169">
        <v>492999</v>
      </c>
      <c r="G419" s="169">
        <v>1906.2872500742212</v>
      </c>
      <c r="H419" s="169">
        <v>11.411994734894995</v>
      </c>
      <c r="I419" s="169">
        <v>1956.7179125232954</v>
      </c>
      <c r="J419" s="169">
        <v>11.41447561328615</v>
      </c>
    </row>
    <row r="420" spans="1:10" x14ac:dyDescent="0.3">
      <c r="A420" s="169" t="s">
        <v>10439</v>
      </c>
      <c r="B420" s="169" t="s">
        <v>10417</v>
      </c>
      <c r="C420" s="169" t="s">
        <v>47</v>
      </c>
      <c r="D420" s="169" t="s">
        <v>88</v>
      </c>
      <c r="E420" s="169">
        <v>493000</v>
      </c>
      <c r="F420" s="169">
        <v>542999</v>
      </c>
      <c r="G420" s="169">
        <v>2087.2320274878311</v>
      </c>
      <c r="H420" s="169">
        <v>11.411994734894995</v>
      </c>
      <c r="I420" s="169">
        <v>2142.535320831345</v>
      </c>
      <c r="J420" s="169">
        <v>11.41447561328615</v>
      </c>
    </row>
    <row r="421" spans="1:10" x14ac:dyDescent="0.3">
      <c r="A421" s="169" t="s">
        <v>10440</v>
      </c>
      <c r="B421" s="169" t="s">
        <v>10419</v>
      </c>
      <c r="C421" s="169" t="s">
        <v>47</v>
      </c>
      <c r="D421" s="169" t="s">
        <v>88</v>
      </c>
      <c r="E421" s="169">
        <v>543000</v>
      </c>
      <c r="F421" s="169">
        <v>592999</v>
      </c>
      <c r="G421" s="169">
        <v>2270.4357049014407</v>
      </c>
      <c r="H421" s="169">
        <v>11.411994734894995</v>
      </c>
      <c r="I421" s="169">
        <v>2330.6865496767978</v>
      </c>
      <c r="J421" s="169">
        <v>11.41447561328615</v>
      </c>
    </row>
    <row r="422" spans="1:10" x14ac:dyDescent="0.3">
      <c r="A422" s="169" t="s">
        <v>10441</v>
      </c>
      <c r="B422" s="169" t="s">
        <v>10421</v>
      </c>
      <c r="C422" s="169" t="s">
        <v>47</v>
      </c>
      <c r="D422" s="169" t="s">
        <v>88</v>
      </c>
      <c r="E422" s="169">
        <v>593000</v>
      </c>
      <c r="F422" s="169">
        <v>642999</v>
      </c>
      <c r="G422" s="169">
        <v>2456.3804823150504</v>
      </c>
      <c r="H422" s="169">
        <v>11.411994734894995</v>
      </c>
      <c r="I422" s="169">
        <v>2521.6697921019031</v>
      </c>
      <c r="J422" s="169">
        <v>11.41447561328615</v>
      </c>
    </row>
    <row r="423" spans="1:10" x14ac:dyDescent="0.3">
      <c r="A423" s="169" t="s">
        <v>10442</v>
      </c>
      <c r="B423" s="169" t="s">
        <v>10423</v>
      </c>
      <c r="C423" s="169" t="s">
        <v>47</v>
      </c>
      <c r="D423" s="169" t="s">
        <v>88</v>
      </c>
      <c r="E423" s="169">
        <v>643000</v>
      </c>
      <c r="F423" s="169">
        <v>692999</v>
      </c>
      <c r="G423" s="169">
        <v>2634.3252597286596</v>
      </c>
      <c r="H423" s="169">
        <v>11.411994734894995</v>
      </c>
      <c r="I423" s="169">
        <v>2704.3876999397185</v>
      </c>
      <c r="J423" s="169">
        <v>11.41447561328615</v>
      </c>
    </row>
    <row r="424" spans="1:10" x14ac:dyDescent="0.3">
      <c r="A424" s="169" t="s">
        <v>10443</v>
      </c>
      <c r="B424" s="169" t="s">
        <v>10425</v>
      </c>
      <c r="C424" s="169" t="s">
        <v>47</v>
      </c>
      <c r="D424" s="169" t="s">
        <v>88</v>
      </c>
      <c r="E424" s="169">
        <v>693000</v>
      </c>
      <c r="F424" s="169">
        <v>731999</v>
      </c>
      <c r="G424" s="169">
        <v>2792.0996753310278</v>
      </c>
      <c r="H424" s="169">
        <v>11.411994734894995</v>
      </c>
      <c r="I424" s="169">
        <v>2866.4976362648408</v>
      </c>
      <c r="J424" s="169">
        <v>11.41447561328615</v>
      </c>
    </row>
    <row r="425" spans="1:10" x14ac:dyDescent="0.3">
      <c r="A425" s="169" t="s">
        <v>9854</v>
      </c>
      <c r="B425" s="169" t="s">
        <v>9855</v>
      </c>
      <c r="C425" s="169" t="s">
        <v>51</v>
      </c>
      <c r="D425" s="169" t="s">
        <v>91</v>
      </c>
      <c r="E425" s="169">
        <v>0</v>
      </c>
      <c r="F425" s="169">
        <v>24999</v>
      </c>
      <c r="G425" s="169">
        <v>148.99913446774414</v>
      </c>
      <c r="H425" s="169">
        <v>13.214422319703344</v>
      </c>
      <c r="I425" s="169">
        <v>151.63406612027941</v>
      </c>
      <c r="J425" s="169">
        <v>13.216933048235569</v>
      </c>
    </row>
    <row r="426" spans="1:10" x14ac:dyDescent="0.3">
      <c r="A426" s="169" t="s">
        <v>9856</v>
      </c>
      <c r="B426" s="169" t="s">
        <v>9857</v>
      </c>
      <c r="C426" s="169" t="s">
        <v>51</v>
      </c>
      <c r="D426" s="169" t="s">
        <v>91</v>
      </c>
      <c r="E426" s="169">
        <v>25000</v>
      </c>
      <c r="F426" s="169">
        <v>49999</v>
      </c>
      <c r="G426" s="169">
        <v>206.02964388963969</v>
      </c>
      <c r="H426" s="169">
        <v>13.214422319703344</v>
      </c>
      <c r="I426" s="169">
        <v>210.04674320755311</v>
      </c>
      <c r="J426" s="169">
        <v>13.216933048235569</v>
      </c>
    </row>
    <row r="427" spans="1:10" x14ac:dyDescent="0.3">
      <c r="A427" s="169" t="s">
        <v>9858</v>
      </c>
      <c r="B427" s="169" t="s">
        <v>9859</v>
      </c>
      <c r="C427" s="169" t="s">
        <v>51</v>
      </c>
      <c r="D427" s="169" t="s">
        <v>91</v>
      </c>
      <c r="E427" s="169">
        <v>50000</v>
      </c>
      <c r="F427" s="169">
        <v>73199</v>
      </c>
      <c r="G427" s="169">
        <v>298.60666258147342</v>
      </c>
      <c r="H427" s="169">
        <v>13.214422319703344</v>
      </c>
      <c r="I427" s="169">
        <v>305.1869603462485</v>
      </c>
      <c r="J427" s="169">
        <v>13.216933048235569</v>
      </c>
    </row>
    <row r="428" spans="1:10" x14ac:dyDescent="0.3">
      <c r="A428" s="169" t="s">
        <v>9860</v>
      </c>
      <c r="B428" s="169" t="s">
        <v>9861</v>
      </c>
      <c r="C428" s="169" t="s">
        <v>51</v>
      </c>
      <c r="D428" s="169" t="s">
        <v>91</v>
      </c>
      <c r="E428" s="169">
        <v>73200</v>
      </c>
      <c r="F428" s="169">
        <v>99999</v>
      </c>
      <c r="G428" s="169">
        <v>312.08191273133048</v>
      </c>
      <c r="H428" s="169">
        <v>11.927533691750966</v>
      </c>
      <c r="I428" s="169">
        <v>318.51523171815899</v>
      </c>
      <c r="J428" s="169">
        <v>11.929855369389747</v>
      </c>
    </row>
    <row r="429" spans="1:10" x14ac:dyDescent="0.3">
      <c r="A429" s="169" t="s">
        <v>10102</v>
      </c>
      <c r="B429" s="169" t="s">
        <v>10103</v>
      </c>
      <c r="C429" s="169" t="s">
        <v>51</v>
      </c>
      <c r="D429" s="169" t="s">
        <v>91</v>
      </c>
      <c r="E429" s="169">
        <v>100000</v>
      </c>
      <c r="F429" s="169">
        <v>124999</v>
      </c>
      <c r="G429" s="169">
        <v>378.98769631005416</v>
      </c>
      <c r="H429" s="169">
        <v>11.927533691750966</v>
      </c>
      <c r="I429" s="169">
        <v>387.07015599062663</v>
      </c>
      <c r="J429" s="169">
        <v>11.929855369389747</v>
      </c>
    </row>
    <row r="430" spans="1:10" x14ac:dyDescent="0.3">
      <c r="A430" s="169" t="s">
        <v>9862</v>
      </c>
      <c r="B430" s="169" t="s">
        <v>9856</v>
      </c>
      <c r="C430" s="169" t="s">
        <v>51</v>
      </c>
      <c r="D430" s="169" t="s">
        <v>91</v>
      </c>
      <c r="E430" s="169">
        <v>125000</v>
      </c>
      <c r="F430" s="169">
        <v>149999</v>
      </c>
      <c r="G430" s="169">
        <v>442.55528501685905</v>
      </c>
      <c r="H430" s="169">
        <v>11.927533691750966</v>
      </c>
      <c r="I430" s="169">
        <v>452.18171339413868</v>
      </c>
      <c r="J430" s="169">
        <v>11.929855369389747</v>
      </c>
    </row>
    <row r="431" spans="1:10" x14ac:dyDescent="0.3">
      <c r="A431" s="169" t="s">
        <v>10104</v>
      </c>
      <c r="B431" s="169" t="s">
        <v>9858</v>
      </c>
      <c r="C431" s="169" t="s">
        <v>51</v>
      </c>
      <c r="D431" s="169" t="s">
        <v>91</v>
      </c>
      <c r="E431" s="169">
        <v>150000</v>
      </c>
      <c r="F431" s="169">
        <v>174999</v>
      </c>
      <c r="G431" s="169">
        <v>505.12287372366393</v>
      </c>
      <c r="H431" s="169">
        <v>11.927533691750966</v>
      </c>
      <c r="I431" s="169">
        <v>516.26010397423954</v>
      </c>
      <c r="J431" s="169">
        <v>11.929855369389747</v>
      </c>
    </row>
    <row r="432" spans="1:10" x14ac:dyDescent="0.3">
      <c r="A432" s="169" t="s">
        <v>9863</v>
      </c>
      <c r="B432" s="169" t="s">
        <v>9864</v>
      </c>
      <c r="C432" s="169" t="s">
        <v>51</v>
      </c>
      <c r="D432" s="169" t="s">
        <v>91</v>
      </c>
      <c r="E432" s="169">
        <v>175000</v>
      </c>
      <c r="F432" s="169">
        <v>199999</v>
      </c>
      <c r="G432" s="169">
        <v>568.90756243046872</v>
      </c>
      <c r="H432" s="169">
        <v>11.927533691750966</v>
      </c>
      <c r="I432" s="169">
        <v>581.5959618951141</v>
      </c>
      <c r="J432" s="169">
        <v>11.929855369389747</v>
      </c>
    </row>
    <row r="433" spans="1:10" x14ac:dyDescent="0.3">
      <c r="A433" s="169" t="s">
        <v>10105</v>
      </c>
      <c r="B433" s="169" t="s">
        <v>10106</v>
      </c>
      <c r="C433" s="169" t="s">
        <v>51</v>
      </c>
      <c r="D433" s="169" t="s">
        <v>91</v>
      </c>
      <c r="E433" s="169">
        <v>200000</v>
      </c>
      <c r="F433" s="169">
        <v>224999</v>
      </c>
      <c r="G433" s="169">
        <v>631.47515113727354</v>
      </c>
      <c r="H433" s="169">
        <v>11.927533691750966</v>
      </c>
      <c r="I433" s="169">
        <v>645.67435247521496</v>
      </c>
      <c r="J433" s="169">
        <v>11.929855369389747</v>
      </c>
    </row>
    <row r="434" spans="1:10" x14ac:dyDescent="0.3">
      <c r="A434" s="169" t="s">
        <v>10107</v>
      </c>
      <c r="B434" s="169" t="s">
        <v>9868</v>
      </c>
      <c r="C434" s="169" t="s">
        <v>51</v>
      </c>
      <c r="D434" s="169" t="s">
        <v>91</v>
      </c>
      <c r="E434" s="169">
        <v>225000</v>
      </c>
      <c r="F434" s="169">
        <v>249999</v>
      </c>
      <c r="G434" s="169">
        <v>696.04273984407848</v>
      </c>
      <c r="H434" s="169">
        <v>11.927533691750966</v>
      </c>
      <c r="I434" s="169">
        <v>711.8190767021382</v>
      </c>
      <c r="J434" s="169">
        <v>11.929855369389747</v>
      </c>
    </row>
    <row r="435" spans="1:10" x14ac:dyDescent="0.3">
      <c r="A435" s="169" t="s">
        <v>9865</v>
      </c>
      <c r="B435" s="169" t="s">
        <v>9866</v>
      </c>
      <c r="C435" s="169" t="s">
        <v>51</v>
      </c>
      <c r="D435" s="169" t="s">
        <v>91</v>
      </c>
      <c r="E435" s="169">
        <v>250000</v>
      </c>
      <c r="F435" s="169">
        <v>292999</v>
      </c>
      <c r="G435" s="169">
        <v>780.52519170059418</v>
      </c>
      <c r="H435" s="169">
        <v>11.927533691750966</v>
      </c>
      <c r="I435" s="169">
        <v>798.18828632536247</v>
      </c>
      <c r="J435" s="169">
        <v>11.929855369389747</v>
      </c>
    </row>
    <row r="436" spans="1:10" x14ac:dyDescent="0.3">
      <c r="A436" s="169" t="s">
        <v>10444</v>
      </c>
      <c r="B436" s="169" t="s">
        <v>10445</v>
      </c>
      <c r="C436" s="169" t="s">
        <v>51</v>
      </c>
      <c r="D436" s="169" t="s">
        <v>91</v>
      </c>
      <c r="E436" s="169">
        <v>293000</v>
      </c>
      <c r="F436" s="169">
        <v>342999</v>
      </c>
      <c r="G436" s="169">
        <v>1247.3578178333923</v>
      </c>
      <c r="H436" s="169">
        <v>11.454162448149546</v>
      </c>
      <c r="I436" s="169">
        <v>1279.3200819185458</v>
      </c>
      <c r="J436" s="169">
        <v>11.456484125788327</v>
      </c>
    </row>
    <row r="437" spans="1:10" x14ac:dyDescent="0.3">
      <c r="A437" s="169" t="s">
        <v>10446</v>
      </c>
      <c r="B437" s="169" t="s">
        <v>10447</v>
      </c>
      <c r="C437" s="169" t="s">
        <v>51</v>
      </c>
      <c r="D437" s="169" t="s">
        <v>91</v>
      </c>
      <c r="E437" s="169">
        <v>343000</v>
      </c>
      <c r="F437" s="169">
        <v>392999</v>
      </c>
      <c r="G437" s="169">
        <v>1414.1300952470021</v>
      </c>
      <c r="H437" s="169">
        <v>11.454162448149546</v>
      </c>
      <c r="I437" s="169">
        <v>1450.4949334218004</v>
      </c>
      <c r="J437" s="169">
        <v>11.456484125788327</v>
      </c>
    </row>
    <row r="438" spans="1:10" x14ac:dyDescent="0.3">
      <c r="A438" s="169" t="s">
        <v>10448</v>
      </c>
      <c r="B438" s="169" t="s">
        <v>10449</v>
      </c>
      <c r="C438" s="169" t="s">
        <v>51</v>
      </c>
      <c r="D438" s="169" t="s">
        <v>91</v>
      </c>
      <c r="E438" s="169">
        <v>393000</v>
      </c>
      <c r="F438" s="169">
        <v>442999</v>
      </c>
      <c r="G438" s="169">
        <v>1582.9023726606119</v>
      </c>
      <c r="H438" s="169">
        <v>11.454162448149546</v>
      </c>
      <c r="I438" s="169">
        <v>1623.7361185718776</v>
      </c>
      <c r="J438" s="169">
        <v>11.456484125788327</v>
      </c>
    </row>
    <row r="439" spans="1:10" x14ac:dyDescent="0.3">
      <c r="A439" s="169" t="s">
        <v>10450</v>
      </c>
      <c r="B439" s="169" t="s">
        <v>10451</v>
      </c>
      <c r="C439" s="169" t="s">
        <v>51</v>
      </c>
      <c r="D439" s="169" t="s">
        <v>91</v>
      </c>
      <c r="E439" s="169">
        <v>443000</v>
      </c>
      <c r="F439" s="169">
        <v>492999</v>
      </c>
      <c r="G439" s="169">
        <v>1751.6746500742213</v>
      </c>
      <c r="H439" s="169">
        <v>11.454162448149546</v>
      </c>
      <c r="I439" s="169">
        <v>1796.9773037219545</v>
      </c>
      <c r="J439" s="169">
        <v>11.456484125788327</v>
      </c>
    </row>
    <row r="440" spans="1:10" x14ac:dyDescent="0.3">
      <c r="A440" s="169" t="s">
        <v>10452</v>
      </c>
      <c r="B440" s="169" t="s">
        <v>10453</v>
      </c>
      <c r="C440" s="169" t="s">
        <v>51</v>
      </c>
      <c r="D440" s="169" t="s">
        <v>91</v>
      </c>
      <c r="E440" s="169">
        <v>493000</v>
      </c>
      <c r="F440" s="169">
        <v>542999</v>
      </c>
      <c r="G440" s="169">
        <v>1918.4469274878311</v>
      </c>
      <c r="H440" s="169">
        <v>11.454162448149546</v>
      </c>
      <c r="I440" s="169">
        <v>1968.1521552252091</v>
      </c>
      <c r="J440" s="169">
        <v>11.456484125788327</v>
      </c>
    </row>
    <row r="441" spans="1:10" x14ac:dyDescent="0.3">
      <c r="A441" s="169" t="s">
        <v>10454</v>
      </c>
      <c r="B441" s="169" t="s">
        <v>10455</v>
      </c>
      <c r="C441" s="169" t="s">
        <v>51</v>
      </c>
      <c r="D441" s="169" t="s">
        <v>91</v>
      </c>
      <c r="E441" s="169">
        <v>543000</v>
      </c>
      <c r="F441" s="169">
        <v>592999</v>
      </c>
      <c r="G441" s="169">
        <v>2087.2192049014407</v>
      </c>
      <c r="H441" s="169">
        <v>11.454162448149546</v>
      </c>
      <c r="I441" s="169">
        <v>2141.3933403752858</v>
      </c>
      <c r="J441" s="169">
        <v>11.456484125788327</v>
      </c>
    </row>
    <row r="442" spans="1:10" x14ac:dyDescent="0.3">
      <c r="A442" s="169" t="s">
        <v>10456</v>
      </c>
      <c r="B442" s="169" t="s">
        <v>10457</v>
      </c>
      <c r="C442" s="169" t="s">
        <v>51</v>
      </c>
      <c r="D442" s="169" t="s">
        <v>91</v>
      </c>
      <c r="E442" s="169">
        <v>593000</v>
      </c>
      <c r="F442" s="169">
        <v>642999</v>
      </c>
      <c r="G442" s="169">
        <v>2258.9914823150502</v>
      </c>
      <c r="H442" s="169">
        <v>11.454162448149546</v>
      </c>
      <c r="I442" s="169">
        <v>2317.7340259955963</v>
      </c>
      <c r="J442" s="169">
        <v>11.456484125788327</v>
      </c>
    </row>
    <row r="443" spans="1:10" x14ac:dyDescent="0.3">
      <c r="A443" s="169" t="s">
        <v>10458</v>
      </c>
      <c r="B443" s="169" t="s">
        <v>10459</v>
      </c>
      <c r="C443" s="169" t="s">
        <v>51</v>
      </c>
      <c r="D443" s="169" t="s">
        <v>91</v>
      </c>
      <c r="E443" s="169">
        <v>643000</v>
      </c>
      <c r="F443" s="169">
        <v>692999</v>
      </c>
      <c r="G443" s="169">
        <v>2422.7637597286603</v>
      </c>
      <c r="H443" s="169">
        <v>11.454162448149546</v>
      </c>
      <c r="I443" s="169">
        <v>2485.8093770286177</v>
      </c>
      <c r="J443" s="169">
        <v>11.456484125788327</v>
      </c>
    </row>
    <row r="444" spans="1:10" x14ac:dyDescent="0.3">
      <c r="A444" s="169" t="s">
        <v>10460</v>
      </c>
      <c r="B444" s="169" t="s">
        <v>10461</v>
      </c>
      <c r="C444" s="169" t="s">
        <v>51</v>
      </c>
      <c r="D444" s="169" t="s">
        <v>91</v>
      </c>
      <c r="E444" s="169">
        <v>693000</v>
      </c>
      <c r="F444" s="169">
        <v>731999</v>
      </c>
      <c r="G444" s="169">
        <v>2568.1063753310277</v>
      </c>
      <c r="H444" s="169">
        <v>11.454162448149546</v>
      </c>
      <c r="I444" s="169">
        <v>2635.0751900384571</v>
      </c>
      <c r="J444" s="169">
        <v>11.456484125788327</v>
      </c>
    </row>
    <row r="445" spans="1:10" x14ac:dyDescent="0.3">
      <c r="A445" s="169" t="s">
        <v>9867</v>
      </c>
      <c r="B445" s="169" t="s">
        <v>9855</v>
      </c>
      <c r="C445" s="169" t="s">
        <v>51</v>
      </c>
      <c r="D445" s="169" t="s">
        <v>94</v>
      </c>
      <c r="E445" s="169">
        <v>0</v>
      </c>
      <c r="F445" s="169">
        <v>24999</v>
      </c>
      <c r="G445" s="169">
        <v>148.99913446774414</v>
      </c>
      <c r="H445" s="169">
        <v>13.214422319703344</v>
      </c>
      <c r="I445" s="169">
        <v>151.63406612027941</v>
      </c>
      <c r="J445" s="169">
        <v>13.216933048235569</v>
      </c>
    </row>
    <row r="446" spans="1:10" x14ac:dyDescent="0.3">
      <c r="A446" s="169" t="s">
        <v>9868</v>
      </c>
      <c r="B446" s="169" t="s">
        <v>9857</v>
      </c>
      <c r="C446" s="169" t="s">
        <v>51</v>
      </c>
      <c r="D446" s="169" t="s">
        <v>94</v>
      </c>
      <c r="E446" s="169">
        <v>25000</v>
      </c>
      <c r="F446" s="169">
        <v>49999</v>
      </c>
      <c r="G446" s="169">
        <v>206.02964388963969</v>
      </c>
      <c r="H446" s="169">
        <v>13.214422319703344</v>
      </c>
      <c r="I446" s="169">
        <v>210.04674320755311</v>
      </c>
      <c r="J446" s="169">
        <v>13.216933048235569</v>
      </c>
    </row>
    <row r="447" spans="1:10" x14ac:dyDescent="0.3">
      <c r="A447" s="169" t="s">
        <v>9866</v>
      </c>
      <c r="B447" s="169" t="s">
        <v>9859</v>
      </c>
      <c r="C447" s="169" t="s">
        <v>51</v>
      </c>
      <c r="D447" s="169" t="s">
        <v>94</v>
      </c>
      <c r="E447" s="169">
        <v>50000</v>
      </c>
      <c r="F447" s="169">
        <v>73199</v>
      </c>
      <c r="G447" s="169">
        <v>298.60666258147342</v>
      </c>
      <c r="H447" s="169">
        <v>13.214422319703344</v>
      </c>
      <c r="I447" s="169">
        <v>305.1869603462485</v>
      </c>
      <c r="J447" s="169">
        <v>13.216933048235569</v>
      </c>
    </row>
    <row r="448" spans="1:10" x14ac:dyDescent="0.3">
      <c r="A448" s="169" t="s">
        <v>9869</v>
      </c>
      <c r="B448" s="169" t="s">
        <v>9861</v>
      </c>
      <c r="C448" s="169" t="s">
        <v>51</v>
      </c>
      <c r="D448" s="169" t="s">
        <v>94</v>
      </c>
      <c r="E448" s="169">
        <v>73200</v>
      </c>
      <c r="F448" s="169">
        <v>99999</v>
      </c>
      <c r="G448" s="169">
        <v>312.08191273133048</v>
      </c>
      <c r="H448" s="169">
        <v>11.927533691750966</v>
      </c>
      <c r="I448" s="169">
        <v>318.51523171815899</v>
      </c>
      <c r="J448" s="169">
        <v>11.929855369389747</v>
      </c>
    </row>
    <row r="449" spans="1:10" x14ac:dyDescent="0.3">
      <c r="A449" s="169" t="s">
        <v>10108</v>
      </c>
      <c r="B449" s="169" t="s">
        <v>10103</v>
      </c>
      <c r="C449" s="169" t="s">
        <v>51</v>
      </c>
      <c r="D449" s="169" t="s">
        <v>94</v>
      </c>
      <c r="E449" s="169">
        <v>100000</v>
      </c>
      <c r="F449" s="169">
        <v>124999</v>
      </c>
      <c r="G449" s="169">
        <v>378.98769631005416</v>
      </c>
      <c r="H449" s="169">
        <v>11.927533691750966</v>
      </c>
      <c r="I449" s="169">
        <v>387.07015599062663</v>
      </c>
      <c r="J449" s="169">
        <v>11.929855369389747</v>
      </c>
    </row>
    <row r="450" spans="1:10" x14ac:dyDescent="0.3">
      <c r="A450" s="169" t="s">
        <v>9870</v>
      </c>
      <c r="B450" s="169" t="s">
        <v>9856</v>
      </c>
      <c r="C450" s="169" t="s">
        <v>51</v>
      </c>
      <c r="D450" s="169" t="s">
        <v>94</v>
      </c>
      <c r="E450" s="169">
        <v>125000</v>
      </c>
      <c r="F450" s="169">
        <v>149999</v>
      </c>
      <c r="G450" s="169">
        <v>442.55528501685905</v>
      </c>
      <c r="H450" s="169">
        <v>11.927533691750966</v>
      </c>
      <c r="I450" s="169">
        <v>452.18171339413868</v>
      </c>
      <c r="J450" s="169">
        <v>11.929855369389747</v>
      </c>
    </row>
    <row r="451" spans="1:10" x14ac:dyDescent="0.3">
      <c r="A451" s="169" t="s">
        <v>10109</v>
      </c>
      <c r="B451" s="169" t="s">
        <v>9858</v>
      </c>
      <c r="C451" s="169" t="s">
        <v>51</v>
      </c>
      <c r="D451" s="169" t="s">
        <v>94</v>
      </c>
      <c r="E451" s="169">
        <v>150000</v>
      </c>
      <c r="F451" s="169">
        <v>174999</v>
      </c>
      <c r="G451" s="169">
        <v>505.12287372366393</v>
      </c>
      <c r="H451" s="169">
        <v>11.927533691750966</v>
      </c>
      <c r="I451" s="169">
        <v>516.26010397423954</v>
      </c>
      <c r="J451" s="169">
        <v>11.929855369389747</v>
      </c>
    </row>
    <row r="452" spans="1:10" x14ac:dyDescent="0.3">
      <c r="A452" s="169" t="s">
        <v>9871</v>
      </c>
      <c r="B452" s="169" t="s">
        <v>9864</v>
      </c>
      <c r="C452" s="169" t="s">
        <v>51</v>
      </c>
      <c r="D452" s="169" t="s">
        <v>94</v>
      </c>
      <c r="E452" s="169">
        <v>175000</v>
      </c>
      <c r="F452" s="169">
        <v>199999</v>
      </c>
      <c r="G452" s="169">
        <v>568.90756243046872</v>
      </c>
      <c r="H452" s="169">
        <v>11.927533691750966</v>
      </c>
      <c r="I452" s="169">
        <v>581.5959618951141</v>
      </c>
      <c r="J452" s="169">
        <v>11.929855369389747</v>
      </c>
    </row>
    <row r="453" spans="1:10" x14ac:dyDescent="0.3">
      <c r="A453" s="169" t="s">
        <v>10110</v>
      </c>
      <c r="B453" s="169" t="s">
        <v>10106</v>
      </c>
      <c r="C453" s="169" t="s">
        <v>51</v>
      </c>
      <c r="D453" s="169" t="s">
        <v>94</v>
      </c>
      <c r="E453" s="169">
        <v>200000</v>
      </c>
      <c r="F453" s="169">
        <v>224999</v>
      </c>
      <c r="G453" s="169">
        <v>631.47515113727354</v>
      </c>
      <c r="H453" s="169">
        <v>11.927533691750966</v>
      </c>
      <c r="I453" s="169">
        <v>645.67435247521496</v>
      </c>
      <c r="J453" s="169">
        <v>11.929855369389747</v>
      </c>
    </row>
    <row r="454" spans="1:10" x14ac:dyDescent="0.3">
      <c r="A454" s="169" t="s">
        <v>10111</v>
      </c>
      <c r="B454" s="169" t="s">
        <v>9868</v>
      </c>
      <c r="C454" s="169" t="s">
        <v>51</v>
      </c>
      <c r="D454" s="169" t="s">
        <v>94</v>
      </c>
      <c r="E454" s="169">
        <v>225000</v>
      </c>
      <c r="F454" s="169">
        <v>249999</v>
      </c>
      <c r="G454" s="169">
        <v>696.04273984407848</v>
      </c>
      <c r="H454" s="169">
        <v>11.927533691750966</v>
      </c>
      <c r="I454" s="169">
        <v>711.8190767021382</v>
      </c>
      <c r="J454" s="169">
        <v>11.929855369389747</v>
      </c>
    </row>
    <row r="455" spans="1:10" x14ac:dyDescent="0.3">
      <c r="A455" s="169" t="s">
        <v>9872</v>
      </c>
      <c r="B455" s="169" t="s">
        <v>9866</v>
      </c>
      <c r="C455" s="169" t="s">
        <v>51</v>
      </c>
      <c r="D455" s="169" t="s">
        <v>94</v>
      </c>
      <c r="E455" s="169">
        <v>250000</v>
      </c>
      <c r="F455" s="169">
        <v>292999</v>
      </c>
      <c r="G455" s="169">
        <v>780.52519170059418</v>
      </c>
      <c r="H455" s="169">
        <v>11.927533691750966</v>
      </c>
      <c r="I455" s="169">
        <v>798.18828632536247</v>
      </c>
      <c r="J455" s="169">
        <v>11.929855369389747</v>
      </c>
    </row>
    <row r="456" spans="1:10" x14ac:dyDescent="0.3">
      <c r="A456" s="169" t="s">
        <v>10462</v>
      </c>
      <c r="B456" s="169" t="s">
        <v>10445</v>
      </c>
      <c r="C456" s="169" t="s">
        <v>51</v>
      </c>
      <c r="D456" s="169" t="s">
        <v>94</v>
      </c>
      <c r="E456" s="169">
        <v>293000</v>
      </c>
      <c r="F456" s="169">
        <v>342999</v>
      </c>
      <c r="G456" s="169">
        <v>1247.3578178333923</v>
      </c>
      <c r="H456" s="169">
        <v>11.454162448149546</v>
      </c>
      <c r="I456" s="169">
        <v>1279.3200819185458</v>
      </c>
      <c r="J456" s="169">
        <v>11.456484125788327</v>
      </c>
    </row>
    <row r="457" spans="1:10" x14ac:dyDescent="0.3">
      <c r="A457" s="169" t="s">
        <v>10463</v>
      </c>
      <c r="B457" s="169" t="s">
        <v>10447</v>
      </c>
      <c r="C457" s="169" t="s">
        <v>51</v>
      </c>
      <c r="D457" s="169" t="s">
        <v>94</v>
      </c>
      <c r="E457" s="169">
        <v>343000</v>
      </c>
      <c r="F457" s="169">
        <v>392999</v>
      </c>
      <c r="G457" s="169">
        <v>1414.1300952470021</v>
      </c>
      <c r="H457" s="169">
        <v>11.454162448149546</v>
      </c>
      <c r="I457" s="169">
        <v>1450.4949334218004</v>
      </c>
      <c r="J457" s="169">
        <v>11.456484125788327</v>
      </c>
    </row>
    <row r="458" spans="1:10" x14ac:dyDescent="0.3">
      <c r="A458" s="169" t="s">
        <v>10464</v>
      </c>
      <c r="B458" s="169" t="s">
        <v>10449</v>
      </c>
      <c r="C458" s="169" t="s">
        <v>51</v>
      </c>
      <c r="D458" s="169" t="s">
        <v>94</v>
      </c>
      <c r="E458" s="169">
        <v>393000</v>
      </c>
      <c r="F458" s="169">
        <v>442999</v>
      </c>
      <c r="G458" s="169">
        <v>1582.9023726606119</v>
      </c>
      <c r="H458" s="169">
        <v>11.454162448149546</v>
      </c>
      <c r="I458" s="169">
        <v>1623.7361185718776</v>
      </c>
      <c r="J458" s="169">
        <v>11.456484125788327</v>
      </c>
    </row>
    <row r="459" spans="1:10" x14ac:dyDescent="0.3">
      <c r="A459" s="169" t="s">
        <v>10465</v>
      </c>
      <c r="B459" s="169" t="s">
        <v>10451</v>
      </c>
      <c r="C459" s="169" t="s">
        <v>51</v>
      </c>
      <c r="D459" s="169" t="s">
        <v>94</v>
      </c>
      <c r="E459" s="169">
        <v>443000</v>
      </c>
      <c r="F459" s="169">
        <v>492999</v>
      </c>
      <c r="G459" s="169">
        <v>1751.6746500742213</v>
      </c>
      <c r="H459" s="169">
        <v>11.454162448149546</v>
      </c>
      <c r="I459" s="169">
        <v>1796.9773037219545</v>
      </c>
      <c r="J459" s="169">
        <v>11.456484125788327</v>
      </c>
    </row>
    <row r="460" spans="1:10" x14ac:dyDescent="0.3">
      <c r="A460" s="169" t="s">
        <v>10466</v>
      </c>
      <c r="B460" s="169" t="s">
        <v>10453</v>
      </c>
      <c r="C460" s="169" t="s">
        <v>51</v>
      </c>
      <c r="D460" s="169" t="s">
        <v>94</v>
      </c>
      <c r="E460" s="169">
        <v>493000</v>
      </c>
      <c r="F460" s="169">
        <v>542999</v>
      </c>
      <c r="G460" s="169">
        <v>1918.4469274878311</v>
      </c>
      <c r="H460" s="169">
        <v>11.454162448149546</v>
      </c>
      <c r="I460" s="169">
        <v>1968.1521552252091</v>
      </c>
      <c r="J460" s="169">
        <v>11.456484125788327</v>
      </c>
    </row>
    <row r="461" spans="1:10" x14ac:dyDescent="0.3">
      <c r="A461" s="169" t="s">
        <v>10467</v>
      </c>
      <c r="B461" s="169" t="s">
        <v>10455</v>
      </c>
      <c r="C461" s="169" t="s">
        <v>51</v>
      </c>
      <c r="D461" s="169" t="s">
        <v>94</v>
      </c>
      <c r="E461" s="169">
        <v>543000</v>
      </c>
      <c r="F461" s="169">
        <v>592999</v>
      </c>
      <c r="G461" s="169">
        <v>2087.2192049014407</v>
      </c>
      <c r="H461" s="169">
        <v>11.454162448149546</v>
      </c>
      <c r="I461" s="169">
        <v>2141.3933403752858</v>
      </c>
      <c r="J461" s="169">
        <v>11.456484125788327</v>
      </c>
    </row>
    <row r="462" spans="1:10" x14ac:dyDescent="0.3">
      <c r="A462" s="169" t="s">
        <v>10468</v>
      </c>
      <c r="B462" s="169" t="s">
        <v>10457</v>
      </c>
      <c r="C462" s="169" t="s">
        <v>51</v>
      </c>
      <c r="D462" s="169" t="s">
        <v>94</v>
      </c>
      <c r="E462" s="169">
        <v>593000</v>
      </c>
      <c r="F462" s="169">
        <v>642999</v>
      </c>
      <c r="G462" s="169">
        <v>2258.9914823150502</v>
      </c>
      <c r="H462" s="169">
        <v>11.454162448149546</v>
      </c>
      <c r="I462" s="169">
        <v>2317.7340259955963</v>
      </c>
      <c r="J462" s="169">
        <v>11.456484125788327</v>
      </c>
    </row>
    <row r="463" spans="1:10" x14ac:dyDescent="0.3">
      <c r="A463" s="169" t="s">
        <v>10469</v>
      </c>
      <c r="B463" s="169" t="s">
        <v>10459</v>
      </c>
      <c r="C463" s="169" t="s">
        <v>51</v>
      </c>
      <c r="D463" s="169" t="s">
        <v>94</v>
      </c>
      <c r="E463" s="169">
        <v>643000</v>
      </c>
      <c r="F463" s="169">
        <v>692999</v>
      </c>
      <c r="G463" s="169">
        <v>2422.7637597286603</v>
      </c>
      <c r="H463" s="169">
        <v>11.454162448149546</v>
      </c>
      <c r="I463" s="169">
        <v>2485.8093770286177</v>
      </c>
      <c r="J463" s="169">
        <v>11.456484125788327</v>
      </c>
    </row>
    <row r="464" spans="1:10" x14ac:dyDescent="0.3">
      <c r="A464" s="169" t="s">
        <v>10470</v>
      </c>
      <c r="B464" s="169" t="s">
        <v>10461</v>
      </c>
      <c r="C464" s="169" t="s">
        <v>51</v>
      </c>
      <c r="D464" s="169" t="s">
        <v>94</v>
      </c>
      <c r="E464" s="169">
        <v>693000</v>
      </c>
      <c r="F464" s="169">
        <v>731999</v>
      </c>
      <c r="G464" s="169">
        <v>2568.1063753310277</v>
      </c>
      <c r="H464" s="169">
        <v>11.454162448149546</v>
      </c>
      <c r="I464" s="169">
        <v>2635.0751900384571</v>
      </c>
      <c r="J464" s="169">
        <v>11.456484125788327</v>
      </c>
    </row>
    <row r="465" spans="1:10" x14ac:dyDescent="0.3">
      <c r="A465" s="169" t="s">
        <v>9873</v>
      </c>
      <c r="B465" s="169" t="s">
        <v>9874</v>
      </c>
      <c r="C465" s="169" t="s">
        <v>55</v>
      </c>
      <c r="D465" s="169" t="s">
        <v>97</v>
      </c>
      <c r="E465" s="169">
        <v>0</v>
      </c>
      <c r="F465" s="169">
        <v>24999</v>
      </c>
      <c r="G465" s="169">
        <v>148.24633446774413</v>
      </c>
      <c r="H465" s="169">
        <v>13.224695002389131</v>
      </c>
      <c r="I465" s="169">
        <v>150.8562981356155</v>
      </c>
      <c r="J465" s="169">
        <v>13.227149347321557</v>
      </c>
    </row>
    <row r="466" spans="1:10" x14ac:dyDescent="0.3">
      <c r="A466" s="169" t="s">
        <v>9875</v>
      </c>
      <c r="B466" s="169" t="s">
        <v>9876</v>
      </c>
      <c r="C466" s="169" t="s">
        <v>55</v>
      </c>
      <c r="D466" s="169" t="s">
        <v>97</v>
      </c>
      <c r="E466" s="169">
        <v>25000</v>
      </c>
      <c r="F466" s="169">
        <v>49999</v>
      </c>
      <c r="G466" s="169">
        <v>205.40364388963968</v>
      </c>
      <c r="H466" s="169">
        <v>13.224695002389131</v>
      </c>
      <c r="I466" s="169">
        <v>209.39998077609772</v>
      </c>
      <c r="J466" s="169">
        <v>13.227149347321557</v>
      </c>
    </row>
    <row r="467" spans="1:10" x14ac:dyDescent="0.3">
      <c r="A467" s="169" t="s">
        <v>9877</v>
      </c>
      <c r="B467" s="169" t="s">
        <v>9878</v>
      </c>
      <c r="C467" s="169" t="s">
        <v>55</v>
      </c>
      <c r="D467" s="169" t="s">
        <v>97</v>
      </c>
      <c r="E467" s="169">
        <v>50000</v>
      </c>
      <c r="F467" s="169">
        <v>73199</v>
      </c>
      <c r="G467" s="169">
        <v>297.35866258147342</v>
      </c>
      <c r="H467" s="169">
        <v>13.224695002389131</v>
      </c>
      <c r="I467" s="169">
        <v>303.89756815063134</v>
      </c>
      <c r="J467" s="169">
        <v>13.227149347321557</v>
      </c>
    </row>
    <row r="468" spans="1:10" x14ac:dyDescent="0.3">
      <c r="A468" s="169" t="s">
        <v>9879</v>
      </c>
      <c r="B468" s="169" t="s">
        <v>9880</v>
      </c>
      <c r="C468" s="169" t="s">
        <v>55</v>
      </c>
      <c r="D468" s="169" t="s">
        <v>97</v>
      </c>
      <c r="E468" s="169">
        <v>73200</v>
      </c>
      <c r="F468" s="169">
        <v>99999</v>
      </c>
      <c r="G468" s="169">
        <v>326.48131273133049</v>
      </c>
      <c r="H468" s="169">
        <v>11.916868905830466</v>
      </c>
      <c r="I468" s="169">
        <v>333.39221407518573</v>
      </c>
      <c r="J468" s="169">
        <v>11.919200533516271</v>
      </c>
    </row>
    <row r="469" spans="1:10" x14ac:dyDescent="0.3">
      <c r="A469" s="169" t="s">
        <v>10112</v>
      </c>
      <c r="B469" s="169" t="s">
        <v>10113</v>
      </c>
      <c r="C469" s="169" t="s">
        <v>55</v>
      </c>
      <c r="D469" s="169" t="s">
        <v>97</v>
      </c>
      <c r="E469" s="169">
        <v>100000</v>
      </c>
      <c r="F469" s="169">
        <v>124999</v>
      </c>
      <c r="G469" s="169">
        <v>395.70949631005419</v>
      </c>
      <c r="H469" s="169">
        <v>11.916868905830466</v>
      </c>
      <c r="I469" s="169">
        <v>404.34656497834351</v>
      </c>
      <c r="J469" s="169">
        <v>11.919200533516271</v>
      </c>
    </row>
    <row r="470" spans="1:10" x14ac:dyDescent="0.3">
      <c r="A470" s="169" t="s">
        <v>9881</v>
      </c>
      <c r="B470" s="169" t="s">
        <v>9875</v>
      </c>
      <c r="C470" s="169" t="s">
        <v>55</v>
      </c>
      <c r="D470" s="169" t="s">
        <v>97</v>
      </c>
      <c r="E470" s="169">
        <v>125000</v>
      </c>
      <c r="F470" s="169">
        <v>149999</v>
      </c>
      <c r="G470" s="169">
        <v>461.34548501685902</v>
      </c>
      <c r="H470" s="169">
        <v>11.916868905830466</v>
      </c>
      <c r="I470" s="169">
        <v>471.5951246393991</v>
      </c>
      <c r="J470" s="169">
        <v>11.919200533516271</v>
      </c>
    </row>
    <row r="471" spans="1:10" x14ac:dyDescent="0.3">
      <c r="A471" s="169" t="s">
        <v>10114</v>
      </c>
      <c r="B471" s="169" t="s">
        <v>9877</v>
      </c>
      <c r="C471" s="169" t="s">
        <v>55</v>
      </c>
      <c r="D471" s="169" t="s">
        <v>97</v>
      </c>
      <c r="E471" s="169">
        <v>150000</v>
      </c>
      <c r="F471" s="169">
        <v>174999</v>
      </c>
      <c r="G471" s="169">
        <v>525.98147372366395</v>
      </c>
      <c r="H471" s="169">
        <v>11.916868905830466</v>
      </c>
      <c r="I471" s="169">
        <v>537.81051747704362</v>
      </c>
      <c r="J471" s="169">
        <v>11.919200533516271</v>
      </c>
    </row>
    <row r="472" spans="1:10" x14ac:dyDescent="0.3">
      <c r="A472" s="169" t="s">
        <v>9882</v>
      </c>
      <c r="B472" s="169" t="s">
        <v>9883</v>
      </c>
      <c r="C472" s="169" t="s">
        <v>55</v>
      </c>
      <c r="D472" s="169" t="s">
        <v>97</v>
      </c>
      <c r="E472" s="169">
        <v>175000</v>
      </c>
      <c r="F472" s="169">
        <v>199999</v>
      </c>
      <c r="G472" s="169">
        <v>591.61746243046866</v>
      </c>
      <c r="H472" s="169">
        <v>11.916868905830466</v>
      </c>
      <c r="I472" s="169">
        <v>605.05907713809927</v>
      </c>
      <c r="J472" s="169">
        <v>11.919200533516271</v>
      </c>
    </row>
    <row r="473" spans="1:10" x14ac:dyDescent="0.3">
      <c r="A473" s="169" t="s">
        <v>10115</v>
      </c>
      <c r="B473" s="169" t="s">
        <v>10116</v>
      </c>
      <c r="C473" s="169" t="s">
        <v>55</v>
      </c>
      <c r="D473" s="169" t="s">
        <v>97</v>
      </c>
      <c r="E473" s="169">
        <v>200000</v>
      </c>
      <c r="F473" s="169">
        <v>224999</v>
      </c>
      <c r="G473" s="169">
        <v>656.2534511372736</v>
      </c>
      <c r="H473" s="169">
        <v>11.916868905830466</v>
      </c>
      <c r="I473" s="169">
        <v>671.27446997574384</v>
      </c>
      <c r="J473" s="169">
        <v>11.919200533516271</v>
      </c>
    </row>
    <row r="474" spans="1:10" x14ac:dyDescent="0.3">
      <c r="A474" s="169" t="s">
        <v>10117</v>
      </c>
      <c r="B474" s="169" t="s">
        <v>9887</v>
      </c>
      <c r="C474" s="169" t="s">
        <v>55</v>
      </c>
      <c r="D474" s="169" t="s">
        <v>97</v>
      </c>
      <c r="E474" s="169">
        <v>225000</v>
      </c>
      <c r="F474" s="169">
        <v>249999</v>
      </c>
      <c r="G474" s="169">
        <v>722.88943984407842</v>
      </c>
      <c r="H474" s="169">
        <v>11.916868905830466</v>
      </c>
      <c r="I474" s="169">
        <v>739.55619646021057</v>
      </c>
      <c r="J474" s="169">
        <v>11.919200533516271</v>
      </c>
    </row>
    <row r="475" spans="1:10" x14ac:dyDescent="0.3">
      <c r="A475" s="169" t="s">
        <v>9884</v>
      </c>
      <c r="B475" s="169" t="s">
        <v>9885</v>
      </c>
      <c r="C475" s="169" t="s">
        <v>55</v>
      </c>
      <c r="D475" s="169" t="s">
        <v>97</v>
      </c>
      <c r="E475" s="169">
        <v>250000</v>
      </c>
      <c r="F475" s="169">
        <v>292999</v>
      </c>
      <c r="G475" s="169">
        <v>809.80499170059409</v>
      </c>
      <c r="H475" s="169">
        <v>11.916868905830466</v>
      </c>
      <c r="I475" s="169">
        <v>828.43920428147658</v>
      </c>
      <c r="J475" s="169">
        <v>11.919200533516271</v>
      </c>
    </row>
    <row r="476" spans="1:10" x14ac:dyDescent="0.3">
      <c r="A476" s="169" t="s">
        <v>10471</v>
      </c>
      <c r="B476" s="169" t="s">
        <v>10292</v>
      </c>
      <c r="C476" s="169" t="s">
        <v>55</v>
      </c>
      <c r="D476" s="169" t="s">
        <v>97</v>
      </c>
      <c r="E476" s="169">
        <v>293000</v>
      </c>
      <c r="F476" s="169">
        <v>342999</v>
      </c>
      <c r="G476" s="169">
        <v>1220.9164178333922</v>
      </c>
      <c r="H476" s="169">
        <v>11.395140134700966</v>
      </c>
      <c r="I476" s="169">
        <v>1252.0017046740018</v>
      </c>
      <c r="J476" s="169">
        <v>11.397471762386772</v>
      </c>
    </row>
    <row r="477" spans="1:10" x14ac:dyDescent="0.3">
      <c r="A477" s="169" t="s">
        <v>10472</v>
      </c>
      <c r="B477" s="169" t="s">
        <v>10294</v>
      </c>
      <c r="C477" s="169" t="s">
        <v>55</v>
      </c>
      <c r="D477" s="169" t="s">
        <v>97</v>
      </c>
      <c r="E477" s="169">
        <v>343000</v>
      </c>
      <c r="F477" s="169">
        <v>392999</v>
      </c>
      <c r="G477" s="169">
        <v>1382.3808952470022</v>
      </c>
      <c r="H477" s="169">
        <v>11.395140134700966</v>
      </c>
      <c r="I477" s="169">
        <v>1417.6927133119548</v>
      </c>
      <c r="J477" s="169">
        <v>11.397471762386772</v>
      </c>
    </row>
    <row r="478" spans="1:10" x14ac:dyDescent="0.3">
      <c r="A478" s="169" t="s">
        <v>10473</v>
      </c>
      <c r="B478" s="169" t="s">
        <v>10296</v>
      </c>
      <c r="C478" s="169" t="s">
        <v>55</v>
      </c>
      <c r="D478" s="169" t="s">
        <v>97</v>
      </c>
      <c r="E478" s="169">
        <v>393000</v>
      </c>
      <c r="F478" s="169">
        <v>442999</v>
      </c>
      <c r="G478" s="169">
        <v>1546.0878726606118</v>
      </c>
      <c r="H478" s="169">
        <v>11.395140134700966</v>
      </c>
      <c r="I478" s="169">
        <v>1585.700598551407</v>
      </c>
      <c r="J478" s="169">
        <v>11.397471762386772</v>
      </c>
    </row>
    <row r="479" spans="1:10" x14ac:dyDescent="0.3">
      <c r="A479" s="169" t="s">
        <v>10474</v>
      </c>
      <c r="B479" s="169" t="s">
        <v>10298</v>
      </c>
      <c r="C479" s="169" t="s">
        <v>55</v>
      </c>
      <c r="D479" s="169" t="s">
        <v>97</v>
      </c>
      <c r="E479" s="169">
        <v>443000</v>
      </c>
      <c r="F479" s="169">
        <v>492999</v>
      </c>
      <c r="G479" s="169">
        <v>1709.5523500742217</v>
      </c>
      <c r="H479" s="169">
        <v>11.395140134700966</v>
      </c>
      <c r="I479" s="169">
        <v>1753.4579408361826</v>
      </c>
      <c r="J479" s="169">
        <v>11.397471762386772</v>
      </c>
    </row>
    <row r="480" spans="1:10" x14ac:dyDescent="0.3">
      <c r="A480" s="169" t="s">
        <v>10475</v>
      </c>
      <c r="B480" s="169" t="s">
        <v>10300</v>
      </c>
      <c r="C480" s="169" t="s">
        <v>55</v>
      </c>
      <c r="D480" s="169" t="s">
        <v>97</v>
      </c>
      <c r="E480" s="169">
        <v>493000</v>
      </c>
      <c r="F480" s="169">
        <v>542999</v>
      </c>
      <c r="G480" s="169">
        <v>1871.0168274878311</v>
      </c>
      <c r="H480" s="169">
        <v>11.395140134700966</v>
      </c>
      <c r="I480" s="169">
        <v>1919.1489494741352</v>
      </c>
      <c r="J480" s="169">
        <v>11.397471762386772</v>
      </c>
    </row>
    <row r="481" spans="1:10" x14ac:dyDescent="0.3">
      <c r="A481" s="169" t="s">
        <v>10476</v>
      </c>
      <c r="B481" s="169" t="s">
        <v>10302</v>
      </c>
      <c r="C481" s="169" t="s">
        <v>55</v>
      </c>
      <c r="D481" s="169" t="s">
        <v>97</v>
      </c>
      <c r="E481" s="169">
        <v>543000</v>
      </c>
      <c r="F481" s="169">
        <v>592999</v>
      </c>
      <c r="G481" s="169">
        <v>2034.481304901441</v>
      </c>
      <c r="H481" s="169">
        <v>11.395140134700966</v>
      </c>
      <c r="I481" s="169">
        <v>2086.9062917589104</v>
      </c>
      <c r="J481" s="169">
        <v>11.397471762386772</v>
      </c>
    </row>
    <row r="482" spans="1:10" x14ac:dyDescent="0.3">
      <c r="A482" s="169" t="s">
        <v>10477</v>
      </c>
      <c r="B482" s="169" t="s">
        <v>10304</v>
      </c>
      <c r="C482" s="169" t="s">
        <v>55</v>
      </c>
      <c r="D482" s="169" t="s">
        <v>97</v>
      </c>
      <c r="E482" s="169">
        <v>593000</v>
      </c>
      <c r="F482" s="169">
        <v>642999</v>
      </c>
      <c r="G482" s="169">
        <v>2201.1882823150509</v>
      </c>
      <c r="H482" s="169">
        <v>11.395140134700966</v>
      </c>
      <c r="I482" s="169">
        <v>2258.0136774685966</v>
      </c>
      <c r="J482" s="169">
        <v>11.397471762386772</v>
      </c>
    </row>
    <row r="483" spans="1:10" x14ac:dyDescent="0.3">
      <c r="A483" s="169" t="s">
        <v>10478</v>
      </c>
      <c r="B483" s="169" t="s">
        <v>10306</v>
      </c>
      <c r="C483" s="169" t="s">
        <v>55</v>
      </c>
      <c r="D483" s="169" t="s">
        <v>97</v>
      </c>
      <c r="E483" s="169">
        <v>643000</v>
      </c>
      <c r="F483" s="169">
        <v>692999</v>
      </c>
      <c r="G483" s="169">
        <v>2359.6527597286604</v>
      </c>
      <c r="H483" s="169">
        <v>11.395140134700966</v>
      </c>
      <c r="I483" s="169">
        <v>2420.605185636316</v>
      </c>
      <c r="J483" s="169">
        <v>11.397471762386772</v>
      </c>
    </row>
    <row r="484" spans="1:10" x14ac:dyDescent="0.3">
      <c r="A484" s="169" t="s">
        <v>10479</v>
      </c>
      <c r="B484" s="169" t="s">
        <v>10308</v>
      </c>
      <c r="C484" s="169" t="s">
        <v>55</v>
      </c>
      <c r="D484" s="169" t="s">
        <v>97</v>
      </c>
      <c r="E484" s="169">
        <v>693000</v>
      </c>
      <c r="F484" s="169">
        <v>731999</v>
      </c>
      <c r="G484" s="169">
        <v>2500.4385753310276</v>
      </c>
      <c r="H484" s="169">
        <v>11.395140134700966</v>
      </c>
      <c r="I484" s="169">
        <v>2565.1630640652352</v>
      </c>
      <c r="J484" s="169">
        <v>11.397471762386772</v>
      </c>
    </row>
    <row r="485" spans="1:10" x14ac:dyDescent="0.3">
      <c r="A485" s="169" t="s">
        <v>9886</v>
      </c>
      <c r="B485" s="169" t="s">
        <v>9874</v>
      </c>
      <c r="C485" s="169" t="s">
        <v>55</v>
      </c>
      <c r="D485" s="169" t="s">
        <v>100</v>
      </c>
      <c r="E485" s="169">
        <v>0</v>
      </c>
      <c r="F485" s="169">
        <v>24999</v>
      </c>
      <c r="G485" s="169">
        <v>148.51663446774413</v>
      </c>
      <c r="H485" s="169">
        <v>13.224695002389131</v>
      </c>
      <c r="I485" s="169">
        <v>151.13556312798354</v>
      </c>
      <c r="J485" s="169">
        <v>13.227149347321557</v>
      </c>
    </row>
    <row r="486" spans="1:10" x14ac:dyDescent="0.3">
      <c r="A486" s="169" t="s">
        <v>9887</v>
      </c>
      <c r="B486" s="169" t="s">
        <v>9876</v>
      </c>
      <c r="C486" s="169" t="s">
        <v>55</v>
      </c>
      <c r="D486" s="169" t="s">
        <v>100</v>
      </c>
      <c r="E486" s="169">
        <v>25000</v>
      </c>
      <c r="F486" s="169">
        <v>49999</v>
      </c>
      <c r="G486" s="169">
        <v>205.84394388963969</v>
      </c>
      <c r="H486" s="169">
        <v>13.224695002389131</v>
      </c>
      <c r="I486" s="169">
        <v>209.85488412844566</v>
      </c>
      <c r="J486" s="169">
        <v>13.227149347321557</v>
      </c>
    </row>
    <row r="487" spans="1:10" x14ac:dyDescent="0.3">
      <c r="A487" s="169" t="s">
        <v>9885</v>
      </c>
      <c r="B487" s="169" t="s">
        <v>9878</v>
      </c>
      <c r="C487" s="169" t="s">
        <v>55</v>
      </c>
      <c r="D487" s="169" t="s">
        <v>100</v>
      </c>
      <c r="E487" s="169">
        <v>50000</v>
      </c>
      <c r="F487" s="169">
        <v>73199</v>
      </c>
      <c r="G487" s="169">
        <v>298.13046258147341</v>
      </c>
      <c r="H487" s="169">
        <v>13.224695002389131</v>
      </c>
      <c r="I487" s="169">
        <v>304.69496630494007</v>
      </c>
      <c r="J487" s="169">
        <v>13.227149347321557</v>
      </c>
    </row>
    <row r="488" spans="1:10" x14ac:dyDescent="0.3">
      <c r="A488" s="169" t="s">
        <v>9888</v>
      </c>
      <c r="B488" s="169" t="s">
        <v>9880</v>
      </c>
      <c r="C488" s="169" t="s">
        <v>55</v>
      </c>
      <c r="D488" s="169" t="s">
        <v>100</v>
      </c>
      <c r="E488" s="169">
        <v>73200</v>
      </c>
      <c r="F488" s="169">
        <v>99999</v>
      </c>
      <c r="G488" s="169">
        <v>327.49791273133047</v>
      </c>
      <c r="H488" s="169">
        <v>11.916868905830466</v>
      </c>
      <c r="I488" s="169">
        <v>334.44253146786548</v>
      </c>
      <c r="J488" s="169">
        <v>11.919200533516271</v>
      </c>
    </row>
    <row r="489" spans="1:10" x14ac:dyDescent="0.3">
      <c r="A489" s="169" t="s">
        <v>10118</v>
      </c>
      <c r="B489" s="169" t="s">
        <v>10113</v>
      </c>
      <c r="C489" s="169" t="s">
        <v>55</v>
      </c>
      <c r="D489" s="169" t="s">
        <v>100</v>
      </c>
      <c r="E489" s="169">
        <v>100000</v>
      </c>
      <c r="F489" s="169">
        <v>124999</v>
      </c>
      <c r="G489" s="169">
        <v>397.05589631005421</v>
      </c>
      <c r="H489" s="169">
        <v>11.916868905830466</v>
      </c>
      <c r="I489" s="169">
        <v>405.73762078938421</v>
      </c>
      <c r="J489" s="169">
        <v>11.919200533516271</v>
      </c>
    </row>
    <row r="490" spans="1:10" x14ac:dyDescent="0.3">
      <c r="A490" s="169" t="s">
        <v>9889</v>
      </c>
      <c r="B490" s="169" t="s">
        <v>9875</v>
      </c>
      <c r="C490" s="169" t="s">
        <v>55</v>
      </c>
      <c r="D490" s="169" t="s">
        <v>100</v>
      </c>
      <c r="E490" s="169">
        <v>125000</v>
      </c>
      <c r="F490" s="169">
        <v>149999</v>
      </c>
      <c r="G490" s="169">
        <v>463.00468501685901</v>
      </c>
      <c r="H490" s="169">
        <v>11.916868905830466</v>
      </c>
      <c r="I490" s="169">
        <v>473.3093550328029</v>
      </c>
      <c r="J490" s="169">
        <v>11.919200533516271</v>
      </c>
    </row>
    <row r="491" spans="1:10" x14ac:dyDescent="0.3">
      <c r="A491" s="169" t="s">
        <v>10119</v>
      </c>
      <c r="B491" s="169" t="s">
        <v>9877</v>
      </c>
      <c r="C491" s="169" t="s">
        <v>55</v>
      </c>
      <c r="D491" s="169" t="s">
        <v>100</v>
      </c>
      <c r="E491" s="169">
        <v>150000</v>
      </c>
      <c r="F491" s="169">
        <v>174999</v>
      </c>
      <c r="G491" s="169">
        <v>527.95347372366382</v>
      </c>
      <c r="H491" s="169">
        <v>11.916868905830466</v>
      </c>
      <c r="I491" s="169">
        <v>539.84792245281039</v>
      </c>
      <c r="J491" s="169">
        <v>11.919200533516271</v>
      </c>
    </row>
    <row r="492" spans="1:10" x14ac:dyDescent="0.3">
      <c r="A492" s="169" t="s">
        <v>9890</v>
      </c>
      <c r="B492" s="169" t="s">
        <v>9883</v>
      </c>
      <c r="C492" s="169" t="s">
        <v>55</v>
      </c>
      <c r="D492" s="169" t="s">
        <v>100</v>
      </c>
      <c r="E492" s="169">
        <v>175000</v>
      </c>
      <c r="F492" s="169">
        <v>199999</v>
      </c>
      <c r="G492" s="169">
        <v>593.90226243046868</v>
      </c>
      <c r="H492" s="169">
        <v>11.916868905830466</v>
      </c>
      <c r="I492" s="169">
        <v>607.41965669622903</v>
      </c>
      <c r="J492" s="169">
        <v>11.919200533516271</v>
      </c>
    </row>
    <row r="493" spans="1:10" x14ac:dyDescent="0.3">
      <c r="A493" s="169" t="s">
        <v>10120</v>
      </c>
      <c r="B493" s="169" t="s">
        <v>10116</v>
      </c>
      <c r="C493" s="169" t="s">
        <v>55</v>
      </c>
      <c r="D493" s="169" t="s">
        <v>100</v>
      </c>
      <c r="E493" s="169">
        <v>200000</v>
      </c>
      <c r="F493" s="169">
        <v>224999</v>
      </c>
      <c r="G493" s="169">
        <v>658.85105113727354</v>
      </c>
      <c r="H493" s="169">
        <v>11.916868905830466</v>
      </c>
      <c r="I493" s="169">
        <v>673.95822411623669</v>
      </c>
      <c r="J493" s="169">
        <v>11.919200533516271</v>
      </c>
    </row>
    <row r="494" spans="1:10" x14ac:dyDescent="0.3">
      <c r="A494" s="169" t="s">
        <v>10121</v>
      </c>
      <c r="B494" s="169" t="s">
        <v>9887</v>
      </c>
      <c r="C494" s="169" t="s">
        <v>55</v>
      </c>
      <c r="D494" s="169" t="s">
        <v>100</v>
      </c>
      <c r="E494" s="169">
        <v>225000</v>
      </c>
      <c r="F494" s="169">
        <v>249999</v>
      </c>
      <c r="G494" s="169">
        <v>725.79983984407841</v>
      </c>
      <c r="H494" s="169">
        <v>11.916868905830466</v>
      </c>
      <c r="I494" s="169">
        <v>742.5631251830664</v>
      </c>
      <c r="J494" s="169">
        <v>11.919200533516271</v>
      </c>
    </row>
    <row r="495" spans="1:10" x14ac:dyDescent="0.3">
      <c r="A495" s="169" t="s">
        <v>9891</v>
      </c>
      <c r="B495" s="169" t="s">
        <v>9885</v>
      </c>
      <c r="C495" s="169" t="s">
        <v>55</v>
      </c>
      <c r="D495" s="169" t="s">
        <v>100</v>
      </c>
      <c r="E495" s="169">
        <v>250000</v>
      </c>
      <c r="F495" s="169">
        <v>292999</v>
      </c>
      <c r="G495" s="169">
        <v>813.0961917005942</v>
      </c>
      <c r="H495" s="169">
        <v>11.916868905830466</v>
      </c>
      <c r="I495" s="169">
        <v>831.83956293068752</v>
      </c>
      <c r="J495" s="169">
        <v>11.919200533516271</v>
      </c>
    </row>
    <row r="496" spans="1:10" x14ac:dyDescent="0.3">
      <c r="A496" s="169" t="s">
        <v>10480</v>
      </c>
      <c r="B496" s="169" t="s">
        <v>10292</v>
      </c>
      <c r="C496" s="169" t="s">
        <v>55</v>
      </c>
      <c r="D496" s="169" t="s">
        <v>100</v>
      </c>
      <c r="E496" s="169">
        <v>293000</v>
      </c>
      <c r="F496" s="169">
        <v>342999</v>
      </c>
      <c r="G496" s="169">
        <v>1226.5519178333925</v>
      </c>
      <c r="H496" s="169">
        <v>11.395140134700966</v>
      </c>
      <c r="I496" s="169">
        <v>1257.8241163073353</v>
      </c>
      <c r="J496" s="169">
        <v>11.397471762386772</v>
      </c>
    </row>
    <row r="497" spans="1:10" x14ac:dyDescent="0.3">
      <c r="A497" s="169" t="s">
        <v>10481</v>
      </c>
      <c r="B497" s="169" t="s">
        <v>10294</v>
      </c>
      <c r="C497" s="169" t="s">
        <v>55</v>
      </c>
      <c r="D497" s="169" t="s">
        <v>100</v>
      </c>
      <c r="E497" s="169">
        <v>343000</v>
      </c>
      <c r="F497" s="169">
        <v>392999</v>
      </c>
      <c r="G497" s="169">
        <v>1388.8816952470022</v>
      </c>
      <c r="H497" s="169">
        <v>11.395140134700966</v>
      </c>
      <c r="I497" s="169">
        <v>1424.4091241975859</v>
      </c>
      <c r="J497" s="169">
        <v>11.397471762386772</v>
      </c>
    </row>
    <row r="498" spans="1:10" x14ac:dyDescent="0.3">
      <c r="A498" s="169" t="s">
        <v>10482</v>
      </c>
      <c r="B498" s="169" t="s">
        <v>10296</v>
      </c>
      <c r="C498" s="169" t="s">
        <v>55</v>
      </c>
      <c r="D498" s="169" t="s">
        <v>100</v>
      </c>
      <c r="E498" s="169">
        <v>393000</v>
      </c>
      <c r="F498" s="169">
        <v>442999</v>
      </c>
      <c r="G498" s="169">
        <v>1553.4556726606118</v>
      </c>
      <c r="H498" s="169">
        <v>11.395140134700966</v>
      </c>
      <c r="I498" s="169">
        <v>1593.3127650729359</v>
      </c>
      <c r="J498" s="169">
        <v>11.397471762386772</v>
      </c>
    </row>
    <row r="499" spans="1:10" x14ac:dyDescent="0.3">
      <c r="A499" s="169" t="s">
        <v>10483</v>
      </c>
      <c r="B499" s="169" t="s">
        <v>10298</v>
      </c>
      <c r="C499" s="169" t="s">
        <v>55</v>
      </c>
      <c r="D499" s="169" t="s">
        <v>100</v>
      </c>
      <c r="E499" s="169">
        <v>443000</v>
      </c>
      <c r="F499" s="169">
        <v>492999</v>
      </c>
      <c r="G499" s="169">
        <v>1717.7854500742217</v>
      </c>
      <c r="H499" s="169">
        <v>11.395140134700966</v>
      </c>
      <c r="I499" s="169">
        <v>1761.9641066100087</v>
      </c>
      <c r="J499" s="169">
        <v>11.397471762386772</v>
      </c>
    </row>
    <row r="500" spans="1:10" x14ac:dyDescent="0.3">
      <c r="A500" s="169" t="s">
        <v>10484</v>
      </c>
      <c r="B500" s="169" t="s">
        <v>10300</v>
      </c>
      <c r="C500" s="169" t="s">
        <v>55</v>
      </c>
      <c r="D500" s="169" t="s">
        <v>100</v>
      </c>
      <c r="E500" s="169">
        <v>493000</v>
      </c>
      <c r="F500" s="169">
        <v>542999</v>
      </c>
      <c r="G500" s="169">
        <v>1880.1152274878311</v>
      </c>
      <c r="H500" s="169">
        <v>11.395140134700966</v>
      </c>
      <c r="I500" s="169">
        <v>1928.5491145002593</v>
      </c>
      <c r="J500" s="169">
        <v>11.397471762386772</v>
      </c>
    </row>
    <row r="501" spans="1:10" x14ac:dyDescent="0.3">
      <c r="A501" s="169" t="s">
        <v>10485</v>
      </c>
      <c r="B501" s="169" t="s">
        <v>10302</v>
      </c>
      <c r="C501" s="169" t="s">
        <v>55</v>
      </c>
      <c r="D501" s="169" t="s">
        <v>100</v>
      </c>
      <c r="E501" s="169">
        <v>543000</v>
      </c>
      <c r="F501" s="169">
        <v>592999</v>
      </c>
      <c r="G501" s="169">
        <v>2044.4450049014411</v>
      </c>
      <c r="H501" s="169">
        <v>11.395140134700966</v>
      </c>
      <c r="I501" s="169">
        <v>2097.2004560373325</v>
      </c>
      <c r="J501" s="169">
        <v>11.397471762386772</v>
      </c>
    </row>
    <row r="502" spans="1:10" x14ac:dyDescent="0.3">
      <c r="A502" s="169" t="s">
        <v>10486</v>
      </c>
      <c r="B502" s="169" t="s">
        <v>10304</v>
      </c>
      <c r="C502" s="169" t="s">
        <v>55</v>
      </c>
      <c r="D502" s="169" t="s">
        <v>100</v>
      </c>
      <c r="E502" s="169">
        <v>593000</v>
      </c>
      <c r="F502" s="169">
        <v>642999</v>
      </c>
      <c r="G502" s="169">
        <v>2212.0189823150508</v>
      </c>
      <c r="H502" s="169">
        <v>11.395140134700966</v>
      </c>
      <c r="I502" s="169">
        <v>2269.2035973829161</v>
      </c>
      <c r="J502" s="169">
        <v>11.397471762386772</v>
      </c>
    </row>
    <row r="503" spans="1:10" x14ac:dyDescent="0.3">
      <c r="A503" s="169" t="s">
        <v>10487</v>
      </c>
      <c r="B503" s="169" t="s">
        <v>10306</v>
      </c>
      <c r="C503" s="169" t="s">
        <v>55</v>
      </c>
      <c r="D503" s="169" t="s">
        <v>100</v>
      </c>
      <c r="E503" s="169">
        <v>643000</v>
      </c>
      <c r="F503" s="169">
        <v>692999</v>
      </c>
      <c r="G503" s="169">
        <v>2371.3487597286608</v>
      </c>
      <c r="H503" s="169">
        <v>11.395140134700966</v>
      </c>
      <c r="I503" s="169">
        <v>2432.6891048029333</v>
      </c>
      <c r="J503" s="169">
        <v>11.397471762386772</v>
      </c>
    </row>
    <row r="504" spans="1:10" x14ac:dyDescent="0.3">
      <c r="A504" s="169" t="s">
        <v>10488</v>
      </c>
      <c r="B504" s="169" t="s">
        <v>10308</v>
      </c>
      <c r="C504" s="169" t="s">
        <v>55</v>
      </c>
      <c r="D504" s="169" t="s">
        <v>100</v>
      </c>
      <c r="E504" s="169">
        <v>693000</v>
      </c>
      <c r="F504" s="169">
        <v>731999</v>
      </c>
      <c r="G504" s="169">
        <v>2512.8757753310279</v>
      </c>
      <c r="H504" s="169">
        <v>11.395140134700966</v>
      </c>
      <c r="I504" s="169">
        <v>2578.0127664813649</v>
      </c>
      <c r="J504" s="169">
        <v>11.397471762386772</v>
      </c>
    </row>
    <row r="505" spans="1:10" x14ac:dyDescent="0.3">
      <c r="A505" s="169" t="s">
        <v>9892</v>
      </c>
      <c r="B505" s="169" t="s">
        <v>9874</v>
      </c>
      <c r="C505" s="169" t="s">
        <v>55</v>
      </c>
      <c r="D505" s="169" t="s">
        <v>62</v>
      </c>
      <c r="E505" s="169">
        <v>0</v>
      </c>
      <c r="F505" s="169">
        <v>24999</v>
      </c>
      <c r="G505" s="169">
        <v>148.45303446774412</v>
      </c>
      <c r="H505" s="169">
        <v>13.224695002389131</v>
      </c>
      <c r="I505" s="169">
        <v>151.06985371801457</v>
      </c>
      <c r="J505" s="169">
        <v>13.227149347321557</v>
      </c>
    </row>
    <row r="506" spans="1:10" x14ac:dyDescent="0.3">
      <c r="A506" s="169" t="s">
        <v>9893</v>
      </c>
      <c r="B506" s="169" t="s">
        <v>9876</v>
      </c>
      <c r="C506" s="169" t="s">
        <v>55</v>
      </c>
      <c r="D506" s="169" t="s">
        <v>62</v>
      </c>
      <c r="E506" s="169">
        <v>25000</v>
      </c>
      <c r="F506" s="169">
        <v>49999</v>
      </c>
      <c r="G506" s="169">
        <v>205.74034388963969</v>
      </c>
      <c r="H506" s="169">
        <v>13.224695002389131</v>
      </c>
      <c r="I506" s="169">
        <v>209.74784804554028</v>
      </c>
      <c r="J506" s="169">
        <v>13.227149347321557</v>
      </c>
    </row>
    <row r="507" spans="1:10" x14ac:dyDescent="0.3">
      <c r="A507" s="169" t="s">
        <v>9894</v>
      </c>
      <c r="B507" s="169" t="s">
        <v>9878</v>
      </c>
      <c r="C507" s="169" t="s">
        <v>55</v>
      </c>
      <c r="D507" s="169" t="s">
        <v>62</v>
      </c>
      <c r="E507" s="169">
        <v>50000</v>
      </c>
      <c r="F507" s="169">
        <v>73199</v>
      </c>
      <c r="G507" s="169">
        <v>297.94886258147341</v>
      </c>
      <c r="H507" s="169">
        <v>13.224695002389131</v>
      </c>
      <c r="I507" s="169">
        <v>304.5073432098086</v>
      </c>
      <c r="J507" s="169">
        <v>13.227149347321557</v>
      </c>
    </row>
    <row r="508" spans="1:10" x14ac:dyDescent="0.3">
      <c r="A508" s="169" t="s">
        <v>9895</v>
      </c>
      <c r="B508" s="169" t="s">
        <v>9880</v>
      </c>
      <c r="C508" s="169" t="s">
        <v>55</v>
      </c>
      <c r="D508" s="169" t="s">
        <v>62</v>
      </c>
      <c r="E508" s="169">
        <v>73200</v>
      </c>
      <c r="F508" s="169">
        <v>99999</v>
      </c>
      <c r="G508" s="169">
        <v>327.25871273133049</v>
      </c>
      <c r="H508" s="169">
        <v>11.916868905830466</v>
      </c>
      <c r="I508" s="169">
        <v>334.19539796370555</v>
      </c>
      <c r="J508" s="169">
        <v>11.919200533516271</v>
      </c>
    </row>
    <row r="509" spans="1:10" x14ac:dyDescent="0.3">
      <c r="A509" s="169" t="s">
        <v>10122</v>
      </c>
      <c r="B509" s="169" t="s">
        <v>10113</v>
      </c>
      <c r="C509" s="169" t="s">
        <v>55</v>
      </c>
      <c r="D509" s="169" t="s">
        <v>62</v>
      </c>
      <c r="E509" s="169">
        <v>100000</v>
      </c>
      <c r="F509" s="169">
        <v>124999</v>
      </c>
      <c r="G509" s="169">
        <v>396.73909631005415</v>
      </c>
      <c r="H509" s="169">
        <v>11.916868905830466</v>
      </c>
      <c r="I509" s="169">
        <v>405.41031353972755</v>
      </c>
      <c r="J509" s="169">
        <v>11.919200533516271</v>
      </c>
    </row>
    <row r="510" spans="1:10" x14ac:dyDescent="0.3">
      <c r="A510" s="169" t="s">
        <v>9896</v>
      </c>
      <c r="B510" s="169" t="s">
        <v>9875</v>
      </c>
      <c r="C510" s="169" t="s">
        <v>55</v>
      </c>
      <c r="D510" s="169" t="s">
        <v>62</v>
      </c>
      <c r="E510" s="169">
        <v>125000</v>
      </c>
      <c r="F510" s="169">
        <v>149999</v>
      </c>
      <c r="G510" s="169">
        <v>462.61428501685901</v>
      </c>
      <c r="H510" s="169">
        <v>11.916868905830466</v>
      </c>
      <c r="I510" s="169">
        <v>472.9060067049432</v>
      </c>
      <c r="J510" s="169">
        <v>11.919200533516271</v>
      </c>
    </row>
    <row r="511" spans="1:10" x14ac:dyDescent="0.3">
      <c r="A511" s="169" t="s">
        <v>10123</v>
      </c>
      <c r="B511" s="169" t="s">
        <v>9877</v>
      </c>
      <c r="C511" s="169" t="s">
        <v>55</v>
      </c>
      <c r="D511" s="169" t="s">
        <v>62</v>
      </c>
      <c r="E511" s="169">
        <v>150000</v>
      </c>
      <c r="F511" s="169">
        <v>174999</v>
      </c>
      <c r="G511" s="169">
        <v>527.48947372366388</v>
      </c>
      <c r="H511" s="169">
        <v>11.916868905830466</v>
      </c>
      <c r="I511" s="169">
        <v>539.36853304674764</v>
      </c>
      <c r="J511" s="169">
        <v>11.919200533516271</v>
      </c>
    </row>
    <row r="512" spans="1:10" x14ac:dyDescent="0.3">
      <c r="A512" s="169" t="s">
        <v>9897</v>
      </c>
      <c r="B512" s="169" t="s">
        <v>9883</v>
      </c>
      <c r="C512" s="169" t="s">
        <v>55</v>
      </c>
      <c r="D512" s="169" t="s">
        <v>62</v>
      </c>
      <c r="E512" s="169">
        <v>175000</v>
      </c>
      <c r="F512" s="169">
        <v>199999</v>
      </c>
      <c r="G512" s="169">
        <v>593.36466243046868</v>
      </c>
      <c r="H512" s="169">
        <v>11.916868905830466</v>
      </c>
      <c r="I512" s="169">
        <v>606.86422621196323</v>
      </c>
      <c r="J512" s="169">
        <v>11.919200533516271</v>
      </c>
    </row>
    <row r="513" spans="1:10" x14ac:dyDescent="0.3">
      <c r="A513" s="169" t="s">
        <v>10124</v>
      </c>
      <c r="B513" s="169" t="s">
        <v>10116</v>
      </c>
      <c r="C513" s="169" t="s">
        <v>55</v>
      </c>
      <c r="D513" s="169" t="s">
        <v>62</v>
      </c>
      <c r="E513" s="169">
        <v>200000</v>
      </c>
      <c r="F513" s="169">
        <v>224999</v>
      </c>
      <c r="G513" s="169">
        <v>658.2398511372736</v>
      </c>
      <c r="H513" s="169">
        <v>11.916868905830466</v>
      </c>
      <c r="I513" s="169">
        <v>673.32675255376773</v>
      </c>
      <c r="J513" s="169">
        <v>11.919200533516271</v>
      </c>
    </row>
    <row r="514" spans="1:10" x14ac:dyDescent="0.3">
      <c r="A514" s="169" t="s">
        <v>10125</v>
      </c>
      <c r="B514" s="169" t="s">
        <v>9887</v>
      </c>
      <c r="C514" s="169" t="s">
        <v>55</v>
      </c>
      <c r="D514" s="169" t="s">
        <v>62</v>
      </c>
      <c r="E514" s="169">
        <v>225000</v>
      </c>
      <c r="F514" s="169">
        <v>249999</v>
      </c>
      <c r="G514" s="169">
        <v>725.11503984407841</v>
      </c>
      <c r="H514" s="169">
        <v>11.916868905830466</v>
      </c>
      <c r="I514" s="169">
        <v>741.85561254239451</v>
      </c>
      <c r="J514" s="169">
        <v>11.919200533516271</v>
      </c>
    </row>
    <row r="515" spans="1:10" x14ac:dyDescent="0.3">
      <c r="A515" s="169" t="s">
        <v>9898</v>
      </c>
      <c r="B515" s="169" t="s">
        <v>9885</v>
      </c>
      <c r="C515" s="169" t="s">
        <v>55</v>
      </c>
      <c r="D515" s="169" t="s">
        <v>62</v>
      </c>
      <c r="E515" s="169">
        <v>250000</v>
      </c>
      <c r="F515" s="169">
        <v>292999</v>
      </c>
      <c r="G515" s="169">
        <v>812.32179170059419</v>
      </c>
      <c r="H515" s="169">
        <v>11.916868905830466</v>
      </c>
      <c r="I515" s="169">
        <v>831.03947854263788</v>
      </c>
      <c r="J515" s="169">
        <v>11.919200533516271</v>
      </c>
    </row>
    <row r="516" spans="1:10" x14ac:dyDescent="0.3">
      <c r="A516" s="169" t="s">
        <v>10489</v>
      </c>
      <c r="B516" s="169" t="s">
        <v>10292</v>
      </c>
      <c r="C516" s="169" t="s">
        <v>55</v>
      </c>
      <c r="D516" s="169" t="s">
        <v>62</v>
      </c>
      <c r="E516" s="169">
        <v>293000</v>
      </c>
      <c r="F516" s="169">
        <v>342999</v>
      </c>
      <c r="G516" s="169">
        <v>1225.2259178333925</v>
      </c>
      <c r="H516" s="169">
        <v>11.395140134700966</v>
      </c>
      <c r="I516" s="169">
        <v>1256.4541370994921</v>
      </c>
      <c r="J516" s="169">
        <v>11.397471762386772</v>
      </c>
    </row>
    <row r="517" spans="1:10" x14ac:dyDescent="0.3">
      <c r="A517" s="169" t="s">
        <v>10490</v>
      </c>
      <c r="B517" s="169" t="s">
        <v>10294</v>
      </c>
      <c r="C517" s="169" t="s">
        <v>55</v>
      </c>
      <c r="D517" s="169" t="s">
        <v>62</v>
      </c>
      <c r="E517" s="169">
        <v>343000</v>
      </c>
      <c r="F517" s="169">
        <v>392999</v>
      </c>
      <c r="G517" s="169">
        <v>1387.3520952470021</v>
      </c>
      <c r="H517" s="169">
        <v>11.395140134700966</v>
      </c>
      <c r="I517" s="169">
        <v>1422.8287922244963</v>
      </c>
      <c r="J517" s="169">
        <v>11.397471762386772</v>
      </c>
    </row>
    <row r="518" spans="1:10" x14ac:dyDescent="0.3">
      <c r="A518" s="169" t="s">
        <v>10491</v>
      </c>
      <c r="B518" s="169" t="s">
        <v>10296</v>
      </c>
      <c r="C518" s="169" t="s">
        <v>55</v>
      </c>
      <c r="D518" s="169" t="s">
        <v>62</v>
      </c>
      <c r="E518" s="169">
        <v>393000</v>
      </c>
      <c r="F518" s="169">
        <v>442999</v>
      </c>
      <c r="G518" s="169">
        <v>1551.7220726606117</v>
      </c>
      <c r="H518" s="169">
        <v>11.395140134700966</v>
      </c>
      <c r="I518" s="169">
        <v>1591.5216670678701</v>
      </c>
      <c r="J518" s="169">
        <v>11.397471762386772</v>
      </c>
    </row>
    <row r="519" spans="1:10" x14ac:dyDescent="0.3">
      <c r="A519" s="169" t="s">
        <v>10492</v>
      </c>
      <c r="B519" s="169" t="s">
        <v>10298</v>
      </c>
      <c r="C519" s="169" t="s">
        <v>55</v>
      </c>
      <c r="D519" s="169" t="s">
        <v>62</v>
      </c>
      <c r="E519" s="169">
        <v>443000</v>
      </c>
      <c r="F519" s="169">
        <v>492999</v>
      </c>
      <c r="G519" s="169">
        <v>1715.8482500742214</v>
      </c>
      <c r="H519" s="169">
        <v>11.395140134700966</v>
      </c>
      <c r="I519" s="169">
        <v>1759.9626558396965</v>
      </c>
      <c r="J519" s="169">
        <v>11.397471762386772</v>
      </c>
    </row>
    <row r="520" spans="1:10" x14ac:dyDescent="0.3">
      <c r="A520" s="169" t="s">
        <v>10493</v>
      </c>
      <c r="B520" s="169" t="s">
        <v>10300</v>
      </c>
      <c r="C520" s="169" t="s">
        <v>55</v>
      </c>
      <c r="D520" s="169" t="s">
        <v>62</v>
      </c>
      <c r="E520" s="169">
        <v>493000</v>
      </c>
      <c r="F520" s="169">
        <v>542999</v>
      </c>
      <c r="G520" s="169">
        <v>1877.9744274878312</v>
      </c>
      <c r="H520" s="169">
        <v>11.395140134700966</v>
      </c>
      <c r="I520" s="169">
        <v>1926.3373109647009</v>
      </c>
      <c r="J520" s="169">
        <v>11.397471762386772</v>
      </c>
    </row>
    <row r="521" spans="1:10" x14ac:dyDescent="0.3">
      <c r="A521" s="169" t="s">
        <v>10494</v>
      </c>
      <c r="B521" s="169" t="s">
        <v>10302</v>
      </c>
      <c r="C521" s="169" t="s">
        <v>55</v>
      </c>
      <c r="D521" s="169" t="s">
        <v>62</v>
      </c>
      <c r="E521" s="169">
        <v>543000</v>
      </c>
      <c r="F521" s="169">
        <v>592999</v>
      </c>
      <c r="G521" s="169">
        <v>2042.1006049014411</v>
      </c>
      <c r="H521" s="169">
        <v>11.395140134700966</v>
      </c>
      <c r="I521" s="169">
        <v>2094.7782997365275</v>
      </c>
      <c r="J521" s="169">
        <v>11.397471762386772</v>
      </c>
    </row>
    <row r="522" spans="1:10" x14ac:dyDescent="0.3">
      <c r="A522" s="169" t="s">
        <v>10495</v>
      </c>
      <c r="B522" s="169" t="s">
        <v>10304</v>
      </c>
      <c r="C522" s="169" t="s">
        <v>55</v>
      </c>
      <c r="D522" s="169" t="s">
        <v>62</v>
      </c>
      <c r="E522" s="169">
        <v>593000</v>
      </c>
      <c r="F522" s="169">
        <v>642999</v>
      </c>
      <c r="G522" s="169">
        <v>2209.4705823150507</v>
      </c>
      <c r="H522" s="169">
        <v>11.395140134700966</v>
      </c>
      <c r="I522" s="169">
        <v>2266.5706750501349</v>
      </c>
      <c r="J522" s="169">
        <v>11.397471762386772</v>
      </c>
    </row>
    <row r="523" spans="1:10" x14ac:dyDescent="0.3">
      <c r="A523" s="169" t="s">
        <v>10496</v>
      </c>
      <c r="B523" s="169" t="s">
        <v>10306</v>
      </c>
      <c r="C523" s="169" t="s">
        <v>55</v>
      </c>
      <c r="D523" s="169" t="s">
        <v>62</v>
      </c>
      <c r="E523" s="169">
        <v>643000</v>
      </c>
      <c r="F523" s="169">
        <v>692999</v>
      </c>
      <c r="G523" s="169">
        <v>2368.5967597286603</v>
      </c>
      <c r="H523" s="169">
        <v>11.395140134700966</v>
      </c>
      <c r="I523" s="169">
        <v>2429.8458297049056</v>
      </c>
      <c r="J523" s="169">
        <v>11.397471762386772</v>
      </c>
    </row>
    <row r="524" spans="1:10" x14ac:dyDescent="0.3">
      <c r="A524" s="169" t="s">
        <v>10497</v>
      </c>
      <c r="B524" s="169" t="s">
        <v>10308</v>
      </c>
      <c r="C524" s="169" t="s">
        <v>55</v>
      </c>
      <c r="D524" s="169" t="s">
        <v>62</v>
      </c>
      <c r="E524" s="169">
        <v>693000</v>
      </c>
      <c r="F524" s="169">
        <v>731999</v>
      </c>
      <c r="G524" s="169">
        <v>2509.9493753310276</v>
      </c>
      <c r="H524" s="169">
        <v>11.395140134700966</v>
      </c>
      <c r="I524" s="169">
        <v>2574.989307089334</v>
      </c>
      <c r="J524" s="169">
        <v>11.397471762386772</v>
      </c>
    </row>
    <row r="525" spans="1:10" x14ac:dyDescent="0.3">
      <c r="A525" s="169" t="s">
        <v>9899</v>
      </c>
      <c r="B525" s="169" t="s">
        <v>9900</v>
      </c>
      <c r="C525" s="169" t="s">
        <v>58</v>
      </c>
      <c r="D525" s="169" t="s">
        <v>103</v>
      </c>
      <c r="E525" s="169">
        <v>0</v>
      </c>
      <c r="F525" s="169">
        <v>24999</v>
      </c>
      <c r="G525" s="169">
        <v>147.30833446774412</v>
      </c>
      <c r="H525" s="169">
        <v>13.295170804110038</v>
      </c>
      <c r="I525" s="169">
        <v>149.88718765525581</v>
      </c>
      <c r="J525" s="169">
        <v>13.297698116053969</v>
      </c>
    </row>
    <row r="526" spans="1:10" x14ac:dyDescent="0.3">
      <c r="A526" s="169" t="s">
        <v>9901</v>
      </c>
      <c r="B526" s="169" t="s">
        <v>9902</v>
      </c>
      <c r="C526" s="169" t="s">
        <v>58</v>
      </c>
      <c r="D526" s="169" t="s">
        <v>103</v>
      </c>
      <c r="E526" s="169">
        <v>25000</v>
      </c>
      <c r="F526" s="169">
        <v>49999</v>
      </c>
      <c r="G526" s="169">
        <v>203.76004388963969</v>
      </c>
      <c r="H526" s="169">
        <v>13.295170804110038</v>
      </c>
      <c r="I526" s="169">
        <v>207.70186778513914</v>
      </c>
      <c r="J526" s="169">
        <v>13.297698116053969</v>
      </c>
    </row>
    <row r="527" spans="1:10" x14ac:dyDescent="0.3">
      <c r="A527" s="169" t="s">
        <v>9903</v>
      </c>
      <c r="B527" s="169" t="s">
        <v>9904</v>
      </c>
      <c r="C527" s="169" t="s">
        <v>58</v>
      </c>
      <c r="D527" s="169" t="s">
        <v>103</v>
      </c>
      <c r="E527" s="169">
        <v>50000</v>
      </c>
      <c r="F527" s="169">
        <v>73199</v>
      </c>
      <c r="G527" s="169">
        <v>294.27346258147344</v>
      </c>
      <c r="H527" s="169">
        <v>13.295170804110038</v>
      </c>
      <c r="I527" s="169">
        <v>300.71004186704323</v>
      </c>
      <c r="J527" s="169">
        <v>13.297698116053969</v>
      </c>
    </row>
    <row r="528" spans="1:10" x14ac:dyDescent="0.3">
      <c r="A528" s="169" t="s">
        <v>9905</v>
      </c>
      <c r="B528" s="169" t="s">
        <v>9906</v>
      </c>
      <c r="C528" s="169" t="s">
        <v>58</v>
      </c>
      <c r="D528" s="169" t="s">
        <v>103</v>
      </c>
      <c r="E528" s="169">
        <v>73200</v>
      </c>
      <c r="F528" s="169">
        <v>99999</v>
      </c>
      <c r="G528" s="169">
        <v>307.67951273133048</v>
      </c>
      <c r="H528" s="169">
        <v>11.920672391640654</v>
      </c>
      <c r="I528" s="169">
        <v>313.96681809477366</v>
      </c>
      <c r="J528" s="169">
        <v>11.922944319044319</v>
      </c>
    </row>
    <row r="529" spans="1:10" x14ac:dyDescent="0.3">
      <c r="A529" s="169" t="s">
        <v>10126</v>
      </c>
      <c r="B529" s="169" t="s">
        <v>10127</v>
      </c>
      <c r="C529" s="169" t="s">
        <v>58</v>
      </c>
      <c r="D529" s="169" t="s">
        <v>103</v>
      </c>
      <c r="E529" s="169">
        <v>100000</v>
      </c>
      <c r="F529" s="169">
        <v>124999</v>
      </c>
      <c r="G529" s="169">
        <v>372.13289631005421</v>
      </c>
      <c r="H529" s="169">
        <v>11.920672391640654</v>
      </c>
      <c r="I529" s="169">
        <v>379.98800404950782</v>
      </c>
      <c r="J529" s="169">
        <v>11.922944319044319</v>
      </c>
    </row>
    <row r="530" spans="1:10" x14ac:dyDescent="0.3">
      <c r="A530" s="169" t="s">
        <v>9907</v>
      </c>
      <c r="B530" s="169" t="s">
        <v>9901</v>
      </c>
      <c r="C530" s="169" t="s">
        <v>58</v>
      </c>
      <c r="D530" s="169" t="s">
        <v>103</v>
      </c>
      <c r="E530" s="169">
        <v>125000</v>
      </c>
      <c r="F530" s="169">
        <v>149999</v>
      </c>
      <c r="G530" s="169">
        <v>433.48008501685905</v>
      </c>
      <c r="H530" s="169">
        <v>11.920672391640654</v>
      </c>
      <c r="I530" s="169">
        <v>442.80551783831766</v>
      </c>
      <c r="J530" s="169">
        <v>11.922944319044319</v>
      </c>
    </row>
    <row r="531" spans="1:10" x14ac:dyDescent="0.3">
      <c r="A531" s="169" t="s">
        <v>10128</v>
      </c>
      <c r="B531" s="169" t="s">
        <v>9903</v>
      </c>
      <c r="C531" s="169" t="s">
        <v>58</v>
      </c>
      <c r="D531" s="169" t="s">
        <v>103</v>
      </c>
      <c r="E531" s="169">
        <v>150000</v>
      </c>
      <c r="F531" s="169">
        <v>174999</v>
      </c>
      <c r="G531" s="169">
        <v>493.82727372366389</v>
      </c>
      <c r="H531" s="169">
        <v>11.920672391640654</v>
      </c>
      <c r="I531" s="169">
        <v>504.58986480371635</v>
      </c>
      <c r="J531" s="169">
        <v>11.922944319044319</v>
      </c>
    </row>
    <row r="532" spans="1:10" x14ac:dyDescent="0.3">
      <c r="A532" s="169" t="s">
        <v>9908</v>
      </c>
      <c r="B532" s="169" t="s">
        <v>9909</v>
      </c>
      <c r="C532" s="169" t="s">
        <v>58</v>
      </c>
      <c r="D532" s="169" t="s">
        <v>103</v>
      </c>
      <c r="E532" s="169">
        <v>175000</v>
      </c>
      <c r="F532" s="169">
        <v>199999</v>
      </c>
      <c r="G532" s="169">
        <v>554.98056243046869</v>
      </c>
      <c r="H532" s="169">
        <v>11.920672391640654</v>
      </c>
      <c r="I532" s="169">
        <v>567.20704754546671</v>
      </c>
      <c r="J532" s="169">
        <v>11.922944319044319</v>
      </c>
    </row>
    <row r="533" spans="1:10" x14ac:dyDescent="0.3">
      <c r="A533" s="169" t="s">
        <v>10129</v>
      </c>
      <c r="B533" s="169" t="s">
        <v>10130</v>
      </c>
      <c r="C533" s="169" t="s">
        <v>58</v>
      </c>
      <c r="D533" s="169" t="s">
        <v>103</v>
      </c>
      <c r="E533" s="169">
        <v>200000</v>
      </c>
      <c r="F533" s="169">
        <v>224999</v>
      </c>
      <c r="G533" s="169">
        <v>615.32775113727348</v>
      </c>
      <c r="H533" s="169">
        <v>11.920672391640654</v>
      </c>
      <c r="I533" s="169">
        <v>628.99139451086546</v>
      </c>
      <c r="J533" s="169">
        <v>11.922944319044319</v>
      </c>
    </row>
    <row r="534" spans="1:10" x14ac:dyDescent="0.3">
      <c r="A534" s="169" t="s">
        <v>10131</v>
      </c>
      <c r="B534" s="169" t="s">
        <v>9913</v>
      </c>
      <c r="C534" s="169" t="s">
        <v>58</v>
      </c>
      <c r="D534" s="169" t="s">
        <v>103</v>
      </c>
      <c r="E534" s="169">
        <v>225000</v>
      </c>
      <c r="F534" s="169">
        <v>249999</v>
      </c>
      <c r="G534" s="169">
        <v>677.4810398440784</v>
      </c>
      <c r="H534" s="169">
        <v>11.920672391640654</v>
      </c>
      <c r="I534" s="169">
        <v>692.64174407602707</v>
      </c>
      <c r="J534" s="169">
        <v>11.922944319044319</v>
      </c>
    </row>
    <row r="535" spans="1:10" x14ac:dyDescent="0.3">
      <c r="A535" s="169" t="s">
        <v>9910</v>
      </c>
      <c r="B535" s="169" t="s">
        <v>9911</v>
      </c>
      <c r="C535" s="169" t="s">
        <v>58</v>
      </c>
      <c r="D535" s="169" t="s">
        <v>103</v>
      </c>
      <c r="E535" s="169">
        <v>250000</v>
      </c>
      <c r="F535" s="169">
        <v>292999</v>
      </c>
      <c r="G535" s="169">
        <v>759.13329170059421</v>
      </c>
      <c r="H535" s="169">
        <v>11.920672391640654</v>
      </c>
      <c r="I535" s="169">
        <v>776.0868849556332</v>
      </c>
      <c r="J535" s="169">
        <v>11.922944319044319</v>
      </c>
    </row>
    <row r="536" spans="1:10" x14ac:dyDescent="0.3">
      <c r="A536" s="169" t="s">
        <v>10498</v>
      </c>
      <c r="B536" s="169" t="s">
        <v>10499</v>
      </c>
      <c r="C536" s="169" t="s">
        <v>58</v>
      </c>
      <c r="D536" s="169" t="s">
        <v>103</v>
      </c>
      <c r="E536" s="169">
        <v>293000</v>
      </c>
      <c r="F536" s="169">
        <v>342999</v>
      </c>
      <c r="G536" s="169">
        <v>1121.2580178333924</v>
      </c>
      <c r="H536" s="169">
        <v>11.408286846930281</v>
      </c>
      <c r="I536" s="169">
        <v>1149.0379521197624</v>
      </c>
      <c r="J536" s="169">
        <v>11.410558774333946</v>
      </c>
    </row>
    <row r="537" spans="1:10" x14ac:dyDescent="0.3">
      <c r="A537" s="169" t="s">
        <v>10500</v>
      </c>
      <c r="B537" s="169" t="s">
        <v>10501</v>
      </c>
      <c r="C537" s="169" t="s">
        <v>58</v>
      </c>
      <c r="D537" s="169" t="s">
        <v>103</v>
      </c>
      <c r="E537" s="169">
        <v>343000</v>
      </c>
      <c r="F537" s="169">
        <v>392999</v>
      </c>
      <c r="G537" s="169">
        <v>1268.0678952470021</v>
      </c>
      <c r="H537" s="169">
        <v>11.408286846930281</v>
      </c>
      <c r="I537" s="169">
        <v>1299.588314227354</v>
      </c>
      <c r="J537" s="169">
        <v>11.410558774333946</v>
      </c>
    </row>
    <row r="538" spans="1:10" x14ac:dyDescent="0.3">
      <c r="A538" s="169" t="s">
        <v>10502</v>
      </c>
      <c r="B538" s="169" t="s">
        <v>10503</v>
      </c>
      <c r="C538" s="169" t="s">
        <v>58</v>
      </c>
      <c r="D538" s="169" t="s">
        <v>103</v>
      </c>
      <c r="E538" s="169">
        <v>393000</v>
      </c>
      <c r="F538" s="169">
        <v>442999</v>
      </c>
      <c r="G538" s="169">
        <v>1417.071672660612</v>
      </c>
      <c r="H538" s="169">
        <v>11.408286846930281</v>
      </c>
      <c r="I538" s="169">
        <v>1452.4053410288277</v>
      </c>
      <c r="J538" s="169">
        <v>11.410558774333946</v>
      </c>
    </row>
    <row r="539" spans="1:10" x14ac:dyDescent="0.3">
      <c r="A539" s="169" t="s">
        <v>10504</v>
      </c>
      <c r="B539" s="169" t="s">
        <v>10505</v>
      </c>
      <c r="C539" s="169" t="s">
        <v>58</v>
      </c>
      <c r="D539" s="169" t="s">
        <v>103</v>
      </c>
      <c r="E539" s="169">
        <v>443000</v>
      </c>
      <c r="F539" s="169">
        <v>492999</v>
      </c>
      <c r="G539" s="169">
        <v>1565.8815500742214</v>
      </c>
      <c r="H539" s="169">
        <v>11.408286846930281</v>
      </c>
      <c r="I539" s="169">
        <v>1605.0220367832414</v>
      </c>
      <c r="J539" s="169">
        <v>11.410558774333946</v>
      </c>
    </row>
    <row r="540" spans="1:10" x14ac:dyDescent="0.3">
      <c r="A540" s="169" t="s">
        <v>10506</v>
      </c>
      <c r="B540" s="169" t="s">
        <v>10507</v>
      </c>
      <c r="C540" s="169" t="s">
        <v>58</v>
      </c>
      <c r="D540" s="169" t="s">
        <v>103</v>
      </c>
      <c r="E540" s="169">
        <v>493000</v>
      </c>
      <c r="F540" s="169">
        <v>542999</v>
      </c>
      <c r="G540" s="169">
        <v>1712.8853274878311</v>
      </c>
      <c r="H540" s="169">
        <v>11.408286846930281</v>
      </c>
      <c r="I540" s="169">
        <v>1755.7727299378926</v>
      </c>
      <c r="J540" s="169">
        <v>11.410558774333946</v>
      </c>
    </row>
    <row r="541" spans="1:10" x14ac:dyDescent="0.3">
      <c r="A541" s="169" t="s">
        <v>10508</v>
      </c>
      <c r="B541" s="169" t="s">
        <v>10509</v>
      </c>
      <c r="C541" s="169" t="s">
        <v>58</v>
      </c>
      <c r="D541" s="169" t="s">
        <v>103</v>
      </c>
      <c r="E541" s="169">
        <v>543000</v>
      </c>
      <c r="F541" s="169">
        <v>592999</v>
      </c>
      <c r="G541" s="169">
        <v>1861.6952049014408</v>
      </c>
      <c r="H541" s="169">
        <v>11.408286846930281</v>
      </c>
      <c r="I541" s="169">
        <v>1908.3894256923065</v>
      </c>
      <c r="J541" s="169">
        <v>11.410558774333946</v>
      </c>
    </row>
    <row r="542" spans="1:10" x14ac:dyDescent="0.3">
      <c r="A542" s="169" t="s">
        <v>10510</v>
      </c>
      <c r="B542" s="169" t="s">
        <v>10511</v>
      </c>
      <c r="C542" s="169" t="s">
        <v>58</v>
      </c>
      <c r="D542" s="169" t="s">
        <v>103</v>
      </c>
      <c r="E542" s="169">
        <v>593000</v>
      </c>
      <c r="F542" s="169">
        <v>642999</v>
      </c>
      <c r="G542" s="169">
        <v>2013.5050823150507</v>
      </c>
      <c r="H542" s="169">
        <v>11.408286846930281</v>
      </c>
      <c r="I542" s="169">
        <v>2064.1056219169541</v>
      </c>
      <c r="J542" s="169">
        <v>11.410558774333946</v>
      </c>
    </row>
    <row r="543" spans="1:10" x14ac:dyDescent="0.3">
      <c r="A543" s="169" t="s">
        <v>10512</v>
      </c>
      <c r="B543" s="169" t="s">
        <v>10513</v>
      </c>
      <c r="C543" s="169" t="s">
        <v>58</v>
      </c>
      <c r="D543" s="169" t="s">
        <v>103</v>
      </c>
      <c r="E543" s="169">
        <v>643000</v>
      </c>
      <c r="F543" s="169">
        <v>692999</v>
      </c>
      <c r="G543" s="169">
        <v>2157.5088597286604</v>
      </c>
      <c r="H543" s="169">
        <v>11.408286846930281</v>
      </c>
      <c r="I543" s="169">
        <v>2211.7568146013718</v>
      </c>
      <c r="J543" s="169">
        <v>11.410558774333946</v>
      </c>
    </row>
    <row r="544" spans="1:10" x14ac:dyDescent="0.3">
      <c r="A544" s="169" t="s">
        <v>10514</v>
      </c>
      <c r="B544" s="169" t="s">
        <v>10515</v>
      </c>
      <c r="C544" s="169" t="s">
        <v>58</v>
      </c>
      <c r="D544" s="169" t="s">
        <v>103</v>
      </c>
      <c r="E544" s="169">
        <v>693000</v>
      </c>
      <c r="F544" s="169">
        <v>731999</v>
      </c>
      <c r="G544" s="169">
        <v>2285.8305753310278</v>
      </c>
      <c r="H544" s="169">
        <v>11.408286846930281</v>
      </c>
      <c r="I544" s="169">
        <v>2343.4371984266118</v>
      </c>
      <c r="J544" s="169">
        <v>11.410558774333946</v>
      </c>
    </row>
    <row r="545" spans="1:10" x14ac:dyDescent="0.3">
      <c r="A545" s="169" t="s">
        <v>9912</v>
      </c>
      <c r="B545" s="169" t="s">
        <v>9900</v>
      </c>
      <c r="C545" s="169" t="s">
        <v>58</v>
      </c>
      <c r="D545" s="169" t="s">
        <v>107</v>
      </c>
      <c r="E545" s="169">
        <v>0</v>
      </c>
      <c r="F545" s="169">
        <v>24999</v>
      </c>
      <c r="G545" s="169">
        <v>147.30833446774412</v>
      </c>
      <c r="H545" s="169">
        <v>13.295170804110038</v>
      </c>
      <c r="I545" s="169">
        <v>149.88718765525581</v>
      </c>
      <c r="J545" s="169">
        <v>13.297698116053969</v>
      </c>
    </row>
    <row r="546" spans="1:10" x14ac:dyDescent="0.3">
      <c r="A546" s="169" t="s">
        <v>9913</v>
      </c>
      <c r="B546" s="169" t="s">
        <v>9902</v>
      </c>
      <c r="C546" s="169" t="s">
        <v>58</v>
      </c>
      <c r="D546" s="169" t="s">
        <v>107</v>
      </c>
      <c r="E546" s="169">
        <v>25000</v>
      </c>
      <c r="F546" s="169">
        <v>49999</v>
      </c>
      <c r="G546" s="169">
        <v>203.76004388963969</v>
      </c>
      <c r="H546" s="169">
        <v>13.295170804110038</v>
      </c>
      <c r="I546" s="169">
        <v>207.70186778513914</v>
      </c>
      <c r="J546" s="169">
        <v>13.297698116053969</v>
      </c>
    </row>
    <row r="547" spans="1:10" x14ac:dyDescent="0.3">
      <c r="A547" s="169" t="s">
        <v>9911</v>
      </c>
      <c r="B547" s="169" t="s">
        <v>9904</v>
      </c>
      <c r="C547" s="169" t="s">
        <v>58</v>
      </c>
      <c r="D547" s="169" t="s">
        <v>107</v>
      </c>
      <c r="E547" s="169">
        <v>50000</v>
      </c>
      <c r="F547" s="169">
        <v>73199</v>
      </c>
      <c r="G547" s="169">
        <v>294.27346258147344</v>
      </c>
      <c r="H547" s="169">
        <v>13.295170804110038</v>
      </c>
      <c r="I547" s="169">
        <v>300.71004186704323</v>
      </c>
      <c r="J547" s="169">
        <v>13.297698116053969</v>
      </c>
    </row>
    <row r="548" spans="1:10" x14ac:dyDescent="0.3">
      <c r="A548" s="169" t="s">
        <v>9914</v>
      </c>
      <c r="B548" s="169" t="s">
        <v>9906</v>
      </c>
      <c r="C548" s="169" t="s">
        <v>58</v>
      </c>
      <c r="D548" s="169" t="s">
        <v>107</v>
      </c>
      <c r="E548" s="169">
        <v>73200</v>
      </c>
      <c r="F548" s="169">
        <v>99999</v>
      </c>
      <c r="G548" s="169">
        <v>307.67951273133048</v>
      </c>
      <c r="H548" s="169">
        <v>11.920672391640654</v>
      </c>
      <c r="I548" s="169">
        <v>313.96681809477366</v>
      </c>
      <c r="J548" s="169">
        <v>11.922944319044319</v>
      </c>
    </row>
    <row r="549" spans="1:10" x14ac:dyDescent="0.3">
      <c r="A549" s="169" t="s">
        <v>10132</v>
      </c>
      <c r="B549" s="169" t="s">
        <v>10127</v>
      </c>
      <c r="C549" s="169" t="s">
        <v>58</v>
      </c>
      <c r="D549" s="169" t="s">
        <v>107</v>
      </c>
      <c r="E549" s="169">
        <v>100000</v>
      </c>
      <c r="F549" s="169">
        <v>124999</v>
      </c>
      <c r="G549" s="169">
        <v>372.13289631005421</v>
      </c>
      <c r="H549" s="169">
        <v>11.920672391640654</v>
      </c>
      <c r="I549" s="169">
        <v>379.98800404950782</v>
      </c>
      <c r="J549" s="169">
        <v>11.922944319044319</v>
      </c>
    </row>
    <row r="550" spans="1:10" x14ac:dyDescent="0.3">
      <c r="A550" s="169" t="s">
        <v>9915</v>
      </c>
      <c r="B550" s="169" t="s">
        <v>9901</v>
      </c>
      <c r="C550" s="169" t="s">
        <v>58</v>
      </c>
      <c r="D550" s="169" t="s">
        <v>107</v>
      </c>
      <c r="E550" s="169">
        <v>125000</v>
      </c>
      <c r="F550" s="169">
        <v>149999</v>
      </c>
      <c r="G550" s="169">
        <v>433.48008501685905</v>
      </c>
      <c r="H550" s="169">
        <v>11.920672391640654</v>
      </c>
      <c r="I550" s="169">
        <v>442.80551783831766</v>
      </c>
      <c r="J550" s="169">
        <v>11.922944319044319</v>
      </c>
    </row>
    <row r="551" spans="1:10" x14ac:dyDescent="0.3">
      <c r="A551" s="169" t="s">
        <v>10133</v>
      </c>
      <c r="B551" s="169" t="s">
        <v>9903</v>
      </c>
      <c r="C551" s="169" t="s">
        <v>58</v>
      </c>
      <c r="D551" s="169" t="s">
        <v>107</v>
      </c>
      <c r="E551" s="169">
        <v>150000</v>
      </c>
      <c r="F551" s="169">
        <v>174999</v>
      </c>
      <c r="G551" s="169">
        <v>493.82727372366389</v>
      </c>
      <c r="H551" s="169">
        <v>11.920672391640654</v>
      </c>
      <c r="I551" s="169">
        <v>504.58986480371635</v>
      </c>
      <c r="J551" s="169">
        <v>11.922944319044319</v>
      </c>
    </row>
    <row r="552" spans="1:10" x14ac:dyDescent="0.3">
      <c r="A552" s="169" t="s">
        <v>9916</v>
      </c>
      <c r="B552" s="169" t="s">
        <v>9909</v>
      </c>
      <c r="C552" s="169" t="s">
        <v>58</v>
      </c>
      <c r="D552" s="169" t="s">
        <v>107</v>
      </c>
      <c r="E552" s="169">
        <v>175000</v>
      </c>
      <c r="F552" s="169">
        <v>199999</v>
      </c>
      <c r="G552" s="169">
        <v>554.98056243046869</v>
      </c>
      <c r="H552" s="169">
        <v>11.920672391640654</v>
      </c>
      <c r="I552" s="169">
        <v>567.20704754546671</v>
      </c>
      <c r="J552" s="169">
        <v>11.922944319044319</v>
      </c>
    </row>
    <row r="553" spans="1:10" x14ac:dyDescent="0.3">
      <c r="A553" s="169" t="s">
        <v>10134</v>
      </c>
      <c r="B553" s="169" t="s">
        <v>10130</v>
      </c>
      <c r="C553" s="169" t="s">
        <v>58</v>
      </c>
      <c r="D553" s="169" t="s">
        <v>107</v>
      </c>
      <c r="E553" s="169">
        <v>200000</v>
      </c>
      <c r="F553" s="169">
        <v>224999</v>
      </c>
      <c r="G553" s="169">
        <v>615.32775113727348</v>
      </c>
      <c r="H553" s="169">
        <v>11.920672391640654</v>
      </c>
      <c r="I553" s="169">
        <v>628.99139451086546</v>
      </c>
      <c r="J553" s="169">
        <v>11.922944319044319</v>
      </c>
    </row>
    <row r="554" spans="1:10" x14ac:dyDescent="0.3">
      <c r="A554" s="169" t="s">
        <v>10135</v>
      </c>
      <c r="B554" s="169" t="s">
        <v>9913</v>
      </c>
      <c r="C554" s="169" t="s">
        <v>58</v>
      </c>
      <c r="D554" s="169" t="s">
        <v>107</v>
      </c>
      <c r="E554" s="169">
        <v>225000</v>
      </c>
      <c r="F554" s="169">
        <v>249999</v>
      </c>
      <c r="G554" s="169">
        <v>677.4810398440784</v>
      </c>
      <c r="H554" s="169">
        <v>11.920672391640654</v>
      </c>
      <c r="I554" s="169">
        <v>692.64174407602707</v>
      </c>
      <c r="J554" s="169">
        <v>11.922944319044319</v>
      </c>
    </row>
    <row r="555" spans="1:10" x14ac:dyDescent="0.3">
      <c r="A555" s="169" t="s">
        <v>9917</v>
      </c>
      <c r="B555" s="169" t="s">
        <v>9911</v>
      </c>
      <c r="C555" s="169" t="s">
        <v>58</v>
      </c>
      <c r="D555" s="169" t="s">
        <v>107</v>
      </c>
      <c r="E555" s="169">
        <v>250000</v>
      </c>
      <c r="F555" s="169">
        <v>292999</v>
      </c>
      <c r="G555" s="169">
        <v>759.13329170059421</v>
      </c>
      <c r="H555" s="169">
        <v>11.920672391640654</v>
      </c>
      <c r="I555" s="169">
        <v>776.0868849556332</v>
      </c>
      <c r="J555" s="169">
        <v>11.922944319044319</v>
      </c>
    </row>
    <row r="556" spans="1:10" x14ac:dyDescent="0.3">
      <c r="A556" s="169" t="s">
        <v>10516</v>
      </c>
      <c r="B556" s="169" t="s">
        <v>10499</v>
      </c>
      <c r="C556" s="169" t="s">
        <v>58</v>
      </c>
      <c r="D556" s="169" t="s">
        <v>107</v>
      </c>
      <c r="E556" s="169">
        <v>293000</v>
      </c>
      <c r="F556" s="169">
        <v>342999</v>
      </c>
      <c r="G556" s="169">
        <v>1121.2580178333924</v>
      </c>
      <c r="H556" s="169">
        <v>11.408286846930281</v>
      </c>
      <c r="I556" s="169">
        <v>1149.0379521197624</v>
      </c>
      <c r="J556" s="169">
        <v>11.410558774333946</v>
      </c>
    </row>
    <row r="557" spans="1:10" x14ac:dyDescent="0.3">
      <c r="A557" s="169" t="s">
        <v>10517</v>
      </c>
      <c r="B557" s="169" t="s">
        <v>10501</v>
      </c>
      <c r="C557" s="169" t="s">
        <v>58</v>
      </c>
      <c r="D557" s="169" t="s">
        <v>107</v>
      </c>
      <c r="E557" s="169">
        <v>343000</v>
      </c>
      <c r="F557" s="169">
        <v>392999</v>
      </c>
      <c r="G557" s="169">
        <v>1268.0678952470021</v>
      </c>
      <c r="H557" s="169">
        <v>11.408286846930281</v>
      </c>
      <c r="I557" s="169">
        <v>1299.588314227354</v>
      </c>
      <c r="J557" s="169">
        <v>11.410558774333946</v>
      </c>
    </row>
    <row r="558" spans="1:10" x14ac:dyDescent="0.3">
      <c r="A558" s="169" t="s">
        <v>10518</v>
      </c>
      <c r="B558" s="169" t="s">
        <v>10503</v>
      </c>
      <c r="C558" s="169" t="s">
        <v>58</v>
      </c>
      <c r="D558" s="169" t="s">
        <v>107</v>
      </c>
      <c r="E558" s="169">
        <v>393000</v>
      </c>
      <c r="F558" s="169">
        <v>442999</v>
      </c>
      <c r="G558" s="169">
        <v>1417.071672660612</v>
      </c>
      <c r="H558" s="169">
        <v>11.408286846930281</v>
      </c>
      <c r="I558" s="169">
        <v>1452.4053410288277</v>
      </c>
      <c r="J558" s="169">
        <v>11.410558774333946</v>
      </c>
    </row>
    <row r="559" spans="1:10" x14ac:dyDescent="0.3">
      <c r="A559" s="169" t="s">
        <v>10519</v>
      </c>
      <c r="B559" s="169" t="s">
        <v>10505</v>
      </c>
      <c r="C559" s="169" t="s">
        <v>58</v>
      </c>
      <c r="D559" s="169" t="s">
        <v>107</v>
      </c>
      <c r="E559" s="169">
        <v>443000</v>
      </c>
      <c r="F559" s="169">
        <v>492999</v>
      </c>
      <c r="G559" s="169">
        <v>1565.8815500742214</v>
      </c>
      <c r="H559" s="169">
        <v>11.408286846930281</v>
      </c>
      <c r="I559" s="169">
        <v>1605.0220367832414</v>
      </c>
      <c r="J559" s="169">
        <v>11.410558774333946</v>
      </c>
    </row>
    <row r="560" spans="1:10" x14ac:dyDescent="0.3">
      <c r="A560" s="169" t="s">
        <v>10520</v>
      </c>
      <c r="B560" s="169" t="s">
        <v>10507</v>
      </c>
      <c r="C560" s="169" t="s">
        <v>58</v>
      </c>
      <c r="D560" s="169" t="s">
        <v>107</v>
      </c>
      <c r="E560" s="169">
        <v>493000</v>
      </c>
      <c r="F560" s="169">
        <v>542999</v>
      </c>
      <c r="G560" s="169">
        <v>1712.8853274878311</v>
      </c>
      <c r="H560" s="169">
        <v>11.408286846930281</v>
      </c>
      <c r="I560" s="169">
        <v>1755.7727299378926</v>
      </c>
      <c r="J560" s="169">
        <v>11.410558774333946</v>
      </c>
    </row>
    <row r="561" spans="1:10" x14ac:dyDescent="0.3">
      <c r="A561" s="169" t="s">
        <v>10521</v>
      </c>
      <c r="B561" s="169" t="s">
        <v>10509</v>
      </c>
      <c r="C561" s="169" t="s">
        <v>58</v>
      </c>
      <c r="D561" s="169" t="s">
        <v>107</v>
      </c>
      <c r="E561" s="169">
        <v>543000</v>
      </c>
      <c r="F561" s="169">
        <v>592999</v>
      </c>
      <c r="G561" s="169">
        <v>1861.6952049014408</v>
      </c>
      <c r="H561" s="169">
        <v>11.408286846930281</v>
      </c>
      <c r="I561" s="169">
        <v>1908.3894256923065</v>
      </c>
      <c r="J561" s="169">
        <v>11.410558774333946</v>
      </c>
    </row>
    <row r="562" spans="1:10" x14ac:dyDescent="0.3">
      <c r="A562" s="169" t="s">
        <v>10522</v>
      </c>
      <c r="B562" s="169" t="s">
        <v>10511</v>
      </c>
      <c r="C562" s="169" t="s">
        <v>58</v>
      </c>
      <c r="D562" s="169" t="s">
        <v>107</v>
      </c>
      <c r="E562" s="169">
        <v>593000</v>
      </c>
      <c r="F562" s="169">
        <v>642999</v>
      </c>
      <c r="G562" s="169">
        <v>2013.5050823150507</v>
      </c>
      <c r="H562" s="169">
        <v>11.408286846930281</v>
      </c>
      <c r="I562" s="169">
        <v>2064.1056219169541</v>
      </c>
      <c r="J562" s="169">
        <v>11.410558774333946</v>
      </c>
    </row>
    <row r="563" spans="1:10" x14ac:dyDescent="0.3">
      <c r="A563" s="169" t="s">
        <v>10523</v>
      </c>
      <c r="B563" s="169" t="s">
        <v>10513</v>
      </c>
      <c r="C563" s="169" t="s">
        <v>58</v>
      </c>
      <c r="D563" s="169" t="s">
        <v>107</v>
      </c>
      <c r="E563" s="169">
        <v>643000</v>
      </c>
      <c r="F563" s="169">
        <v>692999</v>
      </c>
      <c r="G563" s="169">
        <v>2157.5088597286604</v>
      </c>
      <c r="H563" s="169">
        <v>11.408286846930281</v>
      </c>
      <c r="I563" s="169">
        <v>2211.7568146013718</v>
      </c>
      <c r="J563" s="169">
        <v>11.410558774333946</v>
      </c>
    </row>
    <row r="564" spans="1:10" x14ac:dyDescent="0.3">
      <c r="A564" s="169" t="s">
        <v>10524</v>
      </c>
      <c r="B564" s="169" t="s">
        <v>10515</v>
      </c>
      <c r="C564" s="169" t="s">
        <v>58</v>
      </c>
      <c r="D564" s="169" t="s">
        <v>107</v>
      </c>
      <c r="E564" s="169">
        <v>693000</v>
      </c>
      <c r="F564" s="169">
        <v>731999</v>
      </c>
      <c r="G564" s="169">
        <v>2285.8305753310278</v>
      </c>
      <c r="H564" s="169">
        <v>11.408286846930281</v>
      </c>
      <c r="I564" s="169">
        <v>2343.4371984266118</v>
      </c>
      <c r="J564" s="169">
        <v>11.410558774333946</v>
      </c>
    </row>
    <row r="565" spans="1:10" x14ac:dyDescent="0.3">
      <c r="A565" s="169" t="s">
        <v>9918</v>
      </c>
      <c r="B565" s="169" t="s">
        <v>9919</v>
      </c>
      <c r="C565" s="169" t="s">
        <v>61</v>
      </c>
      <c r="D565" s="169" t="s">
        <v>110</v>
      </c>
      <c r="E565" s="169">
        <v>0</v>
      </c>
      <c r="F565" s="169">
        <v>24999</v>
      </c>
      <c r="G565" s="169">
        <v>151.34873446774412</v>
      </c>
      <c r="H565" s="169">
        <v>13.345869514400238</v>
      </c>
      <c r="I565" s="169">
        <v>154.0615948885663</v>
      </c>
      <c r="J565" s="169">
        <v>13.348396826344169</v>
      </c>
    </row>
    <row r="566" spans="1:10" x14ac:dyDescent="0.3">
      <c r="A566" s="169" t="s">
        <v>9920</v>
      </c>
      <c r="B566" s="169" t="s">
        <v>9921</v>
      </c>
      <c r="C566" s="169" t="s">
        <v>61</v>
      </c>
      <c r="D566" s="169" t="s">
        <v>110</v>
      </c>
      <c r="E566" s="169">
        <v>25000</v>
      </c>
      <c r="F566" s="169">
        <v>49999</v>
      </c>
      <c r="G566" s="169">
        <v>210.0804438896397</v>
      </c>
      <c r="H566" s="169">
        <v>13.345869514400238</v>
      </c>
      <c r="I566" s="169">
        <v>214.23189537582707</v>
      </c>
      <c r="J566" s="169">
        <v>13.348396826344169</v>
      </c>
    </row>
    <row r="567" spans="1:10" x14ac:dyDescent="0.3">
      <c r="A567" s="169" t="s">
        <v>9922</v>
      </c>
      <c r="B567" s="169" t="s">
        <v>9923</v>
      </c>
      <c r="C567" s="169" t="s">
        <v>61</v>
      </c>
      <c r="D567" s="169" t="s">
        <v>110</v>
      </c>
      <c r="E567" s="169">
        <v>50000</v>
      </c>
      <c r="F567" s="169">
        <v>73199</v>
      </c>
      <c r="G567" s="169">
        <v>305.17066258147344</v>
      </c>
      <c r="H567" s="169">
        <v>13.345869514400238</v>
      </c>
      <c r="I567" s="169">
        <v>311.96866737511937</v>
      </c>
      <c r="J567" s="169">
        <v>13.348396826344169</v>
      </c>
    </row>
    <row r="568" spans="1:10" x14ac:dyDescent="0.3">
      <c r="A568" s="169" t="s">
        <v>9924</v>
      </c>
      <c r="B568" s="169" t="s">
        <v>9925</v>
      </c>
      <c r="C568" s="169" t="s">
        <v>61</v>
      </c>
      <c r="D568" s="169" t="s">
        <v>110</v>
      </c>
      <c r="E568" s="169">
        <v>73200</v>
      </c>
      <c r="F568" s="169">
        <v>99999</v>
      </c>
      <c r="G568" s="169">
        <v>315.53841273133048</v>
      </c>
      <c r="H568" s="169">
        <v>11.959735936885902</v>
      </c>
      <c r="I568" s="169">
        <v>322.08637284327966</v>
      </c>
      <c r="J568" s="169">
        <v>11.962007864289568</v>
      </c>
    </row>
    <row r="569" spans="1:10" x14ac:dyDescent="0.3">
      <c r="A569" s="169" t="s">
        <v>10136</v>
      </c>
      <c r="B569" s="169" t="s">
        <v>10137</v>
      </c>
      <c r="C569" s="169" t="s">
        <v>61</v>
      </c>
      <c r="D569" s="169" t="s">
        <v>110</v>
      </c>
      <c r="E569" s="169">
        <v>100000</v>
      </c>
      <c r="F569" s="169">
        <v>124999</v>
      </c>
      <c r="G569" s="169">
        <v>382.43899631005422</v>
      </c>
      <c r="H569" s="169">
        <v>11.959735936885902</v>
      </c>
      <c r="I569" s="169">
        <v>390.63592464826559</v>
      </c>
      <c r="J569" s="169">
        <v>11.962007864289568</v>
      </c>
    </row>
    <row r="570" spans="1:10" x14ac:dyDescent="0.3">
      <c r="A570" s="169" t="s">
        <v>9926</v>
      </c>
      <c r="B570" s="169" t="s">
        <v>9920</v>
      </c>
      <c r="C570" s="169" t="s">
        <v>61</v>
      </c>
      <c r="D570" s="169" t="s">
        <v>110</v>
      </c>
      <c r="E570" s="169">
        <v>125000</v>
      </c>
      <c r="F570" s="169">
        <v>149999</v>
      </c>
      <c r="G570" s="169">
        <v>446.07028501685903</v>
      </c>
      <c r="H570" s="169">
        <v>11.959735936885902</v>
      </c>
      <c r="I570" s="169">
        <v>455.81329477842888</v>
      </c>
      <c r="J570" s="169">
        <v>11.962007864289568</v>
      </c>
    </row>
    <row r="571" spans="1:10" x14ac:dyDescent="0.3">
      <c r="A571" s="169" t="s">
        <v>10138</v>
      </c>
      <c r="B571" s="169" t="s">
        <v>9922</v>
      </c>
      <c r="C571" s="169" t="s">
        <v>61</v>
      </c>
      <c r="D571" s="169" t="s">
        <v>110</v>
      </c>
      <c r="E571" s="169">
        <v>150000</v>
      </c>
      <c r="F571" s="169">
        <v>174999</v>
      </c>
      <c r="G571" s="169">
        <v>508.8926737236639</v>
      </c>
      <c r="H571" s="169">
        <v>11.959735936885902</v>
      </c>
      <c r="I571" s="169">
        <v>520.15493626513501</v>
      </c>
      <c r="J571" s="169">
        <v>11.962007864289568</v>
      </c>
    </row>
    <row r="572" spans="1:10" x14ac:dyDescent="0.3">
      <c r="A572" s="169" t="s">
        <v>9927</v>
      </c>
      <c r="B572" s="169" t="s">
        <v>9928</v>
      </c>
      <c r="C572" s="169" t="s">
        <v>61</v>
      </c>
      <c r="D572" s="169" t="s">
        <v>110</v>
      </c>
      <c r="E572" s="169">
        <v>175000</v>
      </c>
      <c r="F572" s="169">
        <v>199999</v>
      </c>
      <c r="G572" s="169">
        <v>572.52396243046871</v>
      </c>
      <c r="H572" s="169">
        <v>11.959735936885902</v>
      </c>
      <c r="I572" s="169">
        <v>585.33230639529813</v>
      </c>
      <c r="J572" s="169">
        <v>11.962007864289568</v>
      </c>
    </row>
    <row r="573" spans="1:10" x14ac:dyDescent="0.3">
      <c r="A573" s="169" t="s">
        <v>10139</v>
      </c>
      <c r="B573" s="169" t="s">
        <v>10140</v>
      </c>
      <c r="C573" s="169" t="s">
        <v>61</v>
      </c>
      <c r="D573" s="169" t="s">
        <v>110</v>
      </c>
      <c r="E573" s="169">
        <v>200000</v>
      </c>
      <c r="F573" s="169">
        <v>224999</v>
      </c>
      <c r="G573" s="169">
        <v>635.15525113727358</v>
      </c>
      <c r="H573" s="169">
        <v>11.959735936885902</v>
      </c>
      <c r="I573" s="169">
        <v>649.47650970205041</v>
      </c>
      <c r="J573" s="169">
        <v>11.962007864289568</v>
      </c>
    </row>
    <row r="574" spans="1:10" x14ac:dyDescent="0.3">
      <c r="A574" s="169" t="s">
        <v>10141</v>
      </c>
      <c r="B574" s="169" t="s">
        <v>9932</v>
      </c>
      <c r="C574" s="169" t="s">
        <v>61</v>
      </c>
      <c r="D574" s="169" t="s">
        <v>110</v>
      </c>
      <c r="E574" s="169">
        <v>225000</v>
      </c>
      <c r="F574" s="169">
        <v>249999</v>
      </c>
      <c r="G574" s="169">
        <v>699.78653984407833</v>
      </c>
      <c r="H574" s="169">
        <v>11.959735936885902</v>
      </c>
      <c r="I574" s="169">
        <v>715.68704665562484</v>
      </c>
      <c r="J574" s="169">
        <v>11.962007864289568</v>
      </c>
    </row>
    <row r="575" spans="1:10" x14ac:dyDescent="0.3">
      <c r="A575" s="169" t="s">
        <v>9929</v>
      </c>
      <c r="B575" s="169" t="s">
        <v>9930</v>
      </c>
      <c r="C575" s="169" t="s">
        <v>61</v>
      </c>
      <c r="D575" s="169" t="s">
        <v>110</v>
      </c>
      <c r="E575" s="169">
        <v>250000</v>
      </c>
      <c r="F575" s="169">
        <v>292999</v>
      </c>
      <c r="G575" s="169">
        <v>784.17019170059427</v>
      </c>
      <c r="H575" s="169">
        <v>11.959735936885902</v>
      </c>
      <c r="I575" s="169">
        <v>801.9541793966963</v>
      </c>
      <c r="J575" s="169">
        <v>11.962007864289568</v>
      </c>
    </row>
    <row r="576" spans="1:10" x14ac:dyDescent="0.3">
      <c r="A576" s="169" t="s">
        <v>10525</v>
      </c>
      <c r="B576" s="169" t="s">
        <v>10526</v>
      </c>
      <c r="C576" s="169" t="s">
        <v>61</v>
      </c>
      <c r="D576" s="169" t="s">
        <v>110</v>
      </c>
      <c r="E576" s="169">
        <v>293000</v>
      </c>
      <c r="F576" s="169">
        <v>342999</v>
      </c>
      <c r="G576" s="169">
        <v>1194.3436178333923</v>
      </c>
      <c r="H576" s="169">
        <v>11.477816036125006</v>
      </c>
      <c r="I576" s="169">
        <v>1224.5475693088615</v>
      </c>
      <c r="J576" s="169">
        <v>11.480087963528671</v>
      </c>
    </row>
    <row r="577" spans="1:10" x14ac:dyDescent="0.3">
      <c r="A577" s="169" t="s">
        <v>10527</v>
      </c>
      <c r="B577" s="169" t="s">
        <v>10528</v>
      </c>
      <c r="C577" s="169" t="s">
        <v>61</v>
      </c>
      <c r="D577" s="169" t="s">
        <v>110</v>
      </c>
      <c r="E577" s="169">
        <v>343000</v>
      </c>
      <c r="F577" s="169">
        <v>392999</v>
      </c>
      <c r="G577" s="169">
        <v>1352.3863952470022</v>
      </c>
      <c r="H577" s="169">
        <v>11.477816036125006</v>
      </c>
      <c r="I577" s="169">
        <v>1386.7033910271484</v>
      </c>
      <c r="J577" s="169">
        <v>11.480087963528671</v>
      </c>
    </row>
    <row r="578" spans="1:10" x14ac:dyDescent="0.3">
      <c r="A578" s="169" t="s">
        <v>10529</v>
      </c>
      <c r="B578" s="169" t="s">
        <v>10530</v>
      </c>
      <c r="C578" s="169" t="s">
        <v>61</v>
      </c>
      <c r="D578" s="169" t="s">
        <v>110</v>
      </c>
      <c r="E578" s="169">
        <v>393000</v>
      </c>
      <c r="F578" s="169">
        <v>442999</v>
      </c>
      <c r="G578" s="169">
        <v>1512.4291726606118</v>
      </c>
      <c r="H578" s="169">
        <v>11.477816036125006</v>
      </c>
      <c r="I578" s="169">
        <v>1550.9255463922577</v>
      </c>
      <c r="J578" s="169">
        <v>11.480087963528671</v>
      </c>
    </row>
    <row r="579" spans="1:10" x14ac:dyDescent="0.3">
      <c r="A579" s="169" t="s">
        <v>10531</v>
      </c>
      <c r="B579" s="169" t="s">
        <v>10532</v>
      </c>
      <c r="C579" s="169" t="s">
        <v>61</v>
      </c>
      <c r="D579" s="169" t="s">
        <v>110</v>
      </c>
      <c r="E579" s="169">
        <v>443000</v>
      </c>
      <c r="F579" s="169">
        <v>492999</v>
      </c>
      <c r="G579" s="169">
        <v>1672.6630500742215</v>
      </c>
      <c r="H579" s="169">
        <v>11.477816036125006</v>
      </c>
      <c r="I579" s="169">
        <v>1715.3451399373209</v>
      </c>
      <c r="J579" s="169">
        <v>11.480087963528671</v>
      </c>
    </row>
    <row r="580" spans="1:10" x14ac:dyDescent="0.3">
      <c r="A580" s="169" t="s">
        <v>10533</v>
      </c>
      <c r="B580" s="169" t="s">
        <v>10534</v>
      </c>
      <c r="C580" s="169" t="s">
        <v>61</v>
      </c>
      <c r="D580" s="169" t="s">
        <v>110</v>
      </c>
      <c r="E580" s="169">
        <v>493000</v>
      </c>
      <c r="F580" s="169">
        <v>542999</v>
      </c>
      <c r="G580" s="169">
        <v>1830.7058274878311</v>
      </c>
      <c r="H580" s="169">
        <v>11.477816036125006</v>
      </c>
      <c r="I580" s="169">
        <v>1877.5009616556079</v>
      </c>
      <c r="J580" s="169">
        <v>11.480087963528671</v>
      </c>
    </row>
    <row r="581" spans="1:10" x14ac:dyDescent="0.3">
      <c r="A581" s="169" t="s">
        <v>10535</v>
      </c>
      <c r="B581" s="169" t="s">
        <v>10536</v>
      </c>
      <c r="C581" s="169" t="s">
        <v>61</v>
      </c>
      <c r="D581" s="169" t="s">
        <v>110</v>
      </c>
      <c r="E581" s="169">
        <v>543000</v>
      </c>
      <c r="F581" s="169">
        <v>592999</v>
      </c>
      <c r="G581" s="169">
        <v>1990.9397049014408</v>
      </c>
      <c r="H581" s="169">
        <v>11.477816036125006</v>
      </c>
      <c r="I581" s="169">
        <v>2041.9205552006708</v>
      </c>
      <c r="J581" s="169">
        <v>11.480087963528671</v>
      </c>
    </row>
    <row r="582" spans="1:10" x14ac:dyDescent="0.3">
      <c r="A582" s="169" t="s">
        <v>10537</v>
      </c>
      <c r="B582" s="169" t="s">
        <v>10538</v>
      </c>
      <c r="C582" s="169" t="s">
        <v>61</v>
      </c>
      <c r="D582" s="169" t="s">
        <v>110</v>
      </c>
      <c r="E582" s="169">
        <v>593000</v>
      </c>
      <c r="F582" s="169">
        <v>642999</v>
      </c>
      <c r="G582" s="169">
        <v>2153.9824823150502</v>
      </c>
      <c r="H582" s="169">
        <v>11.477816036125006</v>
      </c>
      <c r="I582" s="169">
        <v>2209.2422110360139</v>
      </c>
      <c r="J582" s="169">
        <v>11.480087963528671</v>
      </c>
    </row>
    <row r="583" spans="1:10" x14ac:dyDescent="0.3">
      <c r="A583" s="169" t="s">
        <v>10539</v>
      </c>
      <c r="B583" s="169" t="s">
        <v>10540</v>
      </c>
      <c r="C583" s="169" t="s">
        <v>61</v>
      </c>
      <c r="D583" s="169" t="s">
        <v>110</v>
      </c>
      <c r="E583" s="169">
        <v>643000</v>
      </c>
      <c r="F583" s="169">
        <v>692999</v>
      </c>
      <c r="G583" s="169">
        <v>2309.0252597286603</v>
      </c>
      <c r="H583" s="169">
        <v>11.477816036125006</v>
      </c>
      <c r="I583" s="169">
        <v>2368.2985322840673</v>
      </c>
      <c r="J583" s="169">
        <v>11.480087963528671</v>
      </c>
    </row>
    <row r="584" spans="1:10" x14ac:dyDescent="0.3">
      <c r="A584" s="169" t="s">
        <v>10541</v>
      </c>
      <c r="B584" s="169" t="s">
        <v>10542</v>
      </c>
      <c r="C584" s="169" t="s">
        <v>61</v>
      </c>
      <c r="D584" s="169" t="s">
        <v>110</v>
      </c>
      <c r="E584" s="169">
        <v>693000</v>
      </c>
      <c r="F584" s="169">
        <v>731999</v>
      </c>
      <c r="G584" s="169">
        <v>2447.0839753310279</v>
      </c>
      <c r="H584" s="169">
        <v>11.477816036125006</v>
      </c>
      <c r="I584" s="169">
        <v>2510.0388614688618</v>
      </c>
      <c r="J584" s="169">
        <v>11.480087963528671</v>
      </c>
    </row>
    <row r="585" spans="1:10" x14ac:dyDescent="0.3">
      <c r="A585" s="169" t="s">
        <v>9931</v>
      </c>
      <c r="B585" s="169" t="s">
        <v>9919</v>
      </c>
      <c r="C585" s="169" t="s">
        <v>61</v>
      </c>
      <c r="D585" s="169" t="s">
        <v>113</v>
      </c>
      <c r="E585" s="169">
        <v>0</v>
      </c>
      <c r="F585" s="169">
        <v>24999</v>
      </c>
      <c r="G585" s="169">
        <v>152.22433446774414</v>
      </c>
      <c r="H585" s="169">
        <v>13.345869514400238</v>
      </c>
      <c r="I585" s="169">
        <v>154.96623575914512</v>
      </c>
      <c r="J585" s="169">
        <v>13.348396826344169</v>
      </c>
    </row>
    <row r="586" spans="1:10" x14ac:dyDescent="0.3">
      <c r="A586" s="169" t="s">
        <v>9932</v>
      </c>
      <c r="B586" s="169" t="s">
        <v>9921</v>
      </c>
      <c r="C586" s="169" t="s">
        <v>61</v>
      </c>
      <c r="D586" s="169" t="s">
        <v>113</v>
      </c>
      <c r="E586" s="169">
        <v>25000</v>
      </c>
      <c r="F586" s="169">
        <v>49999</v>
      </c>
      <c r="G586" s="169">
        <v>211.50164388963969</v>
      </c>
      <c r="H586" s="169">
        <v>13.345869514400238</v>
      </c>
      <c r="I586" s="169">
        <v>215.70023206525903</v>
      </c>
      <c r="J586" s="169">
        <v>13.348396826344169</v>
      </c>
    </row>
    <row r="587" spans="1:10" x14ac:dyDescent="0.3">
      <c r="A587" s="169" t="s">
        <v>9930</v>
      </c>
      <c r="B587" s="169" t="s">
        <v>9923</v>
      </c>
      <c r="C587" s="169" t="s">
        <v>61</v>
      </c>
      <c r="D587" s="169" t="s">
        <v>113</v>
      </c>
      <c r="E587" s="169">
        <v>50000</v>
      </c>
      <c r="F587" s="169">
        <v>73199</v>
      </c>
      <c r="G587" s="169">
        <v>307.65666258147343</v>
      </c>
      <c r="H587" s="169">
        <v>13.345869514400238</v>
      </c>
      <c r="I587" s="169">
        <v>314.53712009811949</v>
      </c>
      <c r="J587" s="169">
        <v>13.348396826344169</v>
      </c>
    </row>
    <row r="588" spans="1:10" x14ac:dyDescent="0.3">
      <c r="A588" s="169" t="s">
        <v>9933</v>
      </c>
      <c r="B588" s="169" t="s">
        <v>9925</v>
      </c>
      <c r="C588" s="169" t="s">
        <v>61</v>
      </c>
      <c r="D588" s="169" t="s">
        <v>113</v>
      </c>
      <c r="E588" s="169">
        <v>73200</v>
      </c>
      <c r="F588" s="169">
        <v>99999</v>
      </c>
      <c r="G588" s="169">
        <v>318.72841273133048</v>
      </c>
      <c r="H588" s="169">
        <v>11.959735936885902</v>
      </c>
      <c r="I588" s="169">
        <v>325.38217500996126</v>
      </c>
      <c r="J588" s="169">
        <v>11.962007864289568</v>
      </c>
    </row>
    <row r="589" spans="1:10" x14ac:dyDescent="0.3">
      <c r="A589" s="169" t="s">
        <v>10142</v>
      </c>
      <c r="B589" s="169" t="s">
        <v>10137</v>
      </c>
      <c r="C589" s="169" t="s">
        <v>61</v>
      </c>
      <c r="D589" s="169" t="s">
        <v>113</v>
      </c>
      <c r="E589" s="169">
        <v>100000</v>
      </c>
      <c r="F589" s="169">
        <v>124999</v>
      </c>
      <c r="G589" s="169">
        <v>386.65859631005418</v>
      </c>
      <c r="H589" s="169">
        <v>11.959735936885902</v>
      </c>
      <c r="I589" s="169">
        <v>394.99547537633134</v>
      </c>
      <c r="J589" s="169">
        <v>11.962007864289568</v>
      </c>
    </row>
    <row r="590" spans="1:10" x14ac:dyDescent="0.3">
      <c r="A590" s="169" t="s">
        <v>9934</v>
      </c>
      <c r="B590" s="169" t="s">
        <v>9920</v>
      </c>
      <c r="C590" s="169" t="s">
        <v>61</v>
      </c>
      <c r="D590" s="169" t="s">
        <v>113</v>
      </c>
      <c r="E590" s="169">
        <v>125000</v>
      </c>
      <c r="F590" s="169">
        <v>149999</v>
      </c>
      <c r="G590" s="169">
        <v>451.27108501685899</v>
      </c>
      <c r="H590" s="169">
        <v>11.959735936885902</v>
      </c>
      <c r="I590" s="169">
        <v>461.18658879362562</v>
      </c>
      <c r="J590" s="169">
        <v>11.962007864289568</v>
      </c>
    </row>
    <row r="591" spans="1:10" x14ac:dyDescent="0.3">
      <c r="A591" s="169" t="s">
        <v>10143</v>
      </c>
      <c r="B591" s="169" t="s">
        <v>9922</v>
      </c>
      <c r="C591" s="169" t="s">
        <v>61</v>
      </c>
      <c r="D591" s="169" t="s">
        <v>113</v>
      </c>
      <c r="E591" s="169">
        <v>150000</v>
      </c>
      <c r="F591" s="169">
        <v>174999</v>
      </c>
      <c r="G591" s="169">
        <v>515.0790737236639</v>
      </c>
      <c r="H591" s="169">
        <v>11.959735936885902</v>
      </c>
      <c r="I591" s="169">
        <v>526.54651950148582</v>
      </c>
      <c r="J591" s="169">
        <v>11.962007864289568</v>
      </c>
    </row>
    <row r="592" spans="1:10" x14ac:dyDescent="0.3">
      <c r="A592" s="169" t="s">
        <v>9935</v>
      </c>
      <c r="B592" s="169" t="s">
        <v>9928</v>
      </c>
      <c r="C592" s="169" t="s">
        <v>61</v>
      </c>
      <c r="D592" s="169" t="s">
        <v>113</v>
      </c>
      <c r="E592" s="169">
        <v>175000</v>
      </c>
      <c r="F592" s="169">
        <v>199999</v>
      </c>
      <c r="G592" s="169">
        <v>579.69156243046871</v>
      </c>
      <c r="H592" s="169">
        <v>11.959735936885902</v>
      </c>
      <c r="I592" s="169">
        <v>592.73763291878004</v>
      </c>
      <c r="J592" s="169">
        <v>11.962007864289568</v>
      </c>
    </row>
    <row r="593" spans="1:10" x14ac:dyDescent="0.3">
      <c r="A593" s="169" t="s">
        <v>10144</v>
      </c>
      <c r="B593" s="169" t="s">
        <v>10140</v>
      </c>
      <c r="C593" s="169" t="s">
        <v>61</v>
      </c>
      <c r="D593" s="169" t="s">
        <v>113</v>
      </c>
      <c r="E593" s="169">
        <v>200000</v>
      </c>
      <c r="F593" s="169">
        <v>224999</v>
      </c>
      <c r="G593" s="169">
        <v>643.30405113727352</v>
      </c>
      <c r="H593" s="169">
        <v>11.959735936885902</v>
      </c>
      <c r="I593" s="169">
        <v>657.89557951266329</v>
      </c>
      <c r="J593" s="169">
        <v>11.962007864289568</v>
      </c>
    </row>
    <row r="594" spans="1:10" x14ac:dyDescent="0.3">
      <c r="A594" s="169" t="s">
        <v>10145</v>
      </c>
      <c r="B594" s="169" t="s">
        <v>9932</v>
      </c>
      <c r="C594" s="169" t="s">
        <v>61</v>
      </c>
      <c r="D594" s="169" t="s">
        <v>113</v>
      </c>
      <c r="E594" s="169">
        <v>225000</v>
      </c>
      <c r="F594" s="169">
        <v>249999</v>
      </c>
      <c r="G594" s="169">
        <v>708.91653984407833</v>
      </c>
      <c r="H594" s="169">
        <v>11.959735936885902</v>
      </c>
      <c r="I594" s="169">
        <v>725.1198597533687</v>
      </c>
      <c r="J594" s="169">
        <v>11.962007864289568</v>
      </c>
    </row>
    <row r="595" spans="1:10" x14ac:dyDescent="0.3">
      <c r="A595" s="169" t="s">
        <v>9936</v>
      </c>
      <c r="B595" s="169" t="s">
        <v>9930</v>
      </c>
      <c r="C595" s="169" t="s">
        <v>61</v>
      </c>
      <c r="D595" s="169" t="s">
        <v>113</v>
      </c>
      <c r="E595" s="169">
        <v>250000</v>
      </c>
      <c r="F595" s="169">
        <v>292999</v>
      </c>
      <c r="G595" s="169">
        <v>794.49259170059418</v>
      </c>
      <c r="H595" s="169">
        <v>11.959735936885902</v>
      </c>
      <c r="I595" s="169">
        <v>812.61894061467558</v>
      </c>
      <c r="J595" s="169">
        <v>11.962007864289568</v>
      </c>
    </row>
    <row r="596" spans="1:10" x14ac:dyDescent="0.3">
      <c r="A596" s="169" t="s">
        <v>10543</v>
      </c>
      <c r="B596" s="169" t="s">
        <v>10526</v>
      </c>
      <c r="C596" s="169" t="s">
        <v>61</v>
      </c>
      <c r="D596" s="169" t="s">
        <v>113</v>
      </c>
      <c r="E596" s="169">
        <v>293000</v>
      </c>
      <c r="F596" s="169">
        <v>342999</v>
      </c>
      <c r="G596" s="169">
        <v>1212.3440178333922</v>
      </c>
      <c r="H596" s="169">
        <v>11.477816036125006</v>
      </c>
      <c r="I596" s="169">
        <v>1243.1449853969916</v>
      </c>
      <c r="J596" s="169">
        <v>11.480087963528671</v>
      </c>
    </row>
    <row r="597" spans="1:10" x14ac:dyDescent="0.3">
      <c r="A597" s="169" t="s">
        <v>10544</v>
      </c>
      <c r="B597" s="169" t="s">
        <v>10528</v>
      </c>
      <c r="C597" s="169" t="s">
        <v>61</v>
      </c>
      <c r="D597" s="169" t="s">
        <v>113</v>
      </c>
      <c r="E597" s="169">
        <v>343000</v>
      </c>
      <c r="F597" s="169">
        <v>392999</v>
      </c>
      <c r="G597" s="169">
        <v>1373.1499952470022</v>
      </c>
      <c r="H597" s="169">
        <v>11.477816036125006</v>
      </c>
      <c r="I597" s="169">
        <v>1408.1556536817286</v>
      </c>
      <c r="J597" s="169">
        <v>11.480087963528671</v>
      </c>
    </row>
    <row r="598" spans="1:10" x14ac:dyDescent="0.3">
      <c r="A598" s="169" t="s">
        <v>10545</v>
      </c>
      <c r="B598" s="169" t="s">
        <v>10530</v>
      </c>
      <c r="C598" s="169" t="s">
        <v>61</v>
      </c>
      <c r="D598" s="169" t="s">
        <v>113</v>
      </c>
      <c r="E598" s="169">
        <v>393000</v>
      </c>
      <c r="F598" s="169">
        <v>442999</v>
      </c>
      <c r="G598" s="169">
        <v>1535.9559726606117</v>
      </c>
      <c r="H598" s="169">
        <v>11.477816036125006</v>
      </c>
      <c r="I598" s="169">
        <v>1575.2326556132873</v>
      </c>
      <c r="J598" s="169">
        <v>11.480087963528671</v>
      </c>
    </row>
    <row r="599" spans="1:10" x14ac:dyDescent="0.3">
      <c r="A599" s="169" t="s">
        <v>10546</v>
      </c>
      <c r="B599" s="169" t="s">
        <v>10532</v>
      </c>
      <c r="C599" s="169" t="s">
        <v>61</v>
      </c>
      <c r="D599" s="169" t="s">
        <v>113</v>
      </c>
      <c r="E599" s="169">
        <v>443000</v>
      </c>
      <c r="F599" s="169">
        <v>492999</v>
      </c>
      <c r="G599" s="169">
        <v>1698.9574500742212</v>
      </c>
      <c r="H599" s="169">
        <v>11.477816036125006</v>
      </c>
      <c r="I599" s="169">
        <v>1742.5116416588232</v>
      </c>
      <c r="J599" s="169">
        <v>11.480087963528671</v>
      </c>
    </row>
    <row r="600" spans="1:10" x14ac:dyDescent="0.3">
      <c r="A600" s="169" t="s">
        <v>10547</v>
      </c>
      <c r="B600" s="169" t="s">
        <v>10534</v>
      </c>
      <c r="C600" s="169" t="s">
        <v>61</v>
      </c>
      <c r="D600" s="169" t="s">
        <v>113</v>
      </c>
      <c r="E600" s="169">
        <v>493000</v>
      </c>
      <c r="F600" s="169">
        <v>542999</v>
      </c>
      <c r="G600" s="169">
        <v>1859.763427487831</v>
      </c>
      <c r="H600" s="169">
        <v>11.477816036125006</v>
      </c>
      <c r="I600" s="169">
        <v>1907.5223099435598</v>
      </c>
      <c r="J600" s="169">
        <v>11.480087963528671</v>
      </c>
    </row>
    <row r="601" spans="1:10" x14ac:dyDescent="0.3">
      <c r="A601" s="169" t="s">
        <v>10548</v>
      </c>
      <c r="B601" s="169" t="s">
        <v>10536</v>
      </c>
      <c r="C601" s="169" t="s">
        <v>61</v>
      </c>
      <c r="D601" s="169" t="s">
        <v>113</v>
      </c>
      <c r="E601" s="169">
        <v>543000</v>
      </c>
      <c r="F601" s="169">
        <v>592999</v>
      </c>
      <c r="G601" s="169">
        <v>2022.764904901441</v>
      </c>
      <c r="H601" s="169">
        <v>11.477816036125006</v>
      </c>
      <c r="I601" s="169">
        <v>2074.8012959890962</v>
      </c>
      <c r="J601" s="169">
        <v>11.480087963528671</v>
      </c>
    </row>
    <row r="602" spans="1:10" x14ac:dyDescent="0.3">
      <c r="A602" s="169" t="s">
        <v>10549</v>
      </c>
      <c r="B602" s="169" t="s">
        <v>10538</v>
      </c>
      <c r="C602" s="169" t="s">
        <v>61</v>
      </c>
      <c r="D602" s="169" t="s">
        <v>113</v>
      </c>
      <c r="E602" s="169">
        <v>593000</v>
      </c>
      <c r="F602" s="169">
        <v>642999</v>
      </c>
      <c r="G602" s="169">
        <v>2188.5708823150508</v>
      </c>
      <c r="H602" s="169">
        <v>11.477816036125006</v>
      </c>
      <c r="I602" s="169">
        <v>2244.9777983908884</v>
      </c>
      <c r="J602" s="169">
        <v>11.480087963528671</v>
      </c>
    </row>
    <row r="603" spans="1:10" x14ac:dyDescent="0.3">
      <c r="A603" s="169" t="s">
        <v>10550</v>
      </c>
      <c r="B603" s="169" t="s">
        <v>10540</v>
      </c>
      <c r="C603" s="169" t="s">
        <v>61</v>
      </c>
      <c r="D603" s="169" t="s">
        <v>113</v>
      </c>
      <c r="E603" s="169">
        <v>643000</v>
      </c>
      <c r="F603" s="169">
        <v>692999</v>
      </c>
      <c r="G603" s="169">
        <v>2346.3768597286603</v>
      </c>
      <c r="H603" s="169">
        <v>11.477816036125006</v>
      </c>
      <c r="I603" s="169">
        <v>2406.8889662053916</v>
      </c>
      <c r="J603" s="169">
        <v>11.480087963528671</v>
      </c>
    </row>
    <row r="604" spans="1:10" x14ac:dyDescent="0.3">
      <c r="A604" s="169" t="s">
        <v>10551</v>
      </c>
      <c r="B604" s="169" t="s">
        <v>10542</v>
      </c>
      <c r="C604" s="169" t="s">
        <v>61</v>
      </c>
      <c r="D604" s="169" t="s">
        <v>113</v>
      </c>
      <c r="E604" s="169">
        <v>693000</v>
      </c>
      <c r="F604" s="169">
        <v>731999</v>
      </c>
      <c r="G604" s="169">
        <v>2486.8071753310278</v>
      </c>
      <c r="H604" s="169">
        <v>11.477816036125006</v>
      </c>
      <c r="I604" s="169">
        <v>2551.0795538285884</v>
      </c>
      <c r="J604" s="169">
        <v>11.480087963528671</v>
      </c>
    </row>
    <row r="605" spans="1:10" x14ac:dyDescent="0.3">
      <c r="A605" s="169" t="s">
        <v>5406</v>
      </c>
      <c r="B605" s="169" t="s">
        <v>9937</v>
      </c>
      <c r="C605" s="169" t="s">
        <v>65</v>
      </c>
      <c r="D605" s="169" t="s">
        <v>117</v>
      </c>
      <c r="E605" s="169">
        <v>0</v>
      </c>
      <c r="F605" s="169">
        <v>24999</v>
      </c>
      <c r="G605" s="169">
        <v>152.02633446774414</v>
      </c>
      <c r="H605" s="169">
        <v>13.327401317113592</v>
      </c>
      <c r="I605" s="169">
        <v>154.7616687281097</v>
      </c>
      <c r="J605" s="169">
        <v>13.329918679010499</v>
      </c>
    </row>
    <row r="606" spans="1:10" x14ac:dyDescent="0.3">
      <c r="A606" s="169" t="s">
        <v>9938</v>
      </c>
      <c r="B606" s="169" t="s">
        <v>9939</v>
      </c>
      <c r="C606" s="169" t="s">
        <v>65</v>
      </c>
      <c r="D606" s="169" t="s">
        <v>117</v>
      </c>
      <c r="E606" s="169">
        <v>25000</v>
      </c>
      <c r="F606" s="169">
        <v>49999</v>
      </c>
      <c r="G606" s="169">
        <v>211.21564388963967</v>
      </c>
      <c r="H606" s="169">
        <v>13.327401317113592</v>
      </c>
      <c r="I606" s="169">
        <v>215.40474635376341</v>
      </c>
      <c r="J606" s="169">
        <v>13.329918679010499</v>
      </c>
    </row>
    <row r="607" spans="1:10" x14ac:dyDescent="0.3">
      <c r="A607" s="169" t="s">
        <v>9940</v>
      </c>
      <c r="B607" s="169" t="s">
        <v>9941</v>
      </c>
      <c r="C607" s="169" t="s">
        <v>65</v>
      </c>
      <c r="D607" s="169" t="s">
        <v>117</v>
      </c>
      <c r="E607" s="169">
        <v>50000</v>
      </c>
      <c r="F607" s="169">
        <v>73199</v>
      </c>
      <c r="G607" s="169">
        <v>307.41466258147341</v>
      </c>
      <c r="H607" s="169">
        <v>13.327401317113592</v>
      </c>
      <c r="I607" s="169">
        <v>314.28709372685404</v>
      </c>
      <c r="J607" s="169">
        <v>13.329918679010499</v>
      </c>
    </row>
    <row r="608" spans="1:10" x14ac:dyDescent="0.3">
      <c r="A608" s="169" t="s">
        <v>9942</v>
      </c>
      <c r="B608" s="169" t="s">
        <v>9943</v>
      </c>
      <c r="C608" s="169" t="s">
        <v>65</v>
      </c>
      <c r="D608" s="169" t="s">
        <v>117</v>
      </c>
      <c r="E608" s="169">
        <v>73200</v>
      </c>
      <c r="F608" s="169">
        <v>99999</v>
      </c>
      <c r="G608" s="169">
        <v>330.92391273133052</v>
      </c>
      <c r="H608" s="169">
        <v>11.993403500904209</v>
      </c>
      <c r="I608" s="169">
        <v>337.98216100487213</v>
      </c>
      <c r="J608" s="169">
        <v>11.995768295413425</v>
      </c>
    </row>
    <row r="609" spans="1:10" x14ac:dyDescent="0.3">
      <c r="A609" s="169" t="s">
        <v>10146</v>
      </c>
      <c r="B609" s="169" t="s">
        <v>10147</v>
      </c>
      <c r="C609" s="169" t="s">
        <v>65</v>
      </c>
      <c r="D609" s="169" t="s">
        <v>117</v>
      </c>
      <c r="E609" s="169">
        <v>100000</v>
      </c>
      <c r="F609" s="169">
        <v>124999</v>
      </c>
      <c r="G609" s="169">
        <v>401.68459631005419</v>
      </c>
      <c r="H609" s="169">
        <v>11.993403500904209</v>
      </c>
      <c r="I609" s="169">
        <v>410.5198400649075</v>
      </c>
      <c r="J609" s="169">
        <v>11.995768295413425</v>
      </c>
    </row>
    <row r="610" spans="1:10" x14ac:dyDescent="0.3">
      <c r="A610" s="169" t="s">
        <v>9944</v>
      </c>
      <c r="B610" s="169" t="s">
        <v>9938</v>
      </c>
      <c r="C610" s="169" t="s">
        <v>65</v>
      </c>
      <c r="D610" s="169" t="s">
        <v>117</v>
      </c>
      <c r="E610" s="169">
        <v>125000</v>
      </c>
      <c r="F610" s="169">
        <v>149999</v>
      </c>
      <c r="G610" s="169">
        <v>468.68728501685905</v>
      </c>
      <c r="H610" s="169">
        <v>11.993403500904209</v>
      </c>
      <c r="I610" s="169">
        <v>479.18042882351921</v>
      </c>
      <c r="J610" s="169">
        <v>11.995768295413425</v>
      </c>
    </row>
    <row r="611" spans="1:10" x14ac:dyDescent="0.3">
      <c r="A611" s="169" t="s">
        <v>10148</v>
      </c>
      <c r="B611" s="169" t="s">
        <v>9940</v>
      </c>
      <c r="C611" s="169" t="s">
        <v>65</v>
      </c>
      <c r="D611" s="169" t="s">
        <v>117</v>
      </c>
      <c r="E611" s="169">
        <v>150000</v>
      </c>
      <c r="F611" s="169">
        <v>174999</v>
      </c>
      <c r="G611" s="169">
        <v>534.68997372366391</v>
      </c>
      <c r="H611" s="169">
        <v>11.993403500904209</v>
      </c>
      <c r="I611" s="169">
        <v>546.80785075871972</v>
      </c>
      <c r="J611" s="169">
        <v>11.995768295413425</v>
      </c>
    </row>
    <row r="612" spans="1:10" x14ac:dyDescent="0.3">
      <c r="A612" s="169" t="s">
        <v>9945</v>
      </c>
      <c r="B612" s="169" t="s">
        <v>9946</v>
      </c>
      <c r="C612" s="169" t="s">
        <v>65</v>
      </c>
      <c r="D612" s="169" t="s">
        <v>117</v>
      </c>
      <c r="E612" s="169">
        <v>175000</v>
      </c>
      <c r="F612" s="169">
        <v>199999</v>
      </c>
      <c r="G612" s="169">
        <v>601.90856243046869</v>
      </c>
      <c r="H612" s="169">
        <v>11.993403500904209</v>
      </c>
      <c r="I612" s="169">
        <v>615.69150023450595</v>
      </c>
      <c r="J612" s="169">
        <v>11.995768295413425</v>
      </c>
    </row>
    <row r="613" spans="1:10" x14ac:dyDescent="0.3">
      <c r="A613" s="169" t="s">
        <v>10149</v>
      </c>
      <c r="B613" s="169" t="s">
        <v>10150</v>
      </c>
      <c r="C613" s="169" t="s">
        <v>65</v>
      </c>
      <c r="D613" s="169" t="s">
        <v>117</v>
      </c>
      <c r="E613" s="169">
        <v>200000</v>
      </c>
      <c r="F613" s="169">
        <v>224999</v>
      </c>
      <c r="G613" s="169">
        <v>667.91125113727355</v>
      </c>
      <c r="H613" s="169">
        <v>11.993403500904209</v>
      </c>
      <c r="I613" s="169">
        <v>683.31892216970652</v>
      </c>
      <c r="J613" s="169">
        <v>11.995768295413425</v>
      </c>
    </row>
    <row r="614" spans="1:10" x14ac:dyDescent="0.3">
      <c r="A614" s="169" t="s">
        <v>10151</v>
      </c>
      <c r="B614" s="169" t="s">
        <v>9950</v>
      </c>
      <c r="C614" s="169" t="s">
        <v>65</v>
      </c>
      <c r="D614" s="169" t="s">
        <v>117</v>
      </c>
      <c r="E614" s="169">
        <v>225000</v>
      </c>
      <c r="F614" s="169">
        <v>249999</v>
      </c>
      <c r="G614" s="169">
        <v>735.9139398440783</v>
      </c>
      <c r="H614" s="169">
        <v>11.993403500904209</v>
      </c>
      <c r="I614" s="169">
        <v>753.01267775172926</v>
      </c>
      <c r="J614" s="169">
        <v>11.995768295413425</v>
      </c>
    </row>
    <row r="615" spans="1:10" x14ac:dyDescent="0.3">
      <c r="A615" s="169" t="s">
        <v>9947</v>
      </c>
      <c r="B615" s="169" t="s">
        <v>9948</v>
      </c>
      <c r="C615" s="169" t="s">
        <v>65</v>
      </c>
      <c r="D615" s="169" t="s">
        <v>117</v>
      </c>
      <c r="E615" s="169">
        <v>250000</v>
      </c>
      <c r="F615" s="169">
        <v>292999</v>
      </c>
      <c r="G615" s="169">
        <v>824.64349170059427</v>
      </c>
      <c r="H615" s="169">
        <v>11.993403500904209</v>
      </c>
      <c r="I615" s="169">
        <v>843.76985019066331</v>
      </c>
      <c r="J615" s="169">
        <v>11.995768295413425</v>
      </c>
    </row>
    <row r="616" spans="1:10" x14ac:dyDescent="0.3">
      <c r="A616" s="169" t="s">
        <v>10552</v>
      </c>
      <c r="B616" s="169" t="s">
        <v>10553</v>
      </c>
      <c r="C616" s="169" t="s">
        <v>65</v>
      </c>
      <c r="D616" s="169" t="s">
        <v>117</v>
      </c>
      <c r="E616" s="169">
        <v>293000</v>
      </c>
      <c r="F616" s="169">
        <v>342999</v>
      </c>
      <c r="G616" s="169">
        <v>1243.1171178333925</v>
      </c>
      <c r="H616" s="169">
        <v>11.443183495922581</v>
      </c>
      <c r="I616" s="169">
        <v>1274.938731370506</v>
      </c>
      <c r="J616" s="169">
        <v>11.445548290431796</v>
      </c>
    </row>
    <row r="617" spans="1:10" x14ac:dyDescent="0.3">
      <c r="A617" s="169" t="s">
        <v>10554</v>
      </c>
      <c r="B617" s="169" t="s">
        <v>10555</v>
      </c>
      <c r="C617" s="169" t="s">
        <v>65</v>
      </c>
      <c r="D617" s="169" t="s">
        <v>117</v>
      </c>
      <c r="E617" s="169">
        <v>343000</v>
      </c>
      <c r="F617" s="169">
        <v>392999</v>
      </c>
      <c r="G617" s="169">
        <v>1408.0982952470022</v>
      </c>
      <c r="H617" s="169">
        <v>11.443183495922581</v>
      </c>
      <c r="I617" s="169">
        <v>1444.2630777763491</v>
      </c>
      <c r="J617" s="169">
        <v>11.445548290431796</v>
      </c>
    </row>
    <row r="618" spans="1:10" x14ac:dyDescent="0.3">
      <c r="A618" s="169" t="s">
        <v>10556</v>
      </c>
      <c r="B618" s="169" t="s">
        <v>10557</v>
      </c>
      <c r="C618" s="169" t="s">
        <v>65</v>
      </c>
      <c r="D618" s="169" t="s">
        <v>117</v>
      </c>
      <c r="E618" s="169">
        <v>393000</v>
      </c>
      <c r="F618" s="169">
        <v>442999</v>
      </c>
      <c r="G618" s="169">
        <v>1575.0794726606118</v>
      </c>
      <c r="H618" s="169">
        <v>11.443183495922581</v>
      </c>
      <c r="I618" s="169">
        <v>1615.6537578290142</v>
      </c>
      <c r="J618" s="169">
        <v>11.445548290431796</v>
      </c>
    </row>
    <row r="619" spans="1:10" x14ac:dyDescent="0.3">
      <c r="A619" s="169" t="s">
        <v>10558</v>
      </c>
      <c r="B619" s="169" t="s">
        <v>10559</v>
      </c>
      <c r="C619" s="169" t="s">
        <v>65</v>
      </c>
      <c r="D619" s="169" t="s">
        <v>117</v>
      </c>
      <c r="E619" s="169">
        <v>443000</v>
      </c>
      <c r="F619" s="169">
        <v>492999</v>
      </c>
      <c r="G619" s="169">
        <v>1742.0606500742217</v>
      </c>
      <c r="H619" s="169">
        <v>11.443183495922581</v>
      </c>
      <c r="I619" s="169">
        <v>1787.0444378816794</v>
      </c>
      <c r="J619" s="169">
        <v>11.445548290431796</v>
      </c>
    </row>
    <row r="620" spans="1:10" x14ac:dyDescent="0.3">
      <c r="A620" s="169" t="s">
        <v>10560</v>
      </c>
      <c r="B620" s="169" t="s">
        <v>10561</v>
      </c>
      <c r="C620" s="169" t="s">
        <v>65</v>
      </c>
      <c r="D620" s="169" t="s">
        <v>117</v>
      </c>
      <c r="E620" s="169">
        <v>493000</v>
      </c>
      <c r="F620" s="169">
        <v>542999</v>
      </c>
      <c r="G620" s="169">
        <v>1907.0418274878311</v>
      </c>
      <c r="H620" s="169">
        <v>11.443183495922581</v>
      </c>
      <c r="I620" s="169">
        <v>1956.3687842875224</v>
      </c>
      <c r="J620" s="169">
        <v>11.445548290431796</v>
      </c>
    </row>
    <row r="621" spans="1:10" x14ac:dyDescent="0.3">
      <c r="A621" s="169" t="s">
        <v>10562</v>
      </c>
      <c r="B621" s="169" t="s">
        <v>10563</v>
      </c>
      <c r="C621" s="169" t="s">
        <v>65</v>
      </c>
      <c r="D621" s="169" t="s">
        <v>117</v>
      </c>
      <c r="E621" s="169">
        <v>543000</v>
      </c>
      <c r="F621" s="169">
        <v>592999</v>
      </c>
      <c r="G621" s="169">
        <v>2074.0230049014408</v>
      </c>
      <c r="H621" s="169">
        <v>11.443183495922581</v>
      </c>
      <c r="I621" s="169">
        <v>2127.7594643401876</v>
      </c>
      <c r="J621" s="169">
        <v>11.445548290431796</v>
      </c>
    </row>
    <row r="622" spans="1:10" x14ac:dyDescent="0.3">
      <c r="A622" s="169" t="s">
        <v>10564</v>
      </c>
      <c r="B622" s="169" t="s">
        <v>10565</v>
      </c>
      <c r="C622" s="169" t="s">
        <v>65</v>
      </c>
      <c r="D622" s="169" t="s">
        <v>117</v>
      </c>
      <c r="E622" s="169">
        <v>593000</v>
      </c>
      <c r="F622" s="169">
        <v>642999</v>
      </c>
      <c r="G622" s="169">
        <v>2244.0041823150505</v>
      </c>
      <c r="H622" s="169">
        <v>11.443183495922581</v>
      </c>
      <c r="I622" s="169">
        <v>2302.2496448630864</v>
      </c>
      <c r="J622" s="169">
        <v>11.445548290431796</v>
      </c>
    </row>
    <row r="623" spans="1:10" x14ac:dyDescent="0.3">
      <c r="A623" s="169" t="s">
        <v>10566</v>
      </c>
      <c r="B623" s="169" t="s">
        <v>10567</v>
      </c>
      <c r="C623" s="169" t="s">
        <v>65</v>
      </c>
      <c r="D623" s="169" t="s">
        <v>117</v>
      </c>
      <c r="E623" s="169">
        <v>643000</v>
      </c>
      <c r="F623" s="169">
        <v>692999</v>
      </c>
      <c r="G623" s="169">
        <v>2405.9853597286606</v>
      </c>
      <c r="H623" s="169">
        <v>11.443183495922581</v>
      </c>
      <c r="I623" s="169">
        <v>2468.474490798696</v>
      </c>
      <c r="J623" s="169">
        <v>11.445548290431796</v>
      </c>
    </row>
    <row r="624" spans="1:10" x14ac:dyDescent="0.3">
      <c r="A624" s="169" t="s">
        <v>10568</v>
      </c>
      <c r="B624" s="169" t="s">
        <v>10569</v>
      </c>
      <c r="C624" s="169" t="s">
        <v>65</v>
      </c>
      <c r="D624" s="169" t="s">
        <v>117</v>
      </c>
      <c r="E624" s="169">
        <v>693000</v>
      </c>
      <c r="F624" s="169">
        <v>731999</v>
      </c>
      <c r="G624" s="169">
        <v>2549.8547753310281</v>
      </c>
      <c r="H624" s="169">
        <v>11.443183495922581</v>
      </c>
      <c r="I624" s="169">
        <v>2616.2182424442858</v>
      </c>
      <c r="J624" s="169">
        <v>11.445548290431796</v>
      </c>
    </row>
    <row r="625" spans="1:10" x14ac:dyDescent="0.3">
      <c r="A625" s="169" t="s">
        <v>9949</v>
      </c>
      <c r="B625" s="169" t="s">
        <v>9937</v>
      </c>
      <c r="C625" s="169" t="s">
        <v>65</v>
      </c>
      <c r="D625" s="169" t="s">
        <v>121</v>
      </c>
      <c r="E625" s="169">
        <v>0</v>
      </c>
      <c r="F625" s="169">
        <v>24999</v>
      </c>
      <c r="G625" s="169">
        <v>154.72333446774414</v>
      </c>
      <c r="H625" s="169">
        <v>13.327401317113592</v>
      </c>
      <c r="I625" s="169">
        <v>157.5481196508496</v>
      </c>
      <c r="J625" s="169">
        <v>13.329918679010499</v>
      </c>
    </row>
    <row r="626" spans="1:10" x14ac:dyDescent="0.3">
      <c r="A626" s="169" t="s">
        <v>9950</v>
      </c>
      <c r="B626" s="169" t="s">
        <v>9939</v>
      </c>
      <c r="C626" s="169" t="s">
        <v>65</v>
      </c>
      <c r="D626" s="169" t="s">
        <v>121</v>
      </c>
      <c r="E626" s="169">
        <v>25000</v>
      </c>
      <c r="F626" s="169">
        <v>49999</v>
      </c>
      <c r="G626" s="169">
        <v>215.59464388963968</v>
      </c>
      <c r="H626" s="169">
        <v>13.327401317113592</v>
      </c>
      <c r="I626" s="169">
        <v>219.92898387348092</v>
      </c>
      <c r="J626" s="169">
        <v>13.329918679010499</v>
      </c>
    </row>
    <row r="627" spans="1:10" x14ac:dyDescent="0.3">
      <c r="A627" s="169" t="s">
        <v>9948</v>
      </c>
      <c r="B627" s="169" t="s">
        <v>9941</v>
      </c>
      <c r="C627" s="169" t="s">
        <v>65</v>
      </c>
      <c r="D627" s="169" t="s">
        <v>121</v>
      </c>
      <c r="E627" s="169">
        <v>50000</v>
      </c>
      <c r="F627" s="169">
        <v>73199</v>
      </c>
      <c r="G627" s="169">
        <v>315.08516258147341</v>
      </c>
      <c r="H627" s="169">
        <v>13.327401317113592</v>
      </c>
      <c r="I627" s="169">
        <v>322.21199984582938</v>
      </c>
      <c r="J627" s="169">
        <v>13.329918679010499</v>
      </c>
    </row>
    <row r="628" spans="1:10" x14ac:dyDescent="0.3">
      <c r="A628" s="169" t="s">
        <v>9951</v>
      </c>
      <c r="B628" s="169" t="s">
        <v>9943</v>
      </c>
      <c r="C628" s="169" t="s">
        <v>65</v>
      </c>
      <c r="D628" s="169" t="s">
        <v>121</v>
      </c>
      <c r="E628" s="169">
        <v>73200</v>
      </c>
      <c r="F628" s="169">
        <v>99999</v>
      </c>
      <c r="G628" s="169">
        <v>340.97241273133051</v>
      </c>
      <c r="H628" s="169">
        <v>11.993403500904209</v>
      </c>
      <c r="I628" s="169">
        <v>348.36393782991922</v>
      </c>
      <c r="J628" s="169">
        <v>11.995768295413425</v>
      </c>
    </row>
    <row r="629" spans="1:10" x14ac:dyDescent="0.3">
      <c r="A629" s="169" t="s">
        <v>10152</v>
      </c>
      <c r="B629" s="169" t="s">
        <v>10147</v>
      </c>
      <c r="C629" s="169" t="s">
        <v>65</v>
      </c>
      <c r="D629" s="169" t="s">
        <v>121</v>
      </c>
      <c r="E629" s="169">
        <v>100000</v>
      </c>
      <c r="F629" s="169">
        <v>124999</v>
      </c>
      <c r="G629" s="169">
        <v>414.99559631005411</v>
      </c>
      <c r="H629" s="169">
        <v>11.993403500904209</v>
      </c>
      <c r="I629" s="169">
        <v>424.27232365133352</v>
      </c>
      <c r="J629" s="169">
        <v>11.995768295413425</v>
      </c>
    </row>
    <row r="630" spans="1:10" x14ac:dyDescent="0.3">
      <c r="A630" s="169" t="s">
        <v>9952</v>
      </c>
      <c r="B630" s="169" t="s">
        <v>9938</v>
      </c>
      <c r="C630" s="169" t="s">
        <v>65</v>
      </c>
      <c r="D630" s="169" t="s">
        <v>121</v>
      </c>
      <c r="E630" s="169">
        <v>125000</v>
      </c>
      <c r="F630" s="169">
        <v>149999</v>
      </c>
      <c r="G630" s="169">
        <v>485.08678501685904</v>
      </c>
      <c r="H630" s="169">
        <v>11.993403500904209</v>
      </c>
      <c r="I630" s="169">
        <v>496.12384814405061</v>
      </c>
      <c r="J630" s="169">
        <v>11.995768295413425</v>
      </c>
    </row>
    <row r="631" spans="1:10" x14ac:dyDescent="0.3">
      <c r="A631" s="169" t="s">
        <v>10153</v>
      </c>
      <c r="B631" s="169" t="s">
        <v>9940</v>
      </c>
      <c r="C631" s="169" t="s">
        <v>65</v>
      </c>
      <c r="D631" s="169" t="s">
        <v>121</v>
      </c>
      <c r="E631" s="169">
        <v>150000</v>
      </c>
      <c r="F631" s="169">
        <v>174999</v>
      </c>
      <c r="G631" s="169">
        <v>554.17797372366385</v>
      </c>
      <c r="H631" s="169">
        <v>11.993403500904209</v>
      </c>
      <c r="I631" s="169">
        <v>566.94220581335651</v>
      </c>
      <c r="J631" s="169">
        <v>11.995768295413425</v>
      </c>
    </row>
    <row r="632" spans="1:10" x14ac:dyDescent="0.3">
      <c r="A632" s="169" t="s">
        <v>9953</v>
      </c>
      <c r="B632" s="169" t="s">
        <v>9946</v>
      </c>
      <c r="C632" s="169" t="s">
        <v>65</v>
      </c>
      <c r="D632" s="169" t="s">
        <v>121</v>
      </c>
      <c r="E632" s="169">
        <v>175000</v>
      </c>
      <c r="F632" s="169">
        <v>199999</v>
      </c>
      <c r="G632" s="169">
        <v>624.4995624304687</v>
      </c>
      <c r="H632" s="169">
        <v>11.993403500904209</v>
      </c>
      <c r="I632" s="169">
        <v>639.03177194218756</v>
      </c>
      <c r="J632" s="169">
        <v>11.995768295413425</v>
      </c>
    </row>
    <row r="633" spans="1:10" x14ac:dyDescent="0.3">
      <c r="A633" s="169" t="s">
        <v>10154</v>
      </c>
      <c r="B633" s="169" t="s">
        <v>10150</v>
      </c>
      <c r="C633" s="169" t="s">
        <v>65</v>
      </c>
      <c r="D633" s="169" t="s">
        <v>121</v>
      </c>
      <c r="E633" s="169">
        <v>200000</v>
      </c>
      <c r="F633" s="169">
        <v>224999</v>
      </c>
      <c r="G633" s="169">
        <v>693.59075113727351</v>
      </c>
      <c r="H633" s="169">
        <v>11.993403500904209</v>
      </c>
      <c r="I633" s="169">
        <v>709.85012961149346</v>
      </c>
      <c r="J633" s="169">
        <v>11.995768295413425</v>
      </c>
    </row>
    <row r="634" spans="1:10" x14ac:dyDescent="0.3">
      <c r="A634" s="169" t="s">
        <v>10155</v>
      </c>
      <c r="B634" s="169" t="s">
        <v>9950</v>
      </c>
      <c r="C634" s="169" t="s">
        <v>65</v>
      </c>
      <c r="D634" s="169" t="s">
        <v>121</v>
      </c>
      <c r="E634" s="169">
        <v>225000</v>
      </c>
      <c r="F634" s="169">
        <v>249999</v>
      </c>
      <c r="G634" s="169">
        <v>764.68193984407833</v>
      </c>
      <c r="H634" s="169">
        <v>11.993403500904209</v>
      </c>
      <c r="I634" s="169">
        <v>782.73482092762163</v>
      </c>
      <c r="J634" s="169">
        <v>11.995768295413425</v>
      </c>
    </row>
    <row r="635" spans="1:10" x14ac:dyDescent="0.3">
      <c r="A635" s="169" t="s">
        <v>9954</v>
      </c>
      <c r="B635" s="169" t="s">
        <v>9948</v>
      </c>
      <c r="C635" s="169" t="s">
        <v>65</v>
      </c>
      <c r="D635" s="169" t="s">
        <v>121</v>
      </c>
      <c r="E635" s="169">
        <v>250000</v>
      </c>
      <c r="F635" s="169">
        <v>292999</v>
      </c>
      <c r="G635" s="169">
        <v>857.18149170059417</v>
      </c>
      <c r="H635" s="169">
        <v>11.993403500904209</v>
      </c>
      <c r="I635" s="169">
        <v>877.38703229081568</v>
      </c>
      <c r="J635" s="169">
        <v>11.995768295413425</v>
      </c>
    </row>
    <row r="636" spans="1:10" x14ac:dyDescent="0.3">
      <c r="A636" s="169" t="s">
        <v>10570</v>
      </c>
      <c r="B636" s="169" t="s">
        <v>10553</v>
      </c>
      <c r="C636" s="169" t="s">
        <v>65</v>
      </c>
      <c r="D636" s="169" t="s">
        <v>121</v>
      </c>
      <c r="E636" s="169">
        <v>293000</v>
      </c>
      <c r="F636" s="169">
        <v>342999</v>
      </c>
      <c r="G636" s="169">
        <v>1298.6086178333926</v>
      </c>
      <c r="H636" s="169">
        <v>11.443183495922581</v>
      </c>
      <c r="I636" s="169">
        <v>1332.2707081518265</v>
      </c>
      <c r="J636" s="169">
        <v>11.445548290431796</v>
      </c>
    </row>
    <row r="637" spans="1:10" x14ac:dyDescent="0.3">
      <c r="A637" s="169" t="s">
        <v>10571</v>
      </c>
      <c r="B637" s="169" t="s">
        <v>10555</v>
      </c>
      <c r="C637" s="169" t="s">
        <v>65</v>
      </c>
      <c r="D637" s="169" t="s">
        <v>121</v>
      </c>
      <c r="E637" s="169">
        <v>343000</v>
      </c>
      <c r="F637" s="169">
        <v>392999</v>
      </c>
      <c r="G637" s="169">
        <v>1472.1157952470021</v>
      </c>
      <c r="H637" s="169">
        <v>11.443183495922581</v>
      </c>
      <c r="I637" s="169">
        <v>1510.403834894073</v>
      </c>
      <c r="J637" s="169">
        <v>11.445548290431796</v>
      </c>
    </row>
    <row r="638" spans="1:10" x14ac:dyDescent="0.3">
      <c r="A638" s="169" t="s">
        <v>10572</v>
      </c>
      <c r="B638" s="169" t="s">
        <v>10557</v>
      </c>
      <c r="C638" s="169" t="s">
        <v>65</v>
      </c>
      <c r="D638" s="169" t="s">
        <v>121</v>
      </c>
      <c r="E638" s="169">
        <v>393000</v>
      </c>
      <c r="F638" s="169">
        <v>442999</v>
      </c>
      <c r="G638" s="169">
        <v>1647.6229726606116</v>
      </c>
      <c r="H638" s="169">
        <v>11.443183495922581</v>
      </c>
      <c r="I638" s="169">
        <v>1690.6032952831417</v>
      </c>
      <c r="J638" s="169">
        <v>11.445548290431796</v>
      </c>
    </row>
    <row r="639" spans="1:10" x14ac:dyDescent="0.3">
      <c r="A639" s="169" t="s">
        <v>10573</v>
      </c>
      <c r="B639" s="169" t="s">
        <v>10559</v>
      </c>
      <c r="C639" s="169" t="s">
        <v>65</v>
      </c>
      <c r="D639" s="169" t="s">
        <v>121</v>
      </c>
      <c r="E639" s="169">
        <v>443000</v>
      </c>
      <c r="F639" s="169">
        <v>492999</v>
      </c>
      <c r="G639" s="169">
        <v>1823.1301500742218</v>
      </c>
      <c r="H639" s="169">
        <v>11.443183495922581</v>
      </c>
      <c r="I639" s="169">
        <v>1870.8027556722111</v>
      </c>
      <c r="J639" s="169">
        <v>11.445548290431796</v>
      </c>
    </row>
    <row r="640" spans="1:10" x14ac:dyDescent="0.3">
      <c r="A640" s="169" t="s">
        <v>10574</v>
      </c>
      <c r="B640" s="169" t="s">
        <v>10561</v>
      </c>
      <c r="C640" s="169" t="s">
        <v>65</v>
      </c>
      <c r="D640" s="169" t="s">
        <v>121</v>
      </c>
      <c r="E640" s="169">
        <v>493000</v>
      </c>
      <c r="F640" s="169">
        <v>542999</v>
      </c>
      <c r="G640" s="169">
        <v>1996.637327487831</v>
      </c>
      <c r="H640" s="169">
        <v>11.443183495922581</v>
      </c>
      <c r="I640" s="169">
        <v>2048.9358824144574</v>
      </c>
      <c r="J640" s="169">
        <v>11.445548290431796</v>
      </c>
    </row>
    <row r="641" spans="1:10" x14ac:dyDescent="0.3">
      <c r="A641" s="169" t="s">
        <v>10575</v>
      </c>
      <c r="B641" s="169" t="s">
        <v>10563</v>
      </c>
      <c r="C641" s="169" t="s">
        <v>65</v>
      </c>
      <c r="D641" s="169" t="s">
        <v>121</v>
      </c>
      <c r="E641" s="169">
        <v>543000</v>
      </c>
      <c r="F641" s="169">
        <v>592999</v>
      </c>
      <c r="G641" s="169">
        <v>2172.1445049014405</v>
      </c>
      <c r="H641" s="169">
        <v>11.443183495922581</v>
      </c>
      <c r="I641" s="169">
        <v>2229.1353428035263</v>
      </c>
      <c r="J641" s="169">
        <v>11.445548290431796</v>
      </c>
    </row>
    <row r="642" spans="1:10" x14ac:dyDescent="0.3">
      <c r="A642" s="169" t="s">
        <v>10576</v>
      </c>
      <c r="B642" s="169" t="s">
        <v>10565</v>
      </c>
      <c r="C642" s="169" t="s">
        <v>65</v>
      </c>
      <c r="D642" s="169" t="s">
        <v>121</v>
      </c>
      <c r="E642" s="169">
        <v>593000</v>
      </c>
      <c r="F642" s="169">
        <v>642999</v>
      </c>
      <c r="G642" s="169">
        <v>2350.6516823150505</v>
      </c>
      <c r="H642" s="169">
        <v>11.443183495922581</v>
      </c>
      <c r="I642" s="169">
        <v>2412.4343036628288</v>
      </c>
      <c r="J642" s="169">
        <v>11.445548290431796</v>
      </c>
    </row>
    <row r="643" spans="1:10" x14ac:dyDescent="0.3">
      <c r="A643" s="169" t="s">
        <v>10577</v>
      </c>
      <c r="B643" s="169" t="s">
        <v>10567</v>
      </c>
      <c r="C643" s="169" t="s">
        <v>65</v>
      </c>
      <c r="D643" s="169" t="s">
        <v>121</v>
      </c>
      <c r="E643" s="169">
        <v>643000</v>
      </c>
      <c r="F643" s="169">
        <v>692999</v>
      </c>
      <c r="G643" s="169">
        <v>2521.15885972866</v>
      </c>
      <c r="H643" s="169">
        <v>11.443183495922581</v>
      </c>
      <c r="I643" s="169">
        <v>2587.4679299348413</v>
      </c>
      <c r="J643" s="169">
        <v>11.445548290431796</v>
      </c>
    </row>
    <row r="644" spans="1:10" x14ac:dyDescent="0.3">
      <c r="A644" s="169" t="s">
        <v>10578</v>
      </c>
      <c r="B644" s="169" t="s">
        <v>10569</v>
      </c>
      <c r="C644" s="169" t="s">
        <v>65</v>
      </c>
      <c r="D644" s="169" t="s">
        <v>121</v>
      </c>
      <c r="E644" s="169">
        <v>693000</v>
      </c>
      <c r="F644" s="169">
        <v>731999</v>
      </c>
      <c r="G644" s="169">
        <v>2672.336275331028</v>
      </c>
      <c r="H644" s="169">
        <v>11.443183495922581</v>
      </c>
      <c r="I644" s="169">
        <v>2742.7620647259205</v>
      </c>
      <c r="J644" s="169">
        <v>11.445548290431796</v>
      </c>
    </row>
    <row r="645" spans="1:10" x14ac:dyDescent="0.3">
      <c r="A645" s="169" t="s">
        <v>9955</v>
      </c>
      <c r="B645" s="169" t="s">
        <v>9937</v>
      </c>
      <c r="C645" s="169" t="s">
        <v>65</v>
      </c>
      <c r="D645" s="169" t="s">
        <v>124</v>
      </c>
      <c r="E645" s="169">
        <v>0</v>
      </c>
      <c r="F645" s="169">
        <v>24999</v>
      </c>
      <c r="G645" s="169">
        <v>152.45413446774413</v>
      </c>
      <c r="H645" s="169">
        <v>13.327401317113592</v>
      </c>
      <c r="I645" s="169">
        <v>155.203657495165</v>
      </c>
      <c r="J645" s="169">
        <v>13.329918679010499</v>
      </c>
    </row>
    <row r="646" spans="1:10" x14ac:dyDescent="0.3">
      <c r="A646" s="169" t="s">
        <v>9956</v>
      </c>
      <c r="B646" s="169" t="s">
        <v>9939</v>
      </c>
      <c r="C646" s="169" t="s">
        <v>65</v>
      </c>
      <c r="D646" s="169" t="s">
        <v>124</v>
      </c>
      <c r="E646" s="169">
        <v>25000</v>
      </c>
      <c r="F646" s="169">
        <v>49999</v>
      </c>
      <c r="G646" s="169">
        <v>211.91024388963967</v>
      </c>
      <c r="H646" s="169">
        <v>13.327401317113592</v>
      </c>
      <c r="I646" s="169">
        <v>216.12238402930481</v>
      </c>
      <c r="J646" s="169">
        <v>13.329918679010499</v>
      </c>
    </row>
    <row r="647" spans="1:10" x14ac:dyDescent="0.3">
      <c r="A647" s="169" t="s">
        <v>9957</v>
      </c>
      <c r="B647" s="169" t="s">
        <v>9941</v>
      </c>
      <c r="C647" s="169" t="s">
        <v>65</v>
      </c>
      <c r="D647" s="169" t="s">
        <v>124</v>
      </c>
      <c r="E647" s="169">
        <v>50000</v>
      </c>
      <c r="F647" s="169">
        <v>73199</v>
      </c>
      <c r="G647" s="169">
        <v>308.63136258147341</v>
      </c>
      <c r="H647" s="169">
        <v>13.327401317113592</v>
      </c>
      <c r="I647" s="169">
        <v>315.54414780089837</v>
      </c>
      <c r="J647" s="169">
        <v>13.329918679010499</v>
      </c>
    </row>
    <row r="648" spans="1:10" x14ac:dyDescent="0.3">
      <c r="A648" s="169" t="s">
        <v>9958</v>
      </c>
      <c r="B648" s="169" t="s">
        <v>9943</v>
      </c>
      <c r="C648" s="169" t="s">
        <v>65</v>
      </c>
      <c r="D648" s="169" t="s">
        <v>124</v>
      </c>
      <c r="E648" s="169">
        <v>73200</v>
      </c>
      <c r="F648" s="169">
        <v>99999</v>
      </c>
      <c r="G648" s="169">
        <v>332.51781273133048</v>
      </c>
      <c r="H648" s="169">
        <v>11.993403500904209</v>
      </c>
      <c r="I648" s="169">
        <v>339.62892560470721</v>
      </c>
      <c r="J648" s="169">
        <v>11.995768295413425</v>
      </c>
    </row>
    <row r="649" spans="1:10" x14ac:dyDescent="0.3">
      <c r="A649" s="169" t="s">
        <v>10156</v>
      </c>
      <c r="B649" s="169" t="s">
        <v>10147</v>
      </c>
      <c r="C649" s="169" t="s">
        <v>65</v>
      </c>
      <c r="D649" s="169" t="s">
        <v>124</v>
      </c>
      <c r="E649" s="169">
        <v>100000</v>
      </c>
      <c r="F649" s="169">
        <v>124999</v>
      </c>
      <c r="G649" s="169">
        <v>403.79599631005419</v>
      </c>
      <c r="H649" s="169">
        <v>11.993403500904209</v>
      </c>
      <c r="I649" s="169">
        <v>412.70126849585779</v>
      </c>
      <c r="J649" s="169">
        <v>11.995768295413425</v>
      </c>
    </row>
    <row r="650" spans="1:10" x14ac:dyDescent="0.3">
      <c r="A650" s="169" t="s">
        <v>9959</v>
      </c>
      <c r="B650" s="169" t="s">
        <v>9938</v>
      </c>
      <c r="C650" s="169" t="s">
        <v>65</v>
      </c>
      <c r="D650" s="169" t="s">
        <v>124</v>
      </c>
      <c r="E650" s="169">
        <v>125000</v>
      </c>
      <c r="F650" s="169">
        <v>149999</v>
      </c>
      <c r="G650" s="169">
        <v>471.28858501685903</v>
      </c>
      <c r="H650" s="169">
        <v>11.993403500904209</v>
      </c>
      <c r="I650" s="169">
        <v>481.86800568125869</v>
      </c>
      <c r="J650" s="169">
        <v>11.995768295413425</v>
      </c>
    </row>
    <row r="651" spans="1:10" x14ac:dyDescent="0.3">
      <c r="A651" s="169" t="s">
        <v>10157</v>
      </c>
      <c r="B651" s="169" t="s">
        <v>9940</v>
      </c>
      <c r="C651" s="169" t="s">
        <v>65</v>
      </c>
      <c r="D651" s="169" t="s">
        <v>124</v>
      </c>
      <c r="E651" s="169">
        <v>150000</v>
      </c>
      <c r="F651" s="169">
        <v>174999</v>
      </c>
      <c r="G651" s="169">
        <v>537.78117372366387</v>
      </c>
      <c r="H651" s="169">
        <v>11.993403500904209</v>
      </c>
      <c r="I651" s="169">
        <v>550.00157604324829</v>
      </c>
      <c r="J651" s="169">
        <v>11.995768295413425</v>
      </c>
    </row>
    <row r="652" spans="1:10" x14ac:dyDescent="0.3">
      <c r="A652" s="169" t="s">
        <v>9960</v>
      </c>
      <c r="B652" s="169" t="s">
        <v>9946</v>
      </c>
      <c r="C652" s="169" t="s">
        <v>65</v>
      </c>
      <c r="D652" s="169" t="s">
        <v>124</v>
      </c>
      <c r="E652" s="169">
        <v>175000</v>
      </c>
      <c r="F652" s="169">
        <v>199999</v>
      </c>
      <c r="G652" s="169">
        <v>605.49196243046867</v>
      </c>
      <c r="H652" s="169">
        <v>11.993403500904209</v>
      </c>
      <c r="I652" s="169">
        <v>619.39375022951754</v>
      </c>
      <c r="J652" s="169">
        <v>11.995768295413425</v>
      </c>
    </row>
    <row r="653" spans="1:10" x14ac:dyDescent="0.3">
      <c r="A653" s="169" t="s">
        <v>10158</v>
      </c>
      <c r="B653" s="169" t="s">
        <v>10150</v>
      </c>
      <c r="C653" s="169" t="s">
        <v>65</v>
      </c>
      <c r="D653" s="169" t="s">
        <v>124</v>
      </c>
      <c r="E653" s="169">
        <v>200000</v>
      </c>
      <c r="F653" s="169">
        <v>224999</v>
      </c>
      <c r="G653" s="169">
        <v>671.98455113727357</v>
      </c>
      <c r="H653" s="169">
        <v>11.993403500904209</v>
      </c>
      <c r="I653" s="169">
        <v>687.52732059150719</v>
      </c>
      <c r="J653" s="169">
        <v>11.995768295413425</v>
      </c>
    </row>
    <row r="654" spans="1:10" x14ac:dyDescent="0.3">
      <c r="A654" s="169" t="s">
        <v>10159</v>
      </c>
      <c r="B654" s="169" t="s">
        <v>9950</v>
      </c>
      <c r="C654" s="169" t="s">
        <v>65</v>
      </c>
      <c r="D654" s="169" t="s">
        <v>124</v>
      </c>
      <c r="E654" s="169">
        <v>225000</v>
      </c>
      <c r="F654" s="169">
        <v>249999</v>
      </c>
      <c r="G654" s="169">
        <v>740.47713984407835</v>
      </c>
      <c r="H654" s="169">
        <v>11.993403500904209</v>
      </c>
      <c r="I654" s="169">
        <v>757.72722460031912</v>
      </c>
      <c r="J654" s="169">
        <v>11.995768295413425</v>
      </c>
    </row>
    <row r="655" spans="1:10" x14ac:dyDescent="0.3">
      <c r="A655" s="169" t="s">
        <v>9961</v>
      </c>
      <c r="B655" s="169" t="s">
        <v>9948</v>
      </c>
      <c r="C655" s="169" t="s">
        <v>65</v>
      </c>
      <c r="D655" s="169" t="s">
        <v>124</v>
      </c>
      <c r="E655" s="169">
        <v>250000</v>
      </c>
      <c r="F655" s="169">
        <v>292999</v>
      </c>
      <c r="G655" s="169">
        <v>829.80469170059416</v>
      </c>
      <c r="H655" s="169">
        <v>11.993403500904209</v>
      </c>
      <c r="I655" s="169">
        <v>849.10223079965294</v>
      </c>
      <c r="J655" s="169">
        <v>11.995768295413425</v>
      </c>
    </row>
    <row r="656" spans="1:10" x14ac:dyDescent="0.3">
      <c r="A656" s="169" t="s">
        <v>10579</v>
      </c>
      <c r="B656" s="169" t="s">
        <v>10553</v>
      </c>
      <c r="C656" s="169" t="s">
        <v>65</v>
      </c>
      <c r="D656" s="169" t="s">
        <v>124</v>
      </c>
      <c r="E656" s="169">
        <v>293000</v>
      </c>
      <c r="F656" s="169">
        <v>342999</v>
      </c>
      <c r="G656" s="169">
        <v>1251.9192178333924</v>
      </c>
      <c r="H656" s="169">
        <v>11.443183495922581</v>
      </c>
      <c r="I656" s="169">
        <v>1284.0327690668532</v>
      </c>
      <c r="J656" s="169">
        <v>11.445548290431796</v>
      </c>
    </row>
    <row r="657" spans="1:10" x14ac:dyDescent="0.3">
      <c r="A657" s="169" t="s">
        <v>10580</v>
      </c>
      <c r="B657" s="169" t="s">
        <v>10555</v>
      </c>
      <c r="C657" s="169" t="s">
        <v>65</v>
      </c>
      <c r="D657" s="169" t="s">
        <v>124</v>
      </c>
      <c r="E657" s="169">
        <v>343000</v>
      </c>
      <c r="F657" s="169">
        <v>392999</v>
      </c>
      <c r="G657" s="169">
        <v>1418.2527952470023</v>
      </c>
      <c r="H657" s="169">
        <v>11.443183495922581</v>
      </c>
      <c r="I657" s="169">
        <v>1454.7543702846779</v>
      </c>
      <c r="J657" s="169">
        <v>11.445548290431796</v>
      </c>
    </row>
    <row r="658" spans="1:10" x14ac:dyDescent="0.3">
      <c r="A658" s="169" t="s">
        <v>10581</v>
      </c>
      <c r="B658" s="169" t="s">
        <v>10557</v>
      </c>
      <c r="C658" s="169" t="s">
        <v>65</v>
      </c>
      <c r="D658" s="169" t="s">
        <v>124</v>
      </c>
      <c r="E658" s="169">
        <v>393000</v>
      </c>
      <c r="F658" s="169">
        <v>442999</v>
      </c>
      <c r="G658" s="169">
        <v>1586.5863726606117</v>
      </c>
      <c r="H658" s="169">
        <v>11.443183495922581</v>
      </c>
      <c r="I658" s="169">
        <v>1627.542305149324</v>
      </c>
      <c r="J658" s="169">
        <v>11.445548290431796</v>
      </c>
    </row>
    <row r="659" spans="1:10" x14ac:dyDescent="0.3">
      <c r="A659" s="169" t="s">
        <v>10582</v>
      </c>
      <c r="B659" s="169" t="s">
        <v>10559</v>
      </c>
      <c r="C659" s="169" t="s">
        <v>65</v>
      </c>
      <c r="D659" s="169" t="s">
        <v>124</v>
      </c>
      <c r="E659" s="169">
        <v>443000</v>
      </c>
      <c r="F659" s="169">
        <v>492999</v>
      </c>
      <c r="G659" s="169">
        <v>1754.9199500742218</v>
      </c>
      <c r="H659" s="169">
        <v>11.443183495922581</v>
      </c>
      <c r="I659" s="169">
        <v>1800.3302400139708</v>
      </c>
      <c r="J659" s="169">
        <v>11.445548290431796</v>
      </c>
    </row>
    <row r="660" spans="1:10" x14ac:dyDescent="0.3">
      <c r="A660" s="169" t="s">
        <v>10583</v>
      </c>
      <c r="B660" s="169" t="s">
        <v>10561</v>
      </c>
      <c r="C660" s="169" t="s">
        <v>65</v>
      </c>
      <c r="D660" s="169" t="s">
        <v>124</v>
      </c>
      <c r="E660" s="169">
        <v>493000</v>
      </c>
      <c r="F660" s="169">
        <v>542999</v>
      </c>
      <c r="G660" s="169">
        <v>1921.253527487831</v>
      </c>
      <c r="H660" s="169">
        <v>11.443183495922581</v>
      </c>
      <c r="I660" s="169">
        <v>1971.0518412317947</v>
      </c>
      <c r="J660" s="169">
        <v>11.445548290431796</v>
      </c>
    </row>
    <row r="661" spans="1:10" x14ac:dyDescent="0.3">
      <c r="A661" s="169" t="s">
        <v>10584</v>
      </c>
      <c r="B661" s="169" t="s">
        <v>10563</v>
      </c>
      <c r="C661" s="169" t="s">
        <v>65</v>
      </c>
      <c r="D661" s="169" t="s">
        <v>124</v>
      </c>
      <c r="E661" s="169">
        <v>543000</v>
      </c>
      <c r="F661" s="169">
        <v>592999</v>
      </c>
      <c r="G661" s="169">
        <v>2089.5871049014409</v>
      </c>
      <c r="H661" s="169">
        <v>11.443183495922581</v>
      </c>
      <c r="I661" s="169">
        <v>2143.8397760964413</v>
      </c>
      <c r="J661" s="169">
        <v>11.445548290431796</v>
      </c>
    </row>
    <row r="662" spans="1:10" x14ac:dyDescent="0.3">
      <c r="A662" s="169" t="s">
        <v>10585</v>
      </c>
      <c r="B662" s="169" t="s">
        <v>10565</v>
      </c>
      <c r="C662" s="169" t="s">
        <v>65</v>
      </c>
      <c r="D662" s="169" t="s">
        <v>124</v>
      </c>
      <c r="E662" s="169">
        <v>593000</v>
      </c>
      <c r="F662" s="169">
        <v>642999</v>
      </c>
      <c r="G662" s="169">
        <v>2260.9206823150507</v>
      </c>
      <c r="H662" s="169">
        <v>11.443183495922581</v>
      </c>
      <c r="I662" s="169">
        <v>2319.7272114313218</v>
      </c>
      <c r="J662" s="169">
        <v>11.445548290431796</v>
      </c>
    </row>
    <row r="663" spans="1:10" x14ac:dyDescent="0.3">
      <c r="A663" s="169" t="s">
        <v>10586</v>
      </c>
      <c r="B663" s="169" t="s">
        <v>10567</v>
      </c>
      <c r="C663" s="169" t="s">
        <v>65</v>
      </c>
      <c r="D663" s="169" t="s">
        <v>124</v>
      </c>
      <c r="E663" s="169">
        <v>643000</v>
      </c>
      <c r="F663" s="169">
        <v>692999</v>
      </c>
      <c r="G663" s="169">
        <v>2424.2542597286606</v>
      </c>
      <c r="H663" s="169">
        <v>11.443183495922581</v>
      </c>
      <c r="I663" s="169">
        <v>2487.3493121789124</v>
      </c>
      <c r="J663" s="169">
        <v>11.445548290431796</v>
      </c>
    </row>
    <row r="664" spans="1:10" x14ac:dyDescent="0.3">
      <c r="A664" s="169" t="s">
        <v>10587</v>
      </c>
      <c r="B664" s="169" t="s">
        <v>10569</v>
      </c>
      <c r="C664" s="169" t="s">
        <v>65</v>
      </c>
      <c r="D664" s="169" t="s">
        <v>124</v>
      </c>
      <c r="E664" s="169">
        <v>693000</v>
      </c>
      <c r="F664" s="169">
        <v>731999</v>
      </c>
      <c r="G664" s="169">
        <v>2569.2828753310278</v>
      </c>
      <c r="H664" s="169">
        <v>11.443183495922581</v>
      </c>
      <c r="I664" s="169">
        <v>2636.2907108062004</v>
      </c>
      <c r="J664" s="169">
        <v>11.445548290431796</v>
      </c>
    </row>
    <row r="665" spans="1:10" x14ac:dyDescent="0.3">
      <c r="A665" s="169" t="s">
        <v>5830</v>
      </c>
      <c r="B665" s="169" t="s">
        <v>9962</v>
      </c>
      <c r="C665" s="169" t="s">
        <v>68</v>
      </c>
      <c r="D665" s="169" t="s">
        <v>127</v>
      </c>
      <c r="E665" s="169">
        <v>0</v>
      </c>
      <c r="F665" s="169">
        <v>24999</v>
      </c>
      <c r="G665" s="169">
        <v>147.20843446774413</v>
      </c>
      <c r="H665" s="169">
        <v>13.38675432178003</v>
      </c>
      <c r="I665" s="169">
        <v>149.78397428959704</v>
      </c>
      <c r="J665" s="169">
        <v>13.389271683676936</v>
      </c>
    </row>
    <row r="666" spans="1:10" x14ac:dyDescent="0.3">
      <c r="A666" s="169" t="s">
        <v>9963</v>
      </c>
      <c r="B666" s="169" t="s">
        <v>9964</v>
      </c>
      <c r="C666" s="169" t="s">
        <v>68</v>
      </c>
      <c r="D666" s="169" t="s">
        <v>127</v>
      </c>
      <c r="E666" s="169">
        <v>25000</v>
      </c>
      <c r="F666" s="169">
        <v>49999</v>
      </c>
      <c r="G666" s="169">
        <v>203.25024388963968</v>
      </c>
      <c r="H666" s="169">
        <v>13.38675432178003</v>
      </c>
      <c r="I666" s="169">
        <v>207.17515933856413</v>
      </c>
      <c r="J666" s="169">
        <v>13.389271683676936</v>
      </c>
    </row>
    <row r="667" spans="1:10" x14ac:dyDescent="0.3">
      <c r="A667" s="169" t="s">
        <v>9965</v>
      </c>
      <c r="B667" s="169" t="s">
        <v>9966</v>
      </c>
      <c r="C667" s="169" t="s">
        <v>68</v>
      </c>
      <c r="D667" s="169" t="s">
        <v>127</v>
      </c>
      <c r="E667" s="169">
        <v>50000</v>
      </c>
      <c r="F667" s="169">
        <v>73199</v>
      </c>
      <c r="G667" s="169">
        <v>293.83756258147343</v>
      </c>
      <c r="H667" s="169">
        <v>13.38675432178003</v>
      </c>
      <c r="I667" s="169">
        <v>300.2596844487183</v>
      </c>
      <c r="J667" s="169">
        <v>13.389271683676936</v>
      </c>
    </row>
    <row r="668" spans="1:10" x14ac:dyDescent="0.3">
      <c r="A668" s="169" t="s">
        <v>9967</v>
      </c>
      <c r="B668" s="169" t="s">
        <v>9968</v>
      </c>
      <c r="C668" s="169" t="s">
        <v>68</v>
      </c>
      <c r="D668" s="169" t="s">
        <v>127</v>
      </c>
      <c r="E668" s="169">
        <v>73200</v>
      </c>
      <c r="F668" s="169">
        <v>99999</v>
      </c>
      <c r="G668" s="169">
        <v>315.84161273133049</v>
      </c>
      <c r="H668" s="169">
        <v>12.022807536377139</v>
      </c>
      <c r="I668" s="169">
        <v>322.39962902413794</v>
      </c>
      <c r="J668" s="169">
        <v>12.025172330886354</v>
      </c>
    </row>
    <row r="669" spans="1:10" x14ac:dyDescent="0.3">
      <c r="A669" s="169" t="s">
        <v>10160</v>
      </c>
      <c r="B669" s="169" t="s">
        <v>10161</v>
      </c>
      <c r="C669" s="169" t="s">
        <v>68</v>
      </c>
      <c r="D669" s="169" t="s">
        <v>127</v>
      </c>
      <c r="E669" s="169">
        <v>100000</v>
      </c>
      <c r="F669" s="169">
        <v>124999</v>
      </c>
      <c r="G669" s="169">
        <v>382.13919631005422</v>
      </c>
      <c r="H669" s="169">
        <v>12.022807536377139</v>
      </c>
      <c r="I669" s="169">
        <v>390.32618123460691</v>
      </c>
      <c r="J669" s="169">
        <v>12.025172330886354</v>
      </c>
    </row>
    <row r="670" spans="1:10" x14ac:dyDescent="0.3">
      <c r="A670" s="169" t="s">
        <v>9969</v>
      </c>
      <c r="B670" s="169" t="s">
        <v>9963</v>
      </c>
      <c r="C670" s="169" t="s">
        <v>68</v>
      </c>
      <c r="D670" s="169" t="s">
        <v>127</v>
      </c>
      <c r="E670" s="169">
        <v>125000</v>
      </c>
      <c r="F670" s="169">
        <v>149999</v>
      </c>
      <c r="G670" s="169">
        <v>445.26438501685902</v>
      </c>
      <c r="H670" s="169">
        <v>12.022807536377139</v>
      </c>
      <c r="I670" s="169">
        <v>454.98066563544182</v>
      </c>
      <c r="J670" s="169">
        <v>12.025172330886354</v>
      </c>
    </row>
    <row r="671" spans="1:10" x14ac:dyDescent="0.3">
      <c r="A671" s="169" t="s">
        <v>10162</v>
      </c>
      <c r="B671" s="169" t="s">
        <v>9965</v>
      </c>
      <c r="C671" s="169" t="s">
        <v>68</v>
      </c>
      <c r="D671" s="169" t="s">
        <v>127</v>
      </c>
      <c r="E671" s="169">
        <v>150000</v>
      </c>
      <c r="F671" s="169">
        <v>174999</v>
      </c>
      <c r="G671" s="169">
        <v>507.38957372366389</v>
      </c>
      <c r="H671" s="169">
        <v>12.022807536377139</v>
      </c>
      <c r="I671" s="169">
        <v>518.60198321286566</v>
      </c>
      <c r="J671" s="169">
        <v>12.025172330886354</v>
      </c>
    </row>
    <row r="672" spans="1:10" x14ac:dyDescent="0.3">
      <c r="A672" s="169" t="s">
        <v>9970</v>
      </c>
      <c r="B672" s="169" t="s">
        <v>9971</v>
      </c>
      <c r="C672" s="169" t="s">
        <v>68</v>
      </c>
      <c r="D672" s="169" t="s">
        <v>127</v>
      </c>
      <c r="E672" s="169">
        <v>175000</v>
      </c>
      <c r="F672" s="169">
        <v>199999</v>
      </c>
      <c r="G672" s="169">
        <v>570.51476243046875</v>
      </c>
      <c r="H672" s="169">
        <v>12.022807536377139</v>
      </c>
      <c r="I672" s="169">
        <v>583.25646761370058</v>
      </c>
      <c r="J672" s="169">
        <v>12.025172330886354</v>
      </c>
    </row>
    <row r="673" spans="1:10" x14ac:dyDescent="0.3">
      <c r="A673" s="169" t="s">
        <v>10163</v>
      </c>
      <c r="B673" s="169" t="s">
        <v>10164</v>
      </c>
      <c r="C673" s="169" t="s">
        <v>68</v>
      </c>
      <c r="D673" s="169" t="s">
        <v>127</v>
      </c>
      <c r="E673" s="169">
        <v>200000</v>
      </c>
      <c r="F673" s="169">
        <v>224999</v>
      </c>
      <c r="G673" s="169">
        <v>632.63995113727356</v>
      </c>
      <c r="H673" s="169">
        <v>12.022807536377139</v>
      </c>
      <c r="I673" s="169">
        <v>646.8777851911243</v>
      </c>
      <c r="J673" s="169">
        <v>12.025172330886354</v>
      </c>
    </row>
    <row r="674" spans="1:10" x14ac:dyDescent="0.3">
      <c r="A674" s="169" t="s">
        <v>10165</v>
      </c>
      <c r="B674" s="169" t="s">
        <v>9975</v>
      </c>
      <c r="C674" s="169" t="s">
        <v>68</v>
      </c>
      <c r="D674" s="169" t="s">
        <v>127</v>
      </c>
      <c r="E674" s="169">
        <v>225000</v>
      </c>
      <c r="F674" s="169">
        <v>249999</v>
      </c>
      <c r="G674" s="169">
        <v>696.76513984407836</v>
      </c>
      <c r="H674" s="169">
        <v>12.022807536377139</v>
      </c>
      <c r="I674" s="169">
        <v>712.5654364153703</v>
      </c>
      <c r="J674" s="169">
        <v>12.025172330886354</v>
      </c>
    </row>
    <row r="675" spans="1:10" x14ac:dyDescent="0.3">
      <c r="A675" s="169" t="s">
        <v>9972</v>
      </c>
      <c r="B675" s="169" t="s">
        <v>9973</v>
      </c>
      <c r="C675" s="169" t="s">
        <v>68</v>
      </c>
      <c r="D675" s="169" t="s">
        <v>127</v>
      </c>
      <c r="E675" s="169">
        <v>250000</v>
      </c>
      <c r="F675" s="169">
        <v>292999</v>
      </c>
      <c r="G675" s="169">
        <v>780.38189170059422</v>
      </c>
      <c r="H675" s="169">
        <v>12.022807536377139</v>
      </c>
      <c r="I675" s="169">
        <v>798.04023351956766</v>
      </c>
      <c r="J675" s="169">
        <v>12.025172330886354</v>
      </c>
    </row>
    <row r="676" spans="1:10" x14ac:dyDescent="0.3">
      <c r="A676" s="169" t="s">
        <v>10588</v>
      </c>
      <c r="B676" s="169" t="s">
        <v>10589</v>
      </c>
      <c r="C676" s="169" t="s">
        <v>68</v>
      </c>
      <c r="D676" s="169" t="s">
        <v>127</v>
      </c>
      <c r="E676" s="169">
        <v>293000</v>
      </c>
      <c r="F676" s="169">
        <v>342999</v>
      </c>
      <c r="G676" s="169">
        <v>915.45941783339242</v>
      </c>
      <c r="H676" s="169">
        <v>11.61101124041601</v>
      </c>
      <c r="I676" s="169">
        <v>936.41366629529762</v>
      </c>
      <c r="J676" s="169">
        <v>11.613376034925226</v>
      </c>
    </row>
    <row r="677" spans="1:10" x14ac:dyDescent="0.3">
      <c r="A677" s="169" t="s">
        <v>10590</v>
      </c>
      <c r="B677" s="169" t="s">
        <v>10591</v>
      </c>
      <c r="C677" s="169" t="s">
        <v>68</v>
      </c>
      <c r="D677" s="169" t="s">
        <v>127</v>
      </c>
      <c r="E677" s="169">
        <v>343000</v>
      </c>
      <c r="F677" s="169">
        <v>392999</v>
      </c>
      <c r="G677" s="169">
        <v>1030.3573952470022</v>
      </c>
      <c r="H677" s="169">
        <v>11.61101124041601</v>
      </c>
      <c r="I677" s="169">
        <v>1053.9937120508746</v>
      </c>
      <c r="J677" s="169">
        <v>11.613376034925226</v>
      </c>
    </row>
    <row r="678" spans="1:10" x14ac:dyDescent="0.3">
      <c r="A678" s="169" t="s">
        <v>10592</v>
      </c>
      <c r="B678" s="169" t="s">
        <v>10593</v>
      </c>
      <c r="C678" s="169" t="s">
        <v>68</v>
      </c>
      <c r="D678" s="169" t="s">
        <v>127</v>
      </c>
      <c r="E678" s="169">
        <v>393000</v>
      </c>
      <c r="F678" s="169">
        <v>442999</v>
      </c>
      <c r="G678" s="169">
        <v>1147.4781726606118</v>
      </c>
      <c r="H678" s="169">
        <v>11.61101124041601</v>
      </c>
      <c r="I678" s="169">
        <v>1173.8702810215298</v>
      </c>
      <c r="J678" s="169">
        <v>11.613376034925226</v>
      </c>
    </row>
    <row r="679" spans="1:10" x14ac:dyDescent="0.3">
      <c r="A679" s="169" t="s">
        <v>10594</v>
      </c>
      <c r="B679" s="169" t="s">
        <v>10595</v>
      </c>
      <c r="C679" s="169" t="s">
        <v>68</v>
      </c>
      <c r="D679" s="169" t="s">
        <v>127</v>
      </c>
      <c r="E679" s="169">
        <v>443000</v>
      </c>
      <c r="F679" s="169">
        <v>492999</v>
      </c>
      <c r="G679" s="169">
        <v>1264.3761500742214</v>
      </c>
      <c r="H679" s="169">
        <v>11.61101124041601</v>
      </c>
      <c r="I679" s="169">
        <v>1293.5166604239291</v>
      </c>
      <c r="J679" s="169">
        <v>11.613376034925226</v>
      </c>
    </row>
    <row r="680" spans="1:10" x14ac:dyDescent="0.3">
      <c r="A680" s="169" t="s">
        <v>10596</v>
      </c>
      <c r="B680" s="169" t="s">
        <v>10597</v>
      </c>
      <c r="C680" s="169" t="s">
        <v>68</v>
      </c>
      <c r="D680" s="169" t="s">
        <v>127</v>
      </c>
      <c r="E680" s="169">
        <v>493000</v>
      </c>
      <c r="F680" s="169">
        <v>542999</v>
      </c>
      <c r="G680" s="169">
        <v>1379.274127487831</v>
      </c>
      <c r="H680" s="169">
        <v>11.61101124041601</v>
      </c>
      <c r="I680" s="169">
        <v>1411.0967061795059</v>
      </c>
      <c r="J680" s="169">
        <v>11.613376034925226</v>
      </c>
    </row>
    <row r="681" spans="1:10" x14ac:dyDescent="0.3">
      <c r="A681" s="169" t="s">
        <v>10598</v>
      </c>
      <c r="B681" s="169" t="s">
        <v>10599</v>
      </c>
      <c r="C681" s="169" t="s">
        <v>68</v>
      </c>
      <c r="D681" s="169" t="s">
        <v>127</v>
      </c>
      <c r="E681" s="169">
        <v>543000</v>
      </c>
      <c r="F681" s="169">
        <v>592999</v>
      </c>
      <c r="G681" s="169">
        <v>1496.3949049014409</v>
      </c>
      <c r="H681" s="169">
        <v>11.61101124041601</v>
      </c>
      <c r="I681" s="169">
        <v>1530.9732751501613</v>
      </c>
      <c r="J681" s="169">
        <v>11.613376034925226</v>
      </c>
    </row>
    <row r="682" spans="1:10" x14ac:dyDescent="0.3">
      <c r="A682" s="169" t="s">
        <v>10600</v>
      </c>
      <c r="B682" s="169" t="s">
        <v>10601</v>
      </c>
      <c r="C682" s="169" t="s">
        <v>68</v>
      </c>
      <c r="D682" s="169" t="s">
        <v>127</v>
      </c>
      <c r="E682" s="169">
        <v>593000</v>
      </c>
      <c r="F682" s="169">
        <v>642999</v>
      </c>
      <c r="G682" s="169">
        <v>1616.2928823150505</v>
      </c>
      <c r="H682" s="169">
        <v>11.61101124041601</v>
      </c>
      <c r="I682" s="169">
        <v>1653.719155022794</v>
      </c>
      <c r="J682" s="169">
        <v>11.613376034925226</v>
      </c>
    </row>
    <row r="683" spans="1:10" x14ac:dyDescent="0.3">
      <c r="A683" s="169" t="s">
        <v>10602</v>
      </c>
      <c r="B683" s="169" t="s">
        <v>10603</v>
      </c>
      <c r="C683" s="169" t="s">
        <v>68</v>
      </c>
      <c r="D683" s="169" t="s">
        <v>127</v>
      </c>
      <c r="E683" s="169">
        <v>643000</v>
      </c>
      <c r="F683" s="169">
        <v>692999</v>
      </c>
      <c r="G683" s="169">
        <v>1728.1908597286601</v>
      </c>
      <c r="H683" s="169">
        <v>11.61101124041601</v>
      </c>
      <c r="I683" s="169">
        <v>1768.1997003081374</v>
      </c>
      <c r="J683" s="169">
        <v>11.613376034925226</v>
      </c>
    </row>
    <row r="684" spans="1:10" x14ac:dyDescent="0.3">
      <c r="A684" s="169" t="s">
        <v>10604</v>
      </c>
      <c r="B684" s="169" t="s">
        <v>10605</v>
      </c>
      <c r="C684" s="169" t="s">
        <v>68</v>
      </c>
      <c r="D684" s="169" t="s">
        <v>127</v>
      </c>
      <c r="E684" s="169">
        <v>693000</v>
      </c>
      <c r="F684" s="169">
        <v>731999</v>
      </c>
      <c r="G684" s="169">
        <v>1829.1954753310279</v>
      </c>
      <c r="H684" s="169">
        <v>11.61101124041601</v>
      </c>
      <c r="I684" s="169">
        <v>1871.6569627015726</v>
      </c>
      <c r="J684" s="169">
        <v>11.613376034925226</v>
      </c>
    </row>
    <row r="685" spans="1:10" x14ac:dyDescent="0.3">
      <c r="A685" s="169" t="s">
        <v>9974</v>
      </c>
      <c r="B685" s="169" t="s">
        <v>9962</v>
      </c>
      <c r="C685" s="169" t="s">
        <v>68</v>
      </c>
      <c r="D685" s="169" t="s">
        <v>130</v>
      </c>
      <c r="E685" s="169">
        <v>0</v>
      </c>
      <c r="F685" s="169">
        <v>24999</v>
      </c>
      <c r="G685" s="169">
        <v>147.00563446774413</v>
      </c>
      <c r="H685" s="169">
        <v>13.38675432178003</v>
      </c>
      <c r="I685" s="169">
        <v>149.57444805780926</v>
      </c>
      <c r="J685" s="169">
        <v>13.389271683676936</v>
      </c>
    </row>
    <row r="686" spans="1:10" x14ac:dyDescent="0.3">
      <c r="A686" s="169" t="s">
        <v>9975</v>
      </c>
      <c r="B686" s="169" t="s">
        <v>9964</v>
      </c>
      <c r="C686" s="169" t="s">
        <v>68</v>
      </c>
      <c r="D686" s="169" t="s">
        <v>130</v>
      </c>
      <c r="E686" s="169">
        <v>25000</v>
      </c>
      <c r="F686" s="169">
        <v>49999</v>
      </c>
      <c r="G686" s="169">
        <v>202.92144388963968</v>
      </c>
      <c r="H686" s="169">
        <v>13.38675432178003</v>
      </c>
      <c r="I686" s="169">
        <v>206.83545408702653</v>
      </c>
      <c r="J686" s="169">
        <v>13.389271683676936</v>
      </c>
    </row>
    <row r="687" spans="1:10" x14ac:dyDescent="0.3">
      <c r="A687" s="169" t="s">
        <v>9973</v>
      </c>
      <c r="B687" s="169" t="s">
        <v>9966</v>
      </c>
      <c r="C687" s="169" t="s">
        <v>68</v>
      </c>
      <c r="D687" s="169" t="s">
        <v>130</v>
      </c>
      <c r="E687" s="169">
        <v>50000</v>
      </c>
      <c r="F687" s="169">
        <v>73199</v>
      </c>
      <c r="G687" s="169">
        <v>293.26036258147343</v>
      </c>
      <c r="H687" s="169">
        <v>13.38675432178003</v>
      </c>
      <c r="I687" s="169">
        <v>299.66334055824535</v>
      </c>
      <c r="J687" s="169">
        <v>13.389271683676936</v>
      </c>
    </row>
    <row r="688" spans="1:10" x14ac:dyDescent="0.3">
      <c r="A688" s="169" t="s">
        <v>9976</v>
      </c>
      <c r="B688" s="169" t="s">
        <v>9968</v>
      </c>
      <c r="C688" s="169" t="s">
        <v>68</v>
      </c>
      <c r="D688" s="169" t="s">
        <v>130</v>
      </c>
      <c r="E688" s="169">
        <v>73200</v>
      </c>
      <c r="F688" s="169">
        <v>99999</v>
      </c>
      <c r="G688" s="169">
        <v>315.10481273133053</v>
      </c>
      <c r="H688" s="169">
        <v>12.022807536377139</v>
      </c>
      <c r="I688" s="169">
        <v>321.63839170864861</v>
      </c>
      <c r="J688" s="169">
        <v>12.025172330886354</v>
      </c>
    </row>
    <row r="689" spans="1:10" x14ac:dyDescent="0.3">
      <c r="A689" s="169" t="s">
        <v>10166</v>
      </c>
      <c r="B689" s="169" t="s">
        <v>10161</v>
      </c>
      <c r="C689" s="169" t="s">
        <v>68</v>
      </c>
      <c r="D689" s="169" t="s">
        <v>130</v>
      </c>
      <c r="E689" s="169">
        <v>100000</v>
      </c>
      <c r="F689" s="169">
        <v>124999</v>
      </c>
      <c r="G689" s="169">
        <v>381.16479631005416</v>
      </c>
      <c r="H689" s="169">
        <v>12.022807536377139</v>
      </c>
      <c r="I689" s="169">
        <v>389.31946348187512</v>
      </c>
      <c r="J689" s="169">
        <v>12.025172330886354</v>
      </c>
    </row>
    <row r="690" spans="1:10" x14ac:dyDescent="0.3">
      <c r="A690" s="169" t="s">
        <v>9977</v>
      </c>
      <c r="B690" s="169" t="s">
        <v>9963</v>
      </c>
      <c r="C690" s="169" t="s">
        <v>68</v>
      </c>
      <c r="D690" s="169" t="s">
        <v>130</v>
      </c>
      <c r="E690" s="169">
        <v>125000</v>
      </c>
      <c r="F690" s="169">
        <v>149999</v>
      </c>
      <c r="G690" s="169">
        <v>444.06318501685905</v>
      </c>
      <c r="H690" s="169">
        <v>12.022807536377139</v>
      </c>
      <c r="I690" s="169">
        <v>453.73962564716038</v>
      </c>
      <c r="J690" s="169">
        <v>12.025172330886354</v>
      </c>
    </row>
    <row r="691" spans="1:10" x14ac:dyDescent="0.3">
      <c r="A691" s="169" t="s">
        <v>10167</v>
      </c>
      <c r="B691" s="169" t="s">
        <v>9965</v>
      </c>
      <c r="C691" s="169" t="s">
        <v>68</v>
      </c>
      <c r="D691" s="169" t="s">
        <v>130</v>
      </c>
      <c r="E691" s="169">
        <v>150000</v>
      </c>
      <c r="F691" s="169">
        <v>174999</v>
      </c>
      <c r="G691" s="169">
        <v>505.96157372366389</v>
      </c>
      <c r="H691" s="169">
        <v>12.022807536377139</v>
      </c>
      <c r="I691" s="169">
        <v>517.12662098903445</v>
      </c>
      <c r="J691" s="169">
        <v>12.025172330886354</v>
      </c>
    </row>
    <row r="692" spans="1:10" x14ac:dyDescent="0.3">
      <c r="A692" s="169" t="s">
        <v>9978</v>
      </c>
      <c r="B692" s="169" t="s">
        <v>9971</v>
      </c>
      <c r="C692" s="169" t="s">
        <v>68</v>
      </c>
      <c r="D692" s="169" t="s">
        <v>130</v>
      </c>
      <c r="E692" s="169">
        <v>175000</v>
      </c>
      <c r="F692" s="169">
        <v>199999</v>
      </c>
      <c r="G692" s="169">
        <v>568.85996243046873</v>
      </c>
      <c r="H692" s="169">
        <v>12.022807536377139</v>
      </c>
      <c r="I692" s="169">
        <v>581.54678315431977</v>
      </c>
      <c r="J692" s="169">
        <v>12.025172330886354</v>
      </c>
    </row>
    <row r="693" spans="1:10" x14ac:dyDescent="0.3">
      <c r="A693" s="169" t="s">
        <v>10168</v>
      </c>
      <c r="B693" s="169" t="s">
        <v>10164</v>
      </c>
      <c r="C693" s="169" t="s">
        <v>68</v>
      </c>
      <c r="D693" s="169" t="s">
        <v>130</v>
      </c>
      <c r="E693" s="169">
        <v>200000</v>
      </c>
      <c r="F693" s="169">
        <v>224999</v>
      </c>
      <c r="G693" s="169">
        <v>630.75835113727362</v>
      </c>
      <c r="H693" s="169">
        <v>12.022807536377139</v>
      </c>
      <c r="I693" s="169">
        <v>644.9337784961939</v>
      </c>
      <c r="J693" s="169">
        <v>12.025172330886354</v>
      </c>
    </row>
    <row r="694" spans="1:10" x14ac:dyDescent="0.3">
      <c r="A694" s="169" t="s">
        <v>10169</v>
      </c>
      <c r="B694" s="169" t="s">
        <v>9975</v>
      </c>
      <c r="C694" s="169" t="s">
        <v>68</v>
      </c>
      <c r="D694" s="169" t="s">
        <v>130</v>
      </c>
      <c r="E694" s="169">
        <v>225000</v>
      </c>
      <c r="F694" s="169">
        <v>249999</v>
      </c>
      <c r="G694" s="169">
        <v>694.6567398440784</v>
      </c>
      <c r="H694" s="169">
        <v>12.022807536377139</v>
      </c>
      <c r="I694" s="169">
        <v>710.38710748489029</v>
      </c>
      <c r="J694" s="169">
        <v>12.025172330886354</v>
      </c>
    </row>
    <row r="695" spans="1:10" x14ac:dyDescent="0.3">
      <c r="A695" s="169" t="s">
        <v>9979</v>
      </c>
      <c r="B695" s="169" t="s">
        <v>9973</v>
      </c>
      <c r="C695" s="169" t="s">
        <v>68</v>
      </c>
      <c r="D695" s="169" t="s">
        <v>130</v>
      </c>
      <c r="E695" s="169">
        <v>250000</v>
      </c>
      <c r="F695" s="169">
        <v>292999</v>
      </c>
      <c r="G695" s="169">
        <v>777.99869170059424</v>
      </c>
      <c r="H695" s="169">
        <v>12.022807536377139</v>
      </c>
      <c r="I695" s="169">
        <v>795.57799034601419</v>
      </c>
      <c r="J695" s="169">
        <v>12.025172330886354</v>
      </c>
    </row>
    <row r="696" spans="1:10" x14ac:dyDescent="0.3">
      <c r="A696" s="169" t="s">
        <v>10606</v>
      </c>
      <c r="B696" s="169" t="s">
        <v>10589</v>
      </c>
      <c r="C696" s="169" t="s">
        <v>68</v>
      </c>
      <c r="D696" s="169" t="s">
        <v>130</v>
      </c>
      <c r="E696" s="169">
        <v>293000</v>
      </c>
      <c r="F696" s="169">
        <v>342999</v>
      </c>
      <c r="G696" s="169">
        <v>912.76181783339246</v>
      </c>
      <c r="H696" s="169">
        <v>11.61101124041601</v>
      </c>
      <c r="I696" s="169">
        <v>933.62659547246369</v>
      </c>
      <c r="J696" s="169">
        <v>11.613376034925226</v>
      </c>
    </row>
    <row r="697" spans="1:10" x14ac:dyDescent="0.3">
      <c r="A697" s="169" t="s">
        <v>10607</v>
      </c>
      <c r="B697" s="169" t="s">
        <v>10591</v>
      </c>
      <c r="C697" s="169" t="s">
        <v>68</v>
      </c>
      <c r="D697" s="169" t="s">
        <v>130</v>
      </c>
      <c r="E697" s="169">
        <v>343000</v>
      </c>
      <c r="F697" s="169">
        <v>392999</v>
      </c>
      <c r="G697" s="169">
        <v>1027.2457952470022</v>
      </c>
      <c r="H697" s="169">
        <v>11.61101124041601</v>
      </c>
      <c r="I697" s="169">
        <v>1050.7789101631483</v>
      </c>
      <c r="J697" s="169">
        <v>11.613376034925226</v>
      </c>
    </row>
    <row r="698" spans="1:10" x14ac:dyDescent="0.3">
      <c r="A698" s="169" t="s">
        <v>10608</v>
      </c>
      <c r="B698" s="169" t="s">
        <v>10593</v>
      </c>
      <c r="C698" s="169" t="s">
        <v>68</v>
      </c>
      <c r="D698" s="169" t="s">
        <v>130</v>
      </c>
      <c r="E698" s="169">
        <v>393000</v>
      </c>
      <c r="F698" s="169">
        <v>442999</v>
      </c>
      <c r="G698" s="169">
        <v>1143.9513726606117</v>
      </c>
      <c r="H698" s="169">
        <v>11.61101124041601</v>
      </c>
      <c r="I698" s="169">
        <v>1170.2265082687231</v>
      </c>
      <c r="J698" s="169">
        <v>11.613376034925226</v>
      </c>
    </row>
    <row r="699" spans="1:10" x14ac:dyDescent="0.3">
      <c r="A699" s="169" t="s">
        <v>10609</v>
      </c>
      <c r="B699" s="169" t="s">
        <v>10595</v>
      </c>
      <c r="C699" s="169" t="s">
        <v>68</v>
      </c>
      <c r="D699" s="169" t="s">
        <v>130</v>
      </c>
      <c r="E699" s="169">
        <v>443000</v>
      </c>
      <c r="F699" s="169">
        <v>492999</v>
      </c>
      <c r="G699" s="169">
        <v>1260.4353500742216</v>
      </c>
      <c r="H699" s="169">
        <v>11.61101124041601</v>
      </c>
      <c r="I699" s="169">
        <v>1289.4451566062303</v>
      </c>
      <c r="J699" s="169">
        <v>11.613376034925226</v>
      </c>
    </row>
    <row r="700" spans="1:10" x14ac:dyDescent="0.3">
      <c r="A700" s="169" t="s">
        <v>10610</v>
      </c>
      <c r="B700" s="169" t="s">
        <v>10597</v>
      </c>
      <c r="C700" s="169" t="s">
        <v>68</v>
      </c>
      <c r="D700" s="169" t="s">
        <v>130</v>
      </c>
      <c r="E700" s="169">
        <v>493000</v>
      </c>
      <c r="F700" s="169">
        <v>542999</v>
      </c>
      <c r="G700" s="169">
        <v>1374.919327487831</v>
      </c>
      <c r="H700" s="169">
        <v>11.61101124041601</v>
      </c>
      <c r="I700" s="169">
        <v>1406.5974712969148</v>
      </c>
      <c r="J700" s="169">
        <v>11.613376034925226</v>
      </c>
    </row>
    <row r="701" spans="1:10" x14ac:dyDescent="0.3">
      <c r="A701" s="169" t="s">
        <v>10611</v>
      </c>
      <c r="B701" s="169" t="s">
        <v>10599</v>
      </c>
      <c r="C701" s="169" t="s">
        <v>68</v>
      </c>
      <c r="D701" s="169" t="s">
        <v>130</v>
      </c>
      <c r="E701" s="169">
        <v>543000</v>
      </c>
      <c r="F701" s="169">
        <v>592999</v>
      </c>
      <c r="G701" s="169">
        <v>1491.6249049014409</v>
      </c>
      <c r="H701" s="169">
        <v>11.61101124041601</v>
      </c>
      <c r="I701" s="169">
        <v>1526.0450694024901</v>
      </c>
      <c r="J701" s="169">
        <v>11.613376034925226</v>
      </c>
    </row>
    <row r="702" spans="1:10" x14ac:dyDescent="0.3">
      <c r="A702" s="169" t="s">
        <v>10612</v>
      </c>
      <c r="B702" s="169" t="s">
        <v>10601</v>
      </c>
      <c r="C702" s="169" t="s">
        <v>68</v>
      </c>
      <c r="D702" s="169" t="s">
        <v>130</v>
      </c>
      <c r="E702" s="169">
        <v>593000</v>
      </c>
      <c r="F702" s="169">
        <v>642999</v>
      </c>
      <c r="G702" s="169">
        <v>1611.1088823150506</v>
      </c>
      <c r="H702" s="169">
        <v>11.61101124041601</v>
      </c>
      <c r="I702" s="169">
        <v>1648.3632182102306</v>
      </c>
      <c r="J702" s="169">
        <v>11.613376034925226</v>
      </c>
    </row>
    <row r="703" spans="1:10" x14ac:dyDescent="0.3">
      <c r="A703" s="169" t="s">
        <v>10613</v>
      </c>
      <c r="B703" s="169" t="s">
        <v>10603</v>
      </c>
      <c r="C703" s="169" t="s">
        <v>68</v>
      </c>
      <c r="D703" s="169" t="s">
        <v>130</v>
      </c>
      <c r="E703" s="169">
        <v>643000</v>
      </c>
      <c r="F703" s="169">
        <v>692999</v>
      </c>
      <c r="G703" s="169">
        <v>1722.5928597286602</v>
      </c>
      <c r="H703" s="169">
        <v>11.61101124041601</v>
      </c>
      <c r="I703" s="169">
        <v>1762.4160324306818</v>
      </c>
      <c r="J703" s="169">
        <v>11.613376034925226</v>
      </c>
    </row>
    <row r="704" spans="1:10" x14ac:dyDescent="0.3">
      <c r="A704" s="169" t="s">
        <v>10614</v>
      </c>
      <c r="B704" s="169" t="s">
        <v>10605</v>
      </c>
      <c r="C704" s="169" t="s">
        <v>68</v>
      </c>
      <c r="D704" s="169" t="s">
        <v>130</v>
      </c>
      <c r="E704" s="169">
        <v>693000</v>
      </c>
      <c r="F704" s="169">
        <v>731999</v>
      </c>
      <c r="G704" s="169">
        <v>1823.2422753310277</v>
      </c>
      <c r="H704" s="169">
        <v>11.61101124041601</v>
      </c>
      <c r="I704" s="169">
        <v>1865.506313968441</v>
      </c>
      <c r="J704" s="169">
        <v>11.613376034925226</v>
      </c>
    </row>
    <row r="705" spans="1:10" x14ac:dyDescent="0.3">
      <c r="A705" s="169" t="s">
        <v>9980</v>
      </c>
      <c r="B705" s="169" t="s">
        <v>9981</v>
      </c>
      <c r="C705" s="169" t="s">
        <v>72</v>
      </c>
      <c r="D705" s="169" t="s">
        <v>133</v>
      </c>
      <c r="E705" s="169">
        <v>0</v>
      </c>
      <c r="F705" s="169">
        <v>24999</v>
      </c>
      <c r="G705" s="169">
        <v>149.33513446774413</v>
      </c>
      <c r="H705" s="169">
        <v>13.270796310012482</v>
      </c>
      <c r="I705" s="169">
        <v>151.98121017294557</v>
      </c>
      <c r="J705" s="169">
        <v>13.273346838732801</v>
      </c>
    </row>
    <row r="706" spans="1:10" x14ac:dyDescent="0.3">
      <c r="A706" s="169" t="s">
        <v>9982</v>
      </c>
      <c r="B706" s="169" t="s">
        <v>9983</v>
      </c>
      <c r="C706" s="169" t="s">
        <v>72</v>
      </c>
      <c r="D706" s="169" t="s">
        <v>133</v>
      </c>
      <c r="E706" s="169">
        <v>25000</v>
      </c>
      <c r="F706" s="169">
        <v>49999</v>
      </c>
      <c r="G706" s="169">
        <v>206.93044388963969</v>
      </c>
      <c r="H706" s="169">
        <v>13.270796310012482</v>
      </c>
      <c r="I706" s="169">
        <v>210.9774198820819</v>
      </c>
      <c r="J706" s="169">
        <v>13.273346838732801</v>
      </c>
    </row>
    <row r="707" spans="1:10" x14ac:dyDescent="0.3">
      <c r="A707" s="169" t="s">
        <v>9984</v>
      </c>
      <c r="B707" s="169" t="s">
        <v>9985</v>
      </c>
      <c r="C707" s="169" t="s">
        <v>72</v>
      </c>
      <c r="D707" s="169" t="s">
        <v>133</v>
      </c>
      <c r="E707" s="169">
        <v>50000</v>
      </c>
      <c r="F707" s="169">
        <v>73199</v>
      </c>
      <c r="G707" s="169">
        <v>299.99546258147342</v>
      </c>
      <c r="H707" s="169">
        <v>13.270796310012482</v>
      </c>
      <c r="I707" s="169">
        <v>306.62182243060187</v>
      </c>
      <c r="J707" s="169">
        <v>13.273346838732801</v>
      </c>
    </row>
    <row r="708" spans="1:10" x14ac:dyDescent="0.3">
      <c r="A708" s="169" t="s">
        <v>9986</v>
      </c>
      <c r="B708" s="169" t="s">
        <v>9987</v>
      </c>
      <c r="C708" s="169" t="s">
        <v>72</v>
      </c>
      <c r="D708" s="169" t="s">
        <v>133</v>
      </c>
      <c r="E708" s="169">
        <v>73200</v>
      </c>
      <c r="F708" s="169">
        <v>99999</v>
      </c>
      <c r="G708" s="169">
        <v>326.6058127313305</v>
      </c>
      <c r="H708" s="169">
        <v>11.970111526814732</v>
      </c>
      <c r="I708" s="169">
        <v>333.52084334470038</v>
      </c>
      <c r="J708" s="169">
        <v>11.972536021606087</v>
      </c>
    </row>
    <row r="709" spans="1:10" x14ac:dyDescent="0.3">
      <c r="A709" s="169" t="s">
        <v>10170</v>
      </c>
      <c r="B709" s="169" t="s">
        <v>10171</v>
      </c>
      <c r="C709" s="169" t="s">
        <v>72</v>
      </c>
      <c r="D709" s="169" t="s">
        <v>133</v>
      </c>
      <c r="E709" s="169">
        <v>100000</v>
      </c>
      <c r="F709" s="169">
        <v>124999</v>
      </c>
      <c r="G709" s="169">
        <v>397.01349631005417</v>
      </c>
      <c r="H709" s="169">
        <v>11.970111526814732</v>
      </c>
      <c r="I709" s="169">
        <v>405.6938145160716</v>
      </c>
      <c r="J709" s="169">
        <v>11.972536021606087</v>
      </c>
    </row>
    <row r="710" spans="1:10" x14ac:dyDescent="0.3">
      <c r="A710" s="169" t="s">
        <v>9988</v>
      </c>
      <c r="B710" s="169" t="s">
        <v>9982</v>
      </c>
      <c r="C710" s="169" t="s">
        <v>72</v>
      </c>
      <c r="D710" s="169" t="s">
        <v>133</v>
      </c>
      <c r="E710" s="169">
        <v>125000</v>
      </c>
      <c r="F710" s="169">
        <v>149999</v>
      </c>
      <c r="G710" s="169">
        <v>464.01098501685902</v>
      </c>
      <c r="H710" s="169">
        <v>11.970111526814732</v>
      </c>
      <c r="I710" s="169">
        <v>474.34903080720159</v>
      </c>
      <c r="J710" s="169">
        <v>11.972536021606087</v>
      </c>
    </row>
    <row r="711" spans="1:10" x14ac:dyDescent="0.3">
      <c r="A711" s="169" t="s">
        <v>10172</v>
      </c>
      <c r="B711" s="169" t="s">
        <v>9984</v>
      </c>
      <c r="C711" s="169" t="s">
        <v>72</v>
      </c>
      <c r="D711" s="169" t="s">
        <v>133</v>
      </c>
      <c r="E711" s="169">
        <v>150000</v>
      </c>
      <c r="F711" s="169">
        <v>174999</v>
      </c>
      <c r="G711" s="169">
        <v>529.78417372366391</v>
      </c>
      <c r="H711" s="169">
        <v>11.970111526814732</v>
      </c>
      <c r="I711" s="169">
        <v>541.73934095642937</v>
      </c>
      <c r="J711" s="169">
        <v>11.972536021606087</v>
      </c>
    </row>
    <row r="712" spans="1:10" x14ac:dyDescent="0.3">
      <c r="A712" s="169" t="s">
        <v>9989</v>
      </c>
      <c r="B712" s="169" t="s">
        <v>9990</v>
      </c>
      <c r="C712" s="169" t="s">
        <v>72</v>
      </c>
      <c r="D712" s="169" t="s">
        <v>133</v>
      </c>
      <c r="E712" s="169">
        <v>175000</v>
      </c>
      <c r="F712" s="169">
        <v>199999</v>
      </c>
      <c r="G712" s="169">
        <v>596.78166243046871</v>
      </c>
      <c r="H712" s="169">
        <v>11.970111526814732</v>
      </c>
      <c r="I712" s="169">
        <v>610.39455724755919</v>
      </c>
      <c r="J712" s="169">
        <v>11.972536021606087</v>
      </c>
    </row>
    <row r="713" spans="1:10" x14ac:dyDescent="0.3">
      <c r="A713" s="169" t="s">
        <v>10173</v>
      </c>
      <c r="B713" s="169" t="s">
        <v>10174</v>
      </c>
      <c r="C713" s="169" t="s">
        <v>72</v>
      </c>
      <c r="D713" s="169" t="s">
        <v>133</v>
      </c>
      <c r="E713" s="169">
        <v>200000</v>
      </c>
      <c r="F713" s="169">
        <v>224999</v>
      </c>
      <c r="G713" s="169">
        <v>662.55485113727366</v>
      </c>
      <c r="H713" s="169">
        <v>11.970111526814732</v>
      </c>
      <c r="I713" s="169">
        <v>677.78486739678704</v>
      </c>
      <c r="J713" s="169">
        <v>11.972536021606087</v>
      </c>
    </row>
    <row r="714" spans="1:10" x14ac:dyDescent="0.3">
      <c r="A714" s="169" t="s">
        <v>10175</v>
      </c>
      <c r="B714" s="169" t="s">
        <v>9994</v>
      </c>
      <c r="C714" s="169" t="s">
        <v>72</v>
      </c>
      <c r="D714" s="169" t="s">
        <v>133</v>
      </c>
      <c r="E714" s="169">
        <v>225000</v>
      </c>
      <c r="F714" s="169">
        <v>249999</v>
      </c>
      <c r="G714" s="169">
        <v>730.32803984407838</v>
      </c>
      <c r="H714" s="169">
        <v>11.970111526814732</v>
      </c>
      <c r="I714" s="169">
        <v>747.24151119283692</v>
      </c>
      <c r="J714" s="169">
        <v>11.972536021606087</v>
      </c>
    </row>
    <row r="715" spans="1:10" x14ac:dyDescent="0.3">
      <c r="A715" s="169" t="s">
        <v>9991</v>
      </c>
      <c r="B715" s="169" t="s">
        <v>9992</v>
      </c>
      <c r="C715" s="169" t="s">
        <v>72</v>
      </c>
      <c r="D715" s="169" t="s">
        <v>133</v>
      </c>
      <c r="E715" s="169">
        <v>250000</v>
      </c>
      <c r="F715" s="169">
        <v>292999</v>
      </c>
      <c r="G715" s="169">
        <v>818.77429170059429</v>
      </c>
      <c r="H715" s="169">
        <v>11.970111526814732</v>
      </c>
      <c r="I715" s="169">
        <v>837.70598747069857</v>
      </c>
      <c r="J715" s="169">
        <v>11.972536021606087</v>
      </c>
    </row>
    <row r="716" spans="1:10" x14ac:dyDescent="0.3">
      <c r="A716" s="169" t="s">
        <v>10615</v>
      </c>
      <c r="B716" s="169" t="s">
        <v>10616</v>
      </c>
      <c r="C716" s="169" t="s">
        <v>72</v>
      </c>
      <c r="D716" s="169" t="s">
        <v>133</v>
      </c>
      <c r="E716" s="169">
        <v>293000</v>
      </c>
      <c r="F716" s="169">
        <v>342999</v>
      </c>
      <c r="G716" s="169">
        <v>1302.1341178333923</v>
      </c>
      <c r="H716" s="169">
        <v>11.48330120511241</v>
      </c>
      <c r="I716" s="169">
        <v>1335.9131377877625</v>
      </c>
      <c r="J716" s="169">
        <v>11.485725699903766</v>
      </c>
    </row>
    <row r="717" spans="1:10" x14ac:dyDescent="0.3">
      <c r="A717" s="169" t="s">
        <v>10617</v>
      </c>
      <c r="B717" s="169" t="s">
        <v>10618</v>
      </c>
      <c r="C717" s="169" t="s">
        <v>72</v>
      </c>
      <c r="D717" s="169" t="s">
        <v>133</v>
      </c>
      <c r="E717" s="169">
        <v>343000</v>
      </c>
      <c r="F717" s="169">
        <v>392999</v>
      </c>
      <c r="G717" s="169">
        <v>1476.764795247002</v>
      </c>
      <c r="H717" s="169">
        <v>11.48330120511241</v>
      </c>
      <c r="I717" s="169">
        <v>1515.2070274561115</v>
      </c>
      <c r="J717" s="169">
        <v>11.485725699903766</v>
      </c>
    </row>
    <row r="718" spans="1:10" x14ac:dyDescent="0.3">
      <c r="A718" s="169" t="s">
        <v>10619</v>
      </c>
      <c r="B718" s="169" t="s">
        <v>10620</v>
      </c>
      <c r="C718" s="169" t="s">
        <v>72</v>
      </c>
      <c r="D718" s="169" t="s">
        <v>133</v>
      </c>
      <c r="E718" s="169">
        <v>393000</v>
      </c>
      <c r="F718" s="169">
        <v>442999</v>
      </c>
      <c r="G718" s="169">
        <v>1653.3954726606119</v>
      </c>
      <c r="H718" s="169">
        <v>11.48330120511241</v>
      </c>
      <c r="I718" s="169">
        <v>1696.5672507712829</v>
      </c>
      <c r="J718" s="169">
        <v>11.485725699903766</v>
      </c>
    </row>
    <row r="719" spans="1:10" x14ac:dyDescent="0.3">
      <c r="A719" s="169" t="s">
        <v>10621</v>
      </c>
      <c r="B719" s="169" t="s">
        <v>10622</v>
      </c>
      <c r="C719" s="169" t="s">
        <v>72</v>
      </c>
      <c r="D719" s="169" t="s">
        <v>133</v>
      </c>
      <c r="E719" s="169">
        <v>443000</v>
      </c>
      <c r="F719" s="169">
        <v>492999</v>
      </c>
      <c r="G719" s="169">
        <v>1830.0261500742215</v>
      </c>
      <c r="H719" s="169">
        <v>11.48330120511241</v>
      </c>
      <c r="I719" s="169">
        <v>1877.9274740864541</v>
      </c>
      <c r="J719" s="169">
        <v>11.485725699903766</v>
      </c>
    </row>
    <row r="720" spans="1:10" x14ac:dyDescent="0.3">
      <c r="A720" s="169" t="s">
        <v>10623</v>
      </c>
      <c r="B720" s="169" t="s">
        <v>10624</v>
      </c>
      <c r="C720" s="169" t="s">
        <v>72</v>
      </c>
      <c r="D720" s="169" t="s">
        <v>133</v>
      </c>
      <c r="E720" s="169">
        <v>493000</v>
      </c>
      <c r="F720" s="169">
        <v>542999</v>
      </c>
      <c r="G720" s="169">
        <v>2004.6568274878312</v>
      </c>
      <c r="H720" s="169">
        <v>11.48330120511241</v>
      </c>
      <c r="I720" s="169">
        <v>2057.2213637548034</v>
      </c>
      <c r="J720" s="169">
        <v>11.485725699903766</v>
      </c>
    </row>
    <row r="721" spans="1:10" x14ac:dyDescent="0.3">
      <c r="A721" s="169" t="s">
        <v>10625</v>
      </c>
      <c r="B721" s="169" t="s">
        <v>10626</v>
      </c>
      <c r="C721" s="169" t="s">
        <v>72</v>
      </c>
      <c r="D721" s="169" t="s">
        <v>133</v>
      </c>
      <c r="E721" s="169">
        <v>543000</v>
      </c>
      <c r="F721" s="169">
        <v>592999</v>
      </c>
      <c r="G721" s="169">
        <v>2181.287504901441</v>
      </c>
      <c r="H721" s="169">
        <v>11.48330120511241</v>
      </c>
      <c r="I721" s="169">
        <v>2238.5815870699748</v>
      </c>
      <c r="J721" s="169">
        <v>11.485725699903766</v>
      </c>
    </row>
    <row r="722" spans="1:10" x14ac:dyDescent="0.3">
      <c r="A722" s="169" t="s">
        <v>10627</v>
      </c>
      <c r="B722" s="169" t="s">
        <v>10628</v>
      </c>
      <c r="C722" s="169" t="s">
        <v>72</v>
      </c>
      <c r="D722" s="169" t="s">
        <v>133</v>
      </c>
      <c r="E722" s="169">
        <v>593000</v>
      </c>
      <c r="F722" s="169">
        <v>642999</v>
      </c>
      <c r="G722" s="169">
        <v>2360.6938823150504</v>
      </c>
      <c r="H722" s="169">
        <v>11.48330120511241</v>
      </c>
      <c r="I722" s="169">
        <v>2422.8095715368881</v>
      </c>
      <c r="J722" s="169">
        <v>11.485725699903766</v>
      </c>
    </row>
    <row r="723" spans="1:10" x14ac:dyDescent="0.3">
      <c r="A723" s="169" t="s">
        <v>10629</v>
      </c>
      <c r="B723" s="169" t="s">
        <v>10630</v>
      </c>
      <c r="C723" s="169" t="s">
        <v>72</v>
      </c>
      <c r="D723" s="169" t="s">
        <v>133</v>
      </c>
      <c r="E723" s="169">
        <v>643000</v>
      </c>
      <c r="F723" s="169">
        <v>692999</v>
      </c>
      <c r="G723" s="169">
        <v>2532.32455972866</v>
      </c>
      <c r="H723" s="169">
        <v>11.48330120511241</v>
      </c>
      <c r="I723" s="169">
        <v>2599.0039607350031</v>
      </c>
      <c r="J723" s="169">
        <v>11.485725699903766</v>
      </c>
    </row>
    <row r="724" spans="1:10" x14ac:dyDescent="0.3">
      <c r="A724" s="169" t="s">
        <v>10631</v>
      </c>
      <c r="B724" s="169" t="s">
        <v>10632</v>
      </c>
      <c r="C724" s="169" t="s">
        <v>72</v>
      </c>
      <c r="D724" s="169" t="s">
        <v>133</v>
      </c>
      <c r="E724" s="169">
        <v>693000</v>
      </c>
      <c r="F724" s="169">
        <v>731999</v>
      </c>
      <c r="G724" s="169">
        <v>2684.4649753310273</v>
      </c>
      <c r="H724" s="169">
        <v>11.48330120511241</v>
      </c>
      <c r="I724" s="169">
        <v>2755.2930351770269</v>
      </c>
      <c r="J724" s="169">
        <v>11.485725699903766</v>
      </c>
    </row>
    <row r="725" spans="1:10" x14ac:dyDescent="0.3">
      <c r="A725" s="169" t="s">
        <v>9993</v>
      </c>
      <c r="B725" s="169" t="s">
        <v>9981</v>
      </c>
      <c r="C725" s="169" t="s">
        <v>72</v>
      </c>
      <c r="D725" s="169" t="s">
        <v>136</v>
      </c>
      <c r="E725" s="169">
        <v>0</v>
      </c>
      <c r="F725" s="169">
        <v>24999</v>
      </c>
      <c r="G725" s="169">
        <v>149.33513446774413</v>
      </c>
      <c r="H725" s="169">
        <v>13.270796310012482</v>
      </c>
      <c r="I725" s="169">
        <v>151.98121017294557</v>
      </c>
      <c r="J725" s="169">
        <v>13.273346838732801</v>
      </c>
    </row>
    <row r="726" spans="1:10" x14ac:dyDescent="0.3">
      <c r="A726" s="169" t="s">
        <v>9994</v>
      </c>
      <c r="B726" s="169" t="s">
        <v>9983</v>
      </c>
      <c r="C726" s="169" t="s">
        <v>72</v>
      </c>
      <c r="D726" s="169" t="s">
        <v>136</v>
      </c>
      <c r="E726" s="169">
        <v>25000</v>
      </c>
      <c r="F726" s="169">
        <v>49999</v>
      </c>
      <c r="G726" s="169">
        <v>206.93044388963969</v>
      </c>
      <c r="H726" s="169">
        <v>13.270796310012482</v>
      </c>
      <c r="I726" s="169">
        <v>210.9774198820819</v>
      </c>
      <c r="J726" s="169">
        <v>13.273346838732801</v>
      </c>
    </row>
    <row r="727" spans="1:10" x14ac:dyDescent="0.3">
      <c r="A727" s="169" t="s">
        <v>9992</v>
      </c>
      <c r="B727" s="169" t="s">
        <v>9985</v>
      </c>
      <c r="C727" s="169" t="s">
        <v>72</v>
      </c>
      <c r="D727" s="169" t="s">
        <v>136</v>
      </c>
      <c r="E727" s="169">
        <v>50000</v>
      </c>
      <c r="F727" s="169">
        <v>73199</v>
      </c>
      <c r="G727" s="169">
        <v>299.99546258147342</v>
      </c>
      <c r="H727" s="169">
        <v>13.270796310012482</v>
      </c>
      <c r="I727" s="169">
        <v>306.62182243060187</v>
      </c>
      <c r="J727" s="169">
        <v>13.273346838732801</v>
      </c>
    </row>
    <row r="728" spans="1:10" x14ac:dyDescent="0.3">
      <c r="A728" s="169" t="s">
        <v>9995</v>
      </c>
      <c r="B728" s="169" t="s">
        <v>9987</v>
      </c>
      <c r="C728" s="169" t="s">
        <v>72</v>
      </c>
      <c r="D728" s="169" t="s">
        <v>136</v>
      </c>
      <c r="E728" s="169">
        <v>73200</v>
      </c>
      <c r="F728" s="169">
        <v>99999</v>
      </c>
      <c r="G728" s="169">
        <v>326.6058127313305</v>
      </c>
      <c r="H728" s="169">
        <v>11.970111526814732</v>
      </c>
      <c r="I728" s="169">
        <v>333.52084334470038</v>
      </c>
      <c r="J728" s="169">
        <v>11.972536021606087</v>
      </c>
    </row>
    <row r="729" spans="1:10" x14ac:dyDescent="0.3">
      <c r="A729" s="169" t="s">
        <v>10176</v>
      </c>
      <c r="B729" s="169" t="s">
        <v>10171</v>
      </c>
      <c r="C729" s="169" t="s">
        <v>72</v>
      </c>
      <c r="D729" s="169" t="s">
        <v>136</v>
      </c>
      <c r="E729" s="169">
        <v>100000</v>
      </c>
      <c r="F729" s="169">
        <v>124999</v>
      </c>
      <c r="G729" s="169">
        <v>397.01349631005417</v>
      </c>
      <c r="H729" s="169">
        <v>11.970111526814732</v>
      </c>
      <c r="I729" s="169">
        <v>405.6938145160716</v>
      </c>
      <c r="J729" s="169">
        <v>11.972536021606087</v>
      </c>
    </row>
    <row r="730" spans="1:10" x14ac:dyDescent="0.3">
      <c r="A730" s="169" t="s">
        <v>9996</v>
      </c>
      <c r="B730" s="169" t="s">
        <v>9982</v>
      </c>
      <c r="C730" s="169" t="s">
        <v>72</v>
      </c>
      <c r="D730" s="169" t="s">
        <v>136</v>
      </c>
      <c r="E730" s="169">
        <v>125000</v>
      </c>
      <c r="F730" s="169">
        <v>149999</v>
      </c>
      <c r="G730" s="169">
        <v>464.01098501685902</v>
      </c>
      <c r="H730" s="169">
        <v>11.970111526814732</v>
      </c>
      <c r="I730" s="169">
        <v>474.34903080720159</v>
      </c>
      <c r="J730" s="169">
        <v>11.972536021606087</v>
      </c>
    </row>
    <row r="731" spans="1:10" x14ac:dyDescent="0.3">
      <c r="A731" s="169" t="s">
        <v>10177</v>
      </c>
      <c r="B731" s="169" t="s">
        <v>9984</v>
      </c>
      <c r="C731" s="169" t="s">
        <v>72</v>
      </c>
      <c r="D731" s="169" t="s">
        <v>136</v>
      </c>
      <c r="E731" s="169">
        <v>150000</v>
      </c>
      <c r="F731" s="169">
        <v>174999</v>
      </c>
      <c r="G731" s="169">
        <v>529.78417372366391</v>
      </c>
      <c r="H731" s="169">
        <v>11.970111526814732</v>
      </c>
      <c r="I731" s="169">
        <v>541.73934095642937</v>
      </c>
      <c r="J731" s="169">
        <v>11.972536021606087</v>
      </c>
    </row>
    <row r="732" spans="1:10" x14ac:dyDescent="0.3">
      <c r="A732" s="169" t="s">
        <v>9997</v>
      </c>
      <c r="B732" s="169" t="s">
        <v>9990</v>
      </c>
      <c r="C732" s="169" t="s">
        <v>72</v>
      </c>
      <c r="D732" s="169" t="s">
        <v>136</v>
      </c>
      <c r="E732" s="169">
        <v>175000</v>
      </c>
      <c r="F732" s="169">
        <v>199999</v>
      </c>
      <c r="G732" s="169">
        <v>596.78166243046871</v>
      </c>
      <c r="H732" s="169">
        <v>11.970111526814732</v>
      </c>
      <c r="I732" s="169">
        <v>610.39455724755919</v>
      </c>
      <c r="J732" s="169">
        <v>11.972536021606087</v>
      </c>
    </row>
    <row r="733" spans="1:10" x14ac:dyDescent="0.3">
      <c r="A733" s="169" t="s">
        <v>10178</v>
      </c>
      <c r="B733" s="169" t="s">
        <v>10174</v>
      </c>
      <c r="C733" s="169" t="s">
        <v>72</v>
      </c>
      <c r="D733" s="169" t="s">
        <v>136</v>
      </c>
      <c r="E733" s="169">
        <v>200000</v>
      </c>
      <c r="F733" s="169">
        <v>224999</v>
      </c>
      <c r="G733" s="169">
        <v>662.55485113727366</v>
      </c>
      <c r="H733" s="169">
        <v>11.970111526814732</v>
      </c>
      <c r="I733" s="169">
        <v>677.78486739678704</v>
      </c>
      <c r="J733" s="169">
        <v>11.972536021606087</v>
      </c>
    </row>
    <row r="734" spans="1:10" x14ac:dyDescent="0.3">
      <c r="A734" s="169" t="s">
        <v>10179</v>
      </c>
      <c r="B734" s="169" t="s">
        <v>9994</v>
      </c>
      <c r="C734" s="169" t="s">
        <v>72</v>
      </c>
      <c r="D734" s="169" t="s">
        <v>136</v>
      </c>
      <c r="E734" s="169">
        <v>225000</v>
      </c>
      <c r="F734" s="169">
        <v>249999</v>
      </c>
      <c r="G734" s="169">
        <v>730.32803984407838</v>
      </c>
      <c r="H734" s="169">
        <v>11.970111526814732</v>
      </c>
      <c r="I734" s="169">
        <v>747.24151119283692</v>
      </c>
      <c r="J734" s="169">
        <v>11.972536021606087</v>
      </c>
    </row>
    <row r="735" spans="1:10" x14ac:dyDescent="0.3">
      <c r="A735" s="169" t="s">
        <v>9998</v>
      </c>
      <c r="B735" s="169" t="s">
        <v>9992</v>
      </c>
      <c r="C735" s="169" t="s">
        <v>72</v>
      </c>
      <c r="D735" s="169" t="s">
        <v>136</v>
      </c>
      <c r="E735" s="169">
        <v>250000</v>
      </c>
      <c r="F735" s="169">
        <v>292999</v>
      </c>
      <c r="G735" s="169">
        <v>818.77429170059429</v>
      </c>
      <c r="H735" s="169">
        <v>11.970111526814732</v>
      </c>
      <c r="I735" s="169">
        <v>837.70598747069857</v>
      </c>
      <c r="J735" s="169">
        <v>11.972536021606087</v>
      </c>
    </row>
    <row r="736" spans="1:10" x14ac:dyDescent="0.3">
      <c r="A736" s="169" t="s">
        <v>10633</v>
      </c>
      <c r="B736" s="169" t="s">
        <v>10616</v>
      </c>
      <c r="C736" s="169" t="s">
        <v>72</v>
      </c>
      <c r="D736" s="169" t="s">
        <v>136</v>
      </c>
      <c r="E736" s="169">
        <v>293000</v>
      </c>
      <c r="F736" s="169">
        <v>342999</v>
      </c>
      <c r="G736" s="169">
        <v>1302.1341178333923</v>
      </c>
      <c r="H736" s="169">
        <v>11.48330120511241</v>
      </c>
      <c r="I736" s="169">
        <v>1335.9131377877625</v>
      </c>
      <c r="J736" s="169">
        <v>11.485725699903766</v>
      </c>
    </row>
    <row r="737" spans="1:10" x14ac:dyDescent="0.3">
      <c r="A737" s="169" t="s">
        <v>10634</v>
      </c>
      <c r="B737" s="169" t="s">
        <v>10618</v>
      </c>
      <c r="C737" s="169" t="s">
        <v>72</v>
      </c>
      <c r="D737" s="169" t="s">
        <v>136</v>
      </c>
      <c r="E737" s="169">
        <v>343000</v>
      </c>
      <c r="F737" s="169">
        <v>392999</v>
      </c>
      <c r="G737" s="169">
        <v>1476.764795247002</v>
      </c>
      <c r="H737" s="169">
        <v>11.48330120511241</v>
      </c>
      <c r="I737" s="169">
        <v>1515.2070274561115</v>
      </c>
      <c r="J737" s="169">
        <v>11.485725699903766</v>
      </c>
    </row>
    <row r="738" spans="1:10" x14ac:dyDescent="0.3">
      <c r="A738" s="169" t="s">
        <v>10635</v>
      </c>
      <c r="B738" s="169" t="s">
        <v>10620</v>
      </c>
      <c r="C738" s="169" t="s">
        <v>72</v>
      </c>
      <c r="D738" s="169" t="s">
        <v>136</v>
      </c>
      <c r="E738" s="169">
        <v>393000</v>
      </c>
      <c r="F738" s="169">
        <v>442999</v>
      </c>
      <c r="G738" s="169">
        <v>1653.3954726606119</v>
      </c>
      <c r="H738" s="169">
        <v>11.48330120511241</v>
      </c>
      <c r="I738" s="169">
        <v>1696.5672507712829</v>
      </c>
      <c r="J738" s="169">
        <v>11.485725699903766</v>
      </c>
    </row>
    <row r="739" spans="1:10" x14ac:dyDescent="0.3">
      <c r="A739" s="169" t="s">
        <v>10636</v>
      </c>
      <c r="B739" s="169" t="s">
        <v>10622</v>
      </c>
      <c r="C739" s="169" t="s">
        <v>72</v>
      </c>
      <c r="D739" s="169" t="s">
        <v>136</v>
      </c>
      <c r="E739" s="169">
        <v>443000</v>
      </c>
      <c r="F739" s="169">
        <v>492999</v>
      </c>
      <c r="G739" s="169">
        <v>1830.0261500742215</v>
      </c>
      <c r="H739" s="169">
        <v>11.48330120511241</v>
      </c>
      <c r="I739" s="169">
        <v>1877.9274740864541</v>
      </c>
      <c r="J739" s="169">
        <v>11.485725699903766</v>
      </c>
    </row>
    <row r="740" spans="1:10" x14ac:dyDescent="0.3">
      <c r="A740" s="169" t="s">
        <v>10637</v>
      </c>
      <c r="B740" s="169" t="s">
        <v>10624</v>
      </c>
      <c r="C740" s="169" t="s">
        <v>72</v>
      </c>
      <c r="D740" s="169" t="s">
        <v>136</v>
      </c>
      <c r="E740" s="169">
        <v>493000</v>
      </c>
      <c r="F740" s="169">
        <v>542999</v>
      </c>
      <c r="G740" s="169">
        <v>2004.6568274878312</v>
      </c>
      <c r="H740" s="169">
        <v>11.48330120511241</v>
      </c>
      <c r="I740" s="169">
        <v>2057.2213637548034</v>
      </c>
      <c r="J740" s="169">
        <v>11.485725699903766</v>
      </c>
    </row>
    <row r="741" spans="1:10" x14ac:dyDescent="0.3">
      <c r="A741" s="169" t="s">
        <v>10638</v>
      </c>
      <c r="B741" s="169" t="s">
        <v>10626</v>
      </c>
      <c r="C741" s="169" t="s">
        <v>72</v>
      </c>
      <c r="D741" s="169" t="s">
        <v>136</v>
      </c>
      <c r="E741" s="169">
        <v>543000</v>
      </c>
      <c r="F741" s="169">
        <v>592999</v>
      </c>
      <c r="G741" s="169">
        <v>2181.287504901441</v>
      </c>
      <c r="H741" s="169">
        <v>11.48330120511241</v>
      </c>
      <c r="I741" s="169">
        <v>2238.5815870699748</v>
      </c>
      <c r="J741" s="169">
        <v>11.485725699903766</v>
      </c>
    </row>
    <row r="742" spans="1:10" x14ac:dyDescent="0.3">
      <c r="A742" s="169" t="s">
        <v>10639</v>
      </c>
      <c r="B742" s="169" t="s">
        <v>10628</v>
      </c>
      <c r="C742" s="169" t="s">
        <v>72</v>
      </c>
      <c r="D742" s="169" t="s">
        <v>136</v>
      </c>
      <c r="E742" s="169">
        <v>593000</v>
      </c>
      <c r="F742" s="169">
        <v>642999</v>
      </c>
      <c r="G742" s="169">
        <v>2360.6938823150504</v>
      </c>
      <c r="H742" s="169">
        <v>11.48330120511241</v>
      </c>
      <c r="I742" s="169">
        <v>2422.8095715368881</v>
      </c>
      <c r="J742" s="169">
        <v>11.485725699903766</v>
      </c>
    </row>
    <row r="743" spans="1:10" x14ac:dyDescent="0.3">
      <c r="A743" s="169" t="s">
        <v>10640</v>
      </c>
      <c r="B743" s="169" t="s">
        <v>10630</v>
      </c>
      <c r="C743" s="169" t="s">
        <v>72</v>
      </c>
      <c r="D743" s="169" t="s">
        <v>136</v>
      </c>
      <c r="E743" s="169">
        <v>643000</v>
      </c>
      <c r="F743" s="169">
        <v>692999</v>
      </c>
      <c r="G743" s="169">
        <v>2532.32455972866</v>
      </c>
      <c r="H743" s="169">
        <v>11.48330120511241</v>
      </c>
      <c r="I743" s="169">
        <v>2599.0039607350031</v>
      </c>
      <c r="J743" s="169">
        <v>11.485725699903766</v>
      </c>
    </row>
    <row r="744" spans="1:10" x14ac:dyDescent="0.3">
      <c r="A744" s="169" t="s">
        <v>10641</v>
      </c>
      <c r="B744" s="169" t="s">
        <v>10632</v>
      </c>
      <c r="C744" s="169" t="s">
        <v>72</v>
      </c>
      <c r="D744" s="169" t="s">
        <v>136</v>
      </c>
      <c r="E744" s="169">
        <v>693000</v>
      </c>
      <c r="F744" s="169">
        <v>731999</v>
      </c>
      <c r="G744" s="169">
        <v>2684.4649753310273</v>
      </c>
      <c r="H744" s="169">
        <v>11.48330120511241</v>
      </c>
      <c r="I744" s="169">
        <v>2755.2930351770269</v>
      </c>
      <c r="J744" s="169">
        <v>11.485725699903766</v>
      </c>
    </row>
    <row r="745" spans="1:10" x14ac:dyDescent="0.3">
      <c r="A745" s="169" t="s">
        <v>9999</v>
      </c>
      <c r="B745" s="169" t="s">
        <v>9981</v>
      </c>
      <c r="C745" s="169" t="s">
        <v>72</v>
      </c>
      <c r="D745" s="169" t="s">
        <v>139</v>
      </c>
      <c r="E745" s="169">
        <v>0</v>
      </c>
      <c r="F745" s="169">
        <v>24999</v>
      </c>
      <c r="G745" s="169">
        <v>149.33513446774413</v>
      </c>
      <c r="H745" s="169">
        <v>13.270796310012482</v>
      </c>
      <c r="I745" s="169">
        <v>151.98121017294557</v>
      </c>
      <c r="J745" s="169">
        <v>13.273346838732801</v>
      </c>
    </row>
    <row r="746" spans="1:10" x14ac:dyDescent="0.3">
      <c r="A746" s="169" t="s">
        <v>10000</v>
      </c>
      <c r="B746" s="169" t="s">
        <v>9983</v>
      </c>
      <c r="C746" s="169" t="s">
        <v>72</v>
      </c>
      <c r="D746" s="169" t="s">
        <v>139</v>
      </c>
      <c r="E746" s="169">
        <v>25000</v>
      </c>
      <c r="F746" s="169">
        <v>49999</v>
      </c>
      <c r="G746" s="169">
        <v>206.93044388963969</v>
      </c>
      <c r="H746" s="169">
        <v>13.270796310012482</v>
      </c>
      <c r="I746" s="169">
        <v>210.9774198820819</v>
      </c>
      <c r="J746" s="169">
        <v>13.273346838732801</v>
      </c>
    </row>
    <row r="747" spans="1:10" x14ac:dyDescent="0.3">
      <c r="A747" s="169" t="s">
        <v>10001</v>
      </c>
      <c r="B747" s="169" t="s">
        <v>9985</v>
      </c>
      <c r="C747" s="169" t="s">
        <v>72</v>
      </c>
      <c r="D747" s="169" t="s">
        <v>139</v>
      </c>
      <c r="E747" s="169">
        <v>50000</v>
      </c>
      <c r="F747" s="169">
        <v>73199</v>
      </c>
      <c r="G747" s="169">
        <v>299.99546258147342</v>
      </c>
      <c r="H747" s="169">
        <v>13.270796310012482</v>
      </c>
      <c r="I747" s="169">
        <v>306.62182243060187</v>
      </c>
      <c r="J747" s="169">
        <v>13.273346838732801</v>
      </c>
    </row>
    <row r="748" spans="1:10" x14ac:dyDescent="0.3">
      <c r="A748" s="169" t="s">
        <v>10002</v>
      </c>
      <c r="B748" s="169" t="s">
        <v>9987</v>
      </c>
      <c r="C748" s="169" t="s">
        <v>72</v>
      </c>
      <c r="D748" s="169" t="s">
        <v>139</v>
      </c>
      <c r="E748" s="169">
        <v>73200</v>
      </c>
      <c r="F748" s="169">
        <v>99999</v>
      </c>
      <c r="G748" s="169">
        <v>326.6058127313305</v>
      </c>
      <c r="H748" s="169">
        <v>11.970111526814732</v>
      </c>
      <c r="I748" s="169">
        <v>333.52084334470038</v>
      </c>
      <c r="J748" s="169">
        <v>11.972536021606087</v>
      </c>
    </row>
    <row r="749" spans="1:10" x14ac:dyDescent="0.3">
      <c r="A749" s="169" t="s">
        <v>10180</v>
      </c>
      <c r="B749" s="169" t="s">
        <v>10171</v>
      </c>
      <c r="C749" s="169" t="s">
        <v>72</v>
      </c>
      <c r="D749" s="169" t="s">
        <v>139</v>
      </c>
      <c r="E749" s="169">
        <v>100000</v>
      </c>
      <c r="F749" s="169">
        <v>124999</v>
      </c>
      <c r="G749" s="169">
        <v>397.01349631005417</v>
      </c>
      <c r="H749" s="169">
        <v>11.970111526814732</v>
      </c>
      <c r="I749" s="169">
        <v>405.6938145160716</v>
      </c>
      <c r="J749" s="169">
        <v>11.972536021606087</v>
      </c>
    </row>
    <row r="750" spans="1:10" x14ac:dyDescent="0.3">
      <c r="A750" s="169" t="s">
        <v>10003</v>
      </c>
      <c r="B750" s="169" t="s">
        <v>9982</v>
      </c>
      <c r="C750" s="169" t="s">
        <v>72</v>
      </c>
      <c r="D750" s="169" t="s">
        <v>139</v>
      </c>
      <c r="E750" s="169">
        <v>125000</v>
      </c>
      <c r="F750" s="169">
        <v>149999</v>
      </c>
      <c r="G750" s="169">
        <v>464.01098501685902</v>
      </c>
      <c r="H750" s="169">
        <v>11.970111526814732</v>
      </c>
      <c r="I750" s="169">
        <v>474.34903080720159</v>
      </c>
      <c r="J750" s="169">
        <v>11.972536021606087</v>
      </c>
    </row>
    <row r="751" spans="1:10" x14ac:dyDescent="0.3">
      <c r="A751" s="169" t="s">
        <v>10181</v>
      </c>
      <c r="B751" s="169" t="s">
        <v>9984</v>
      </c>
      <c r="C751" s="169" t="s">
        <v>72</v>
      </c>
      <c r="D751" s="169" t="s">
        <v>139</v>
      </c>
      <c r="E751" s="169">
        <v>150000</v>
      </c>
      <c r="F751" s="169">
        <v>174999</v>
      </c>
      <c r="G751" s="169">
        <v>529.78417372366391</v>
      </c>
      <c r="H751" s="169">
        <v>11.970111526814732</v>
      </c>
      <c r="I751" s="169">
        <v>541.73934095642937</v>
      </c>
      <c r="J751" s="169">
        <v>11.972536021606087</v>
      </c>
    </row>
    <row r="752" spans="1:10" x14ac:dyDescent="0.3">
      <c r="A752" s="169" t="s">
        <v>10004</v>
      </c>
      <c r="B752" s="169" t="s">
        <v>9990</v>
      </c>
      <c r="C752" s="169" t="s">
        <v>72</v>
      </c>
      <c r="D752" s="169" t="s">
        <v>139</v>
      </c>
      <c r="E752" s="169">
        <v>175000</v>
      </c>
      <c r="F752" s="169">
        <v>199999</v>
      </c>
      <c r="G752" s="169">
        <v>596.78166243046871</v>
      </c>
      <c r="H752" s="169">
        <v>11.970111526814732</v>
      </c>
      <c r="I752" s="169">
        <v>610.39455724755919</v>
      </c>
      <c r="J752" s="169">
        <v>11.972536021606087</v>
      </c>
    </row>
    <row r="753" spans="1:10" x14ac:dyDescent="0.3">
      <c r="A753" s="169" t="s">
        <v>10182</v>
      </c>
      <c r="B753" s="169" t="s">
        <v>10174</v>
      </c>
      <c r="C753" s="169" t="s">
        <v>72</v>
      </c>
      <c r="D753" s="169" t="s">
        <v>139</v>
      </c>
      <c r="E753" s="169">
        <v>200000</v>
      </c>
      <c r="F753" s="169">
        <v>224999</v>
      </c>
      <c r="G753" s="169">
        <v>662.55485113727366</v>
      </c>
      <c r="H753" s="169">
        <v>11.970111526814732</v>
      </c>
      <c r="I753" s="169">
        <v>677.78486739678704</v>
      </c>
      <c r="J753" s="169">
        <v>11.972536021606087</v>
      </c>
    </row>
    <row r="754" spans="1:10" x14ac:dyDescent="0.3">
      <c r="A754" s="169" t="s">
        <v>10183</v>
      </c>
      <c r="B754" s="169" t="s">
        <v>9994</v>
      </c>
      <c r="C754" s="169" t="s">
        <v>72</v>
      </c>
      <c r="D754" s="169" t="s">
        <v>139</v>
      </c>
      <c r="E754" s="169">
        <v>225000</v>
      </c>
      <c r="F754" s="169">
        <v>249999</v>
      </c>
      <c r="G754" s="169">
        <v>730.32803984407838</v>
      </c>
      <c r="H754" s="169">
        <v>11.970111526814732</v>
      </c>
      <c r="I754" s="169">
        <v>747.24151119283692</v>
      </c>
      <c r="J754" s="169">
        <v>11.972536021606087</v>
      </c>
    </row>
    <row r="755" spans="1:10" x14ac:dyDescent="0.3">
      <c r="A755" s="169" t="s">
        <v>10005</v>
      </c>
      <c r="B755" s="169" t="s">
        <v>9992</v>
      </c>
      <c r="C755" s="169" t="s">
        <v>72</v>
      </c>
      <c r="D755" s="169" t="s">
        <v>139</v>
      </c>
      <c r="E755" s="169">
        <v>250000</v>
      </c>
      <c r="F755" s="169">
        <v>292999</v>
      </c>
      <c r="G755" s="169">
        <v>818.77429170059429</v>
      </c>
      <c r="H755" s="169">
        <v>11.970111526814732</v>
      </c>
      <c r="I755" s="169">
        <v>837.70598747069857</v>
      </c>
      <c r="J755" s="169">
        <v>11.972536021606087</v>
      </c>
    </row>
    <row r="756" spans="1:10" x14ac:dyDescent="0.3">
      <c r="A756" s="169" t="s">
        <v>10642</v>
      </c>
      <c r="B756" s="169" t="s">
        <v>10616</v>
      </c>
      <c r="C756" s="169" t="s">
        <v>72</v>
      </c>
      <c r="D756" s="169" t="s">
        <v>139</v>
      </c>
      <c r="E756" s="169">
        <v>293000</v>
      </c>
      <c r="F756" s="169">
        <v>342999</v>
      </c>
      <c r="G756" s="169">
        <v>1302.1341178333923</v>
      </c>
      <c r="H756" s="169">
        <v>11.48330120511241</v>
      </c>
      <c r="I756" s="169">
        <v>1335.9131377877625</v>
      </c>
      <c r="J756" s="169">
        <v>11.485725699903766</v>
      </c>
    </row>
    <row r="757" spans="1:10" x14ac:dyDescent="0.3">
      <c r="A757" s="169" t="s">
        <v>10643</v>
      </c>
      <c r="B757" s="169" t="s">
        <v>10618</v>
      </c>
      <c r="C757" s="169" t="s">
        <v>72</v>
      </c>
      <c r="D757" s="169" t="s">
        <v>139</v>
      </c>
      <c r="E757" s="169">
        <v>343000</v>
      </c>
      <c r="F757" s="169">
        <v>392999</v>
      </c>
      <c r="G757" s="169">
        <v>1476.764795247002</v>
      </c>
      <c r="H757" s="169">
        <v>11.48330120511241</v>
      </c>
      <c r="I757" s="169">
        <v>1515.2070274561115</v>
      </c>
      <c r="J757" s="169">
        <v>11.485725699903766</v>
      </c>
    </row>
    <row r="758" spans="1:10" x14ac:dyDescent="0.3">
      <c r="A758" s="169" t="s">
        <v>10644</v>
      </c>
      <c r="B758" s="169" t="s">
        <v>10620</v>
      </c>
      <c r="C758" s="169" t="s">
        <v>72</v>
      </c>
      <c r="D758" s="169" t="s">
        <v>139</v>
      </c>
      <c r="E758" s="169">
        <v>393000</v>
      </c>
      <c r="F758" s="169">
        <v>442999</v>
      </c>
      <c r="G758" s="169">
        <v>1653.3954726606119</v>
      </c>
      <c r="H758" s="169">
        <v>11.48330120511241</v>
      </c>
      <c r="I758" s="169">
        <v>1696.5672507712829</v>
      </c>
      <c r="J758" s="169">
        <v>11.485725699903766</v>
      </c>
    </row>
    <row r="759" spans="1:10" x14ac:dyDescent="0.3">
      <c r="A759" s="169" t="s">
        <v>10645</v>
      </c>
      <c r="B759" s="169" t="s">
        <v>10622</v>
      </c>
      <c r="C759" s="169" t="s">
        <v>72</v>
      </c>
      <c r="D759" s="169" t="s">
        <v>139</v>
      </c>
      <c r="E759" s="169">
        <v>443000</v>
      </c>
      <c r="F759" s="169">
        <v>492999</v>
      </c>
      <c r="G759" s="169">
        <v>1830.0261500742215</v>
      </c>
      <c r="H759" s="169">
        <v>11.48330120511241</v>
      </c>
      <c r="I759" s="169">
        <v>1877.9274740864541</v>
      </c>
      <c r="J759" s="169">
        <v>11.485725699903766</v>
      </c>
    </row>
    <row r="760" spans="1:10" x14ac:dyDescent="0.3">
      <c r="A760" s="169" t="s">
        <v>10646</v>
      </c>
      <c r="B760" s="169" t="s">
        <v>10624</v>
      </c>
      <c r="C760" s="169" t="s">
        <v>72</v>
      </c>
      <c r="D760" s="169" t="s">
        <v>139</v>
      </c>
      <c r="E760" s="169">
        <v>493000</v>
      </c>
      <c r="F760" s="169">
        <v>542999</v>
      </c>
      <c r="G760" s="169">
        <v>2004.6568274878312</v>
      </c>
      <c r="H760" s="169">
        <v>11.48330120511241</v>
      </c>
      <c r="I760" s="169">
        <v>2057.2213637548034</v>
      </c>
      <c r="J760" s="169">
        <v>11.485725699903766</v>
      </c>
    </row>
    <row r="761" spans="1:10" x14ac:dyDescent="0.3">
      <c r="A761" s="169" t="s">
        <v>10647</v>
      </c>
      <c r="B761" s="169" t="s">
        <v>10626</v>
      </c>
      <c r="C761" s="169" t="s">
        <v>72</v>
      </c>
      <c r="D761" s="169" t="s">
        <v>139</v>
      </c>
      <c r="E761" s="169">
        <v>543000</v>
      </c>
      <c r="F761" s="169">
        <v>592999</v>
      </c>
      <c r="G761" s="169">
        <v>2181.287504901441</v>
      </c>
      <c r="H761" s="169">
        <v>11.48330120511241</v>
      </c>
      <c r="I761" s="169">
        <v>2238.5815870699748</v>
      </c>
      <c r="J761" s="169">
        <v>11.485725699903766</v>
      </c>
    </row>
    <row r="762" spans="1:10" x14ac:dyDescent="0.3">
      <c r="A762" s="169" t="s">
        <v>10648</v>
      </c>
      <c r="B762" s="169" t="s">
        <v>10628</v>
      </c>
      <c r="C762" s="169" t="s">
        <v>72</v>
      </c>
      <c r="D762" s="169" t="s">
        <v>139</v>
      </c>
      <c r="E762" s="169">
        <v>593000</v>
      </c>
      <c r="F762" s="169">
        <v>642999</v>
      </c>
      <c r="G762" s="169">
        <v>2360.6938823150504</v>
      </c>
      <c r="H762" s="169">
        <v>11.48330120511241</v>
      </c>
      <c r="I762" s="169">
        <v>2422.8095715368881</v>
      </c>
      <c r="J762" s="169">
        <v>11.485725699903766</v>
      </c>
    </row>
    <row r="763" spans="1:10" x14ac:dyDescent="0.3">
      <c r="A763" s="169" t="s">
        <v>10649</v>
      </c>
      <c r="B763" s="169" t="s">
        <v>10630</v>
      </c>
      <c r="C763" s="169" t="s">
        <v>72</v>
      </c>
      <c r="D763" s="169" t="s">
        <v>139</v>
      </c>
      <c r="E763" s="169">
        <v>643000</v>
      </c>
      <c r="F763" s="169">
        <v>692999</v>
      </c>
      <c r="G763" s="169">
        <v>2532.32455972866</v>
      </c>
      <c r="H763" s="169">
        <v>11.48330120511241</v>
      </c>
      <c r="I763" s="169">
        <v>2599.0039607350031</v>
      </c>
      <c r="J763" s="169">
        <v>11.485725699903766</v>
      </c>
    </row>
    <row r="764" spans="1:10" x14ac:dyDescent="0.3">
      <c r="A764" s="169" t="s">
        <v>10650</v>
      </c>
      <c r="B764" s="169" t="s">
        <v>10632</v>
      </c>
      <c r="C764" s="169" t="s">
        <v>72</v>
      </c>
      <c r="D764" s="169" t="s">
        <v>139</v>
      </c>
      <c r="E764" s="169">
        <v>693000</v>
      </c>
      <c r="F764" s="169">
        <v>731999</v>
      </c>
      <c r="G764" s="169">
        <v>2684.4649753310273</v>
      </c>
      <c r="H764" s="169">
        <v>11.48330120511241</v>
      </c>
      <c r="I764" s="169">
        <v>2755.2930351770269</v>
      </c>
      <c r="J764" s="169">
        <v>11.485725699903766</v>
      </c>
    </row>
  </sheetData>
  <sheetProtection algorithmName="SHA-512" hashValue="BD1UU7nlxfnThe/l4Zr71ETcItXwB97Ru/EP3xn+Z/R207JbNO10AnXj9NWHO/KaKnIUbOAcJNuA2DwnKLrjYg==" saltValue="RPRG6yY+VAn1g2WLYf/Hk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AZ6591"/>
  <sheetViews>
    <sheetView topLeftCell="A5998" workbookViewId="0">
      <selection activeCell="D6021" sqref="D6021"/>
    </sheetView>
  </sheetViews>
  <sheetFormatPr defaultColWidth="9.109375" defaultRowHeight="13.8" x14ac:dyDescent="0.3"/>
  <cols>
    <col min="1" max="1" width="4" style="2" customWidth="1"/>
    <col min="2" max="2" width="11.5546875" style="2" bestFit="1" customWidth="1"/>
    <col min="3" max="4" width="11.5546875" style="2" customWidth="1"/>
    <col min="5" max="5" width="9.109375" style="2"/>
    <col min="6" max="6" width="7.44140625" style="2" customWidth="1"/>
    <col min="7" max="13" width="9.109375" style="2"/>
    <col min="14" max="14" width="10.5546875" style="2" bestFit="1" customWidth="1"/>
    <col min="15" max="19" width="9.109375" style="2"/>
    <col min="20" max="20" width="10.44140625" style="2" bestFit="1" customWidth="1"/>
    <col min="21" max="16384" width="9.109375" style="2"/>
  </cols>
  <sheetData>
    <row r="1" spans="2:52" ht="15.6" x14ac:dyDescent="0.3">
      <c r="B1" s="1" t="s">
        <v>22</v>
      </c>
    </row>
    <row r="2" spans="2:52" x14ac:dyDescent="0.3">
      <c r="N2" s="3" t="s">
        <v>23</v>
      </c>
      <c r="O2" s="4" t="s">
        <v>19</v>
      </c>
      <c r="P2" s="4" t="s">
        <v>7</v>
      </c>
    </row>
    <row r="3" spans="2:52" x14ac:dyDescent="0.3"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H3" s="6" t="s">
        <v>29</v>
      </c>
      <c r="I3" s="6">
        <v>1</v>
      </c>
      <c r="K3" s="6" t="s">
        <v>30</v>
      </c>
      <c r="L3" s="6">
        <v>1</v>
      </c>
      <c r="N3" s="7">
        <v>1</v>
      </c>
      <c r="O3" s="2" t="str">
        <f>'Postcode search'!F8</f>
        <v/>
      </c>
      <c r="P3" s="2" t="str">
        <f>IF(ISNUMBER(V3),U3,IF(ISNUMBER(AA3),Z3,(IF(ISNUMBER(AF3),AE3,IF(ISNUMBER(AK3),AJ3,IF(ISNUMBER(AP3),AO3,IF(ISNUMBER(AU3),AT3,IF(ISNUMBER(AZ3),AY3,"ERROR"))))))))</f>
        <v>ERROR</v>
      </c>
      <c r="R3" s="2">
        <f t="shared" ref="R3" si="0">LEN(O3)</f>
        <v>0</v>
      </c>
      <c r="S3" s="2" t="str">
        <f t="shared" ref="S3" si="1">IF(R3=7,LEFT(O3,3),IF(R3=6,LEFT(O3,2),LEFT(O3,4))&amp;RIGHT(O3,3))</f>
        <v/>
      </c>
      <c r="T3" s="2">
        <f t="shared" ref="T3" si="2">IF(ISNA(VLOOKUP(S3,D:E,2,0)),0,1)</f>
        <v>0</v>
      </c>
      <c r="U3" s="2" t="str">
        <f>IF(T3=1,VLOOKUP(S3,D:E,2,0),"NOT FOUND")</f>
        <v>NOT FOUND</v>
      </c>
      <c r="V3" s="2" t="str">
        <f t="shared" ref="V3" si="3">IF(U3="NOT FOUND","NOPE",VLOOKUP(U3,K:L,2,0))</f>
        <v>NOPE</v>
      </c>
      <c r="X3" s="2" t="str">
        <f t="shared" ref="X3" si="4">IF(R3=7,LEFT(S3,5),LEFT(S3,6))</f>
        <v/>
      </c>
      <c r="Y3" s="2">
        <f t="shared" ref="Y3" si="5">IF(ISNA(VLOOKUP(X3,D:E,2,0)),0,1)</f>
        <v>0</v>
      </c>
      <c r="Z3" s="2" t="str">
        <f t="shared" ref="Z3" si="6">IF(Y3=0,"NOT FOUND",IF(SUM(T3:T4)=2,VLOOKUP(S3,D:E,2,0),VLOOKUP(X3,D:E,2,0)))</f>
        <v>NOT FOUND</v>
      </c>
      <c r="AA3" s="2" t="str">
        <f t="shared" ref="AA3" si="7">IF(Z3="NOT FOUND","NOPE",VLOOKUP(Z3,K:L,2,0))</f>
        <v>NOPE</v>
      </c>
      <c r="AC3" s="2" t="str">
        <f t="shared" ref="AC3" si="8">IF(R3=7,LEFT(X3,4),LEFT(X3,5))</f>
        <v/>
      </c>
      <c r="AD3" s="2">
        <f t="shared" ref="AD3" si="9">IF(ISNA(VLOOKUP(AC3,D:E,2,0)),0,1)</f>
        <v>0</v>
      </c>
      <c r="AE3" s="2" t="str">
        <f t="shared" ref="AE3" si="10">IF(AD3=0,"NOT FOUND",IF(SUM(T4:T5)=2,VLOOKUP(X3,D:E,2,0),VLOOKUP(AC3,D:E,2,0)))</f>
        <v>NOT FOUND</v>
      </c>
      <c r="AF3" s="2" t="str">
        <f t="shared" ref="AF3" si="11">IF(AE3="NOT FOUND","NOPE",VLOOKUP(AE3,K:L,2,0))</f>
        <v>NOPE</v>
      </c>
      <c r="AH3" s="2" t="str">
        <f t="shared" ref="AH3" si="12">IF(R3=7,LEFT(AC3,3),LEFT(AC3,4))</f>
        <v/>
      </c>
      <c r="AI3" s="2">
        <f t="shared" ref="AI3" si="13">IF(ISNA(VLOOKUP(AH3,D:E,2,0)),0,1)</f>
        <v>0</v>
      </c>
      <c r="AJ3" s="2" t="str">
        <f t="shared" ref="AJ3" si="14">IF(AI3=0,"NOT FOUND",IF(SUM(T5:T6)=2,VLOOKUP(AC3,D:E,2,0),VLOOKUP(AH3,D:E,2,0)))</f>
        <v>NOT FOUND</v>
      </c>
      <c r="AK3" s="2" t="str">
        <f t="shared" ref="AK3" si="15">IF(AJ3="NOT FOUND","NOPE",VLOOKUP(AJ3,K:L,2,0))</f>
        <v>NOPE</v>
      </c>
      <c r="AM3" s="2" t="str">
        <f t="shared" ref="AM3" si="16">IF(R3=7,LEFT(AH3,2),LEFT(AH3,3))</f>
        <v/>
      </c>
      <c r="AN3" s="2">
        <f t="shared" ref="AN3" si="17">IF(ISNA(VLOOKUP(AM3,D:E,2,0)),0,1)</f>
        <v>0</v>
      </c>
      <c r="AO3" s="2" t="str">
        <f t="shared" ref="AO3" si="18">IF(AN3=0,"NOT FOUND",IF(SUM(T6:T7)=2,VLOOKUP(AH3,D:E,2,0),VLOOKUP(AM3,D:E,2,0)))</f>
        <v>NOT FOUND</v>
      </c>
      <c r="AP3" s="2" t="str">
        <f t="shared" ref="AP3" si="19">IF(AO3="NOT FOUND","NOPE",VLOOKUP(AO3,K:L,2,0))</f>
        <v>NOPE</v>
      </c>
      <c r="AR3" s="2" t="str">
        <f t="shared" ref="AR3" si="20">IF(R3=7,LEFT(AM3,1),LEFT(AM3,2))</f>
        <v/>
      </c>
      <c r="AS3" s="2">
        <f t="shared" ref="AS3" si="21">IF(ISNA(VLOOKUP(AR3,D:E,2,0)),0,1)</f>
        <v>0</v>
      </c>
      <c r="AT3" s="2" t="str">
        <f t="shared" ref="AT3" si="22">IF(AS3=0,"NOT FOUND",IF(SUM(T7:T8)=2,VLOOKUP(AM3,D:E,2,0),VLOOKUP(AR3,D:E,2,0)))</f>
        <v>NOT FOUND</v>
      </c>
      <c r="AU3" s="2" t="str">
        <f t="shared" ref="AU3" si="23">IF(AT3="NOT FOUND","NOPE",VLOOKUP(AT3,K:L,2,0))</f>
        <v>NOPE</v>
      </c>
      <c r="AW3" s="2" t="str">
        <f t="shared" ref="AW3" si="24">IF(R3=7,"",LEFT(AR3,1))</f>
        <v/>
      </c>
      <c r="AX3" s="2">
        <f t="shared" ref="AX3" si="25">IF(ISNA(VLOOKUP(AW3,D:E,2,0)),0,1)</f>
        <v>0</v>
      </c>
      <c r="AY3" s="2" t="str">
        <f t="shared" ref="AY3" si="26">IF(AX3=0,"NOT FOUND",IF(U3="NOT FOUND",VLOOKUP(AW3,D:E,2,0),IF(SUM(T8:T9)=2,VLOOKUP(AR3,D:E,2,0),VLOOKUP(AW3,D:E,2,0))))</f>
        <v>NOT FOUND</v>
      </c>
      <c r="AZ3" s="2" t="str">
        <f t="shared" ref="AZ3" si="27">IF(AY3="NOT FOUND","NOPE",VLOOKUP(AY3,K:L,2,0))</f>
        <v>NOPE</v>
      </c>
    </row>
    <row r="4" spans="2:52" x14ac:dyDescent="0.3">
      <c r="B4" s="8" t="s">
        <v>31</v>
      </c>
      <c r="C4" s="8" t="s">
        <v>32</v>
      </c>
      <c r="D4" s="8" t="s">
        <v>33</v>
      </c>
      <c r="E4" s="8" t="s">
        <v>30</v>
      </c>
      <c r="F4" s="8" t="s">
        <v>34</v>
      </c>
      <c r="H4" s="6" t="s">
        <v>3</v>
      </c>
      <c r="I4" s="6">
        <v>2</v>
      </c>
      <c r="K4" s="6" t="s">
        <v>35</v>
      </c>
      <c r="L4" s="6">
        <v>2</v>
      </c>
      <c r="N4" s="7">
        <v>2</v>
      </c>
      <c r="O4" s="2" t="str">
        <f>'Postcode search'!F9</f>
        <v/>
      </c>
      <c r="P4" s="2" t="str">
        <f t="shared" ref="P4:P27" si="28">IF(ISNUMBER(V4),U4,IF(ISNUMBER(AA4),Z4,(IF(ISNUMBER(AF4),AE4,IF(ISNUMBER(AK4),AJ4,IF(ISNUMBER(AP4),AO4,IF(ISNUMBER(AU4),AT4,IF(ISNUMBER(AZ4),AY4,"ERROR"))))))))</f>
        <v>ERROR</v>
      </c>
      <c r="R4" s="2">
        <f t="shared" ref="R4:R27" si="29">LEN(O4)</f>
        <v>0</v>
      </c>
      <c r="S4" s="2" t="str">
        <f t="shared" ref="S4:S27" si="30">IF(R4=7,LEFT(O4,3),IF(R4=6,LEFT(O4,2),LEFT(O4,4))&amp;RIGHT(O4,3))</f>
        <v/>
      </c>
      <c r="T4" s="2">
        <f t="shared" ref="T4:T27" si="31">IF(ISNA(VLOOKUP(S4,D:E,2,0)),0,1)</f>
        <v>0</v>
      </c>
      <c r="U4" s="2" t="str">
        <f t="shared" ref="U4:U27" si="32">IF(T4=1,VLOOKUP(S4,D:E,2,0),"NOT FOUND")</f>
        <v>NOT FOUND</v>
      </c>
      <c r="V4" s="2" t="str">
        <f t="shared" ref="V4:V27" si="33">IF(U4="NOT FOUND","NOPE",VLOOKUP(U4,K:L,2,0))</f>
        <v>NOPE</v>
      </c>
      <c r="X4" s="2" t="str">
        <f t="shared" ref="X4:X27" si="34">IF(R4=7,LEFT(S4,5),LEFT(S4,6))</f>
        <v/>
      </c>
      <c r="Y4" s="2">
        <f t="shared" ref="Y4:Y27" si="35">IF(ISNA(VLOOKUP(X4,D:E,2,0)),0,1)</f>
        <v>0</v>
      </c>
      <c r="Z4" s="2" t="str">
        <f t="shared" ref="Z4:Z27" si="36">IF(Y4=0,"NOT FOUND",IF(SUM(T4:T5)=2,VLOOKUP(S4,D:E,2,0),VLOOKUP(X4,D:E,2,0)))</f>
        <v>NOT FOUND</v>
      </c>
      <c r="AA4" s="2" t="str">
        <f t="shared" ref="AA4:AA27" si="37">IF(Z4="NOT FOUND","NOPE",VLOOKUP(Z4,K:L,2,0))</f>
        <v>NOPE</v>
      </c>
      <c r="AC4" s="2" t="str">
        <f t="shared" ref="AC4:AC27" si="38">IF(R4=7,LEFT(X4,4),LEFT(X4,5))</f>
        <v/>
      </c>
      <c r="AD4" s="2">
        <f t="shared" ref="AD4:AD27" si="39">IF(ISNA(VLOOKUP(AC4,D:E,2,0)),0,1)</f>
        <v>0</v>
      </c>
      <c r="AE4" s="2" t="str">
        <f t="shared" ref="AE4:AE27" si="40">IF(AD4=0,"NOT FOUND",IF(SUM(T5:T6)=2,VLOOKUP(X4,D:E,2,0),VLOOKUP(AC4,D:E,2,0)))</f>
        <v>NOT FOUND</v>
      </c>
      <c r="AF4" s="2" t="str">
        <f t="shared" ref="AF4:AF27" si="41">IF(AE4="NOT FOUND","NOPE",VLOOKUP(AE4,K:L,2,0))</f>
        <v>NOPE</v>
      </c>
      <c r="AH4" s="2" t="str">
        <f t="shared" ref="AH4:AH27" si="42">IF(R4=7,LEFT(AC4,3),LEFT(AC4,4))</f>
        <v/>
      </c>
      <c r="AI4" s="2">
        <f t="shared" ref="AI4:AI27" si="43">IF(ISNA(VLOOKUP(AH4,D:E,2,0)),0,1)</f>
        <v>0</v>
      </c>
      <c r="AJ4" s="2" t="str">
        <f t="shared" ref="AJ4:AJ27" si="44">IF(AI4=0,"NOT FOUND",IF(SUM(T6:T7)=2,VLOOKUP(AC4,D:E,2,0),VLOOKUP(AH4,D:E,2,0)))</f>
        <v>NOT FOUND</v>
      </c>
      <c r="AK4" s="2" t="str">
        <f t="shared" ref="AK4:AK27" si="45">IF(AJ4="NOT FOUND","NOPE",VLOOKUP(AJ4,K:L,2,0))</f>
        <v>NOPE</v>
      </c>
      <c r="AM4" s="2" t="str">
        <f t="shared" ref="AM4:AM27" si="46">IF(R4=7,LEFT(AH4,2),LEFT(AH4,3))</f>
        <v/>
      </c>
      <c r="AN4" s="2">
        <f t="shared" ref="AN4:AN27" si="47">IF(ISNA(VLOOKUP(AM4,D:E,2,0)),0,1)</f>
        <v>0</v>
      </c>
      <c r="AO4" s="2" t="str">
        <f t="shared" ref="AO4:AO27" si="48">IF(AN4=0,"NOT FOUND",IF(SUM(T7:T8)=2,VLOOKUP(AH4,D:E,2,0),VLOOKUP(AM4,D:E,2,0)))</f>
        <v>NOT FOUND</v>
      </c>
      <c r="AP4" s="2" t="str">
        <f t="shared" ref="AP4:AP27" si="49">IF(AO4="NOT FOUND","NOPE",VLOOKUP(AO4,K:L,2,0))</f>
        <v>NOPE</v>
      </c>
      <c r="AR4" s="2" t="str">
        <f t="shared" ref="AR4:AR27" si="50">IF(R4=7,LEFT(AM4,1),LEFT(AM4,2))</f>
        <v/>
      </c>
      <c r="AS4" s="2">
        <f t="shared" ref="AS4:AS27" si="51">IF(ISNA(VLOOKUP(AR4,D:E,2,0)),0,1)</f>
        <v>0</v>
      </c>
      <c r="AT4" s="2" t="str">
        <f t="shared" ref="AT4:AT27" si="52">IF(AS4=0,"NOT FOUND",IF(SUM(T8:T9)=2,VLOOKUP(AM4,D:E,2,0),VLOOKUP(AR4,D:E,2,0)))</f>
        <v>NOT FOUND</v>
      </c>
      <c r="AU4" s="2" t="str">
        <f t="shared" ref="AU4:AU27" si="53">IF(AT4="NOT FOUND","NOPE",VLOOKUP(AT4,K:L,2,0))</f>
        <v>NOPE</v>
      </c>
      <c r="AW4" s="2" t="str">
        <f t="shared" ref="AW4:AW27" si="54">IF(R4=7,"",LEFT(AR4,1))</f>
        <v/>
      </c>
      <c r="AX4" s="2">
        <f t="shared" ref="AX4:AX27" si="55">IF(ISNA(VLOOKUP(AW4,D:E,2,0)),0,1)</f>
        <v>0</v>
      </c>
      <c r="AY4" s="2" t="str">
        <f t="shared" ref="AY4:AY27" si="56">IF(AX4=0,"NOT FOUND",IF(U4="NOT FOUND",VLOOKUP(AW4,D:E,2,0),IF(SUM(T9:T10)=2,VLOOKUP(AR4,D:E,2,0),VLOOKUP(AW4,D:E,2,0))))</f>
        <v>NOT FOUND</v>
      </c>
      <c r="AZ4" s="2" t="str">
        <f t="shared" ref="AZ4:AZ27" si="57">IF(AY4="NOT FOUND","NOPE",VLOOKUP(AY4,K:L,2,0))</f>
        <v>NOPE</v>
      </c>
    </row>
    <row r="5" spans="2:52" x14ac:dyDescent="0.3">
      <c r="B5" s="8" t="s">
        <v>36</v>
      </c>
      <c r="C5" s="8" t="s">
        <v>37</v>
      </c>
      <c r="D5" s="8" t="s">
        <v>38</v>
      </c>
      <c r="E5" s="8" t="s">
        <v>30</v>
      </c>
      <c r="F5" s="8" t="s">
        <v>34</v>
      </c>
      <c r="H5" s="6" t="s">
        <v>39</v>
      </c>
      <c r="I5" s="6">
        <v>3</v>
      </c>
      <c r="K5" s="6" t="s">
        <v>40</v>
      </c>
      <c r="L5" s="6">
        <v>3</v>
      </c>
      <c r="N5" s="7">
        <v>3</v>
      </c>
      <c r="O5" s="2" t="str">
        <f>'Postcode search'!F10</f>
        <v/>
      </c>
      <c r="P5" s="2" t="str">
        <f t="shared" si="28"/>
        <v>ERROR</v>
      </c>
      <c r="R5" s="2">
        <f t="shared" si="29"/>
        <v>0</v>
      </c>
      <c r="S5" s="2" t="str">
        <f t="shared" si="30"/>
        <v/>
      </c>
      <c r="T5" s="2">
        <f t="shared" si="31"/>
        <v>0</v>
      </c>
      <c r="U5" s="2" t="str">
        <f t="shared" si="32"/>
        <v>NOT FOUND</v>
      </c>
      <c r="V5" s="2" t="str">
        <f t="shared" si="33"/>
        <v>NOPE</v>
      </c>
      <c r="X5" s="2" t="str">
        <f t="shared" si="34"/>
        <v/>
      </c>
      <c r="Y5" s="2">
        <f t="shared" si="35"/>
        <v>0</v>
      </c>
      <c r="Z5" s="2" t="str">
        <f t="shared" si="36"/>
        <v>NOT FOUND</v>
      </c>
      <c r="AA5" s="2" t="str">
        <f t="shared" si="37"/>
        <v>NOPE</v>
      </c>
      <c r="AC5" s="2" t="str">
        <f t="shared" si="38"/>
        <v/>
      </c>
      <c r="AD5" s="2">
        <f t="shared" si="39"/>
        <v>0</v>
      </c>
      <c r="AE5" s="2" t="str">
        <f t="shared" si="40"/>
        <v>NOT FOUND</v>
      </c>
      <c r="AF5" s="2" t="str">
        <f t="shared" si="41"/>
        <v>NOPE</v>
      </c>
      <c r="AH5" s="2" t="str">
        <f t="shared" si="42"/>
        <v/>
      </c>
      <c r="AI5" s="2">
        <f t="shared" si="43"/>
        <v>0</v>
      </c>
      <c r="AJ5" s="2" t="str">
        <f t="shared" si="44"/>
        <v>NOT FOUND</v>
      </c>
      <c r="AK5" s="2" t="str">
        <f t="shared" si="45"/>
        <v>NOPE</v>
      </c>
      <c r="AM5" s="2" t="str">
        <f t="shared" si="46"/>
        <v/>
      </c>
      <c r="AN5" s="2">
        <f t="shared" si="47"/>
        <v>0</v>
      </c>
      <c r="AO5" s="2" t="str">
        <f t="shared" si="48"/>
        <v>NOT FOUND</v>
      </c>
      <c r="AP5" s="2" t="str">
        <f t="shared" si="49"/>
        <v>NOPE</v>
      </c>
      <c r="AR5" s="2" t="str">
        <f t="shared" si="50"/>
        <v/>
      </c>
      <c r="AS5" s="2">
        <f t="shared" si="51"/>
        <v>0</v>
      </c>
      <c r="AT5" s="2" t="str">
        <f t="shared" si="52"/>
        <v>NOT FOUND</v>
      </c>
      <c r="AU5" s="2" t="str">
        <f t="shared" si="53"/>
        <v>NOPE</v>
      </c>
      <c r="AW5" s="2" t="str">
        <f t="shared" si="54"/>
        <v/>
      </c>
      <c r="AX5" s="2">
        <f t="shared" si="55"/>
        <v>0</v>
      </c>
      <c r="AY5" s="2" t="str">
        <f t="shared" si="56"/>
        <v>NOT FOUND</v>
      </c>
      <c r="AZ5" s="2" t="str">
        <f t="shared" si="57"/>
        <v>NOPE</v>
      </c>
    </row>
    <row r="6" spans="2:52" x14ac:dyDescent="0.3">
      <c r="B6" s="8" t="s">
        <v>41</v>
      </c>
      <c r="C6" s="8" t="s">
        <v>32</v>
      </c>
      <c r="D6" s="8" t="s">
        <v>42</v>
      </c>
      <c r="E6" s="8" t="s">
        <v>30</v>
      </c>
      <c r="F6" s="8" t="s">
        <v>34</v>
      </c>
      <c r="H6" s="6" t="s">
        <v>43</v>
      </c>
      <c r="I6" s="6">
        <v>4</v>
      </c>
      <c r="K6" s="6" t="s">
        <v>44</v>
      </c>
      <c r="L6" s="6">
        <v>4</v>
      </c>
      <c r="N6" s="7">
        <v>4</v>
      </c>
      <c r="O6" s="2" t="str">
        <f>'Postcode search'!F11</f>
        <v/>
      </c>
      <c r="P6" s="2" t="str">
        <f t="shared" si="28"/>
        <v>ERROR</v>
      </c>
      <c r="R6" s="2">
        <f t="shared" si="29"/>
        <v>0</v>
      </c>
      <c r="S6" s="2" t="str">
        <f t="shared" si="30"/>
        <v/>
      </c>
      <c r="T6" s="2">
        <f t="shared" si="31"/>
        <v>0</v>
      </c>
      <c r="U6" s="2" t="str">
        <f t="shared" si="32"/>
        <v>NOT FOUND</v>
      </c>
      <c r="V6" s="2" t="str">
        <f t="shared" si="33"/>
        <v>NOPE</v>
      </c>
      <c r="X6" s="2" t="str">
        <f t="shared" si="34"/>
        <v/>
      </c>
      <c r="Y6" s="2">
        <f t="shared" si="35"/>
        <v>0</v>
      </c>
      <c r="Z6" s="2" t="str">
        <f t="shared" si="36"/>
        <v>NOT FOUND</v>
      </c>
      <c r="AA6" s="2" t="str">
        <f t="shared" si="37"/>
        <v>NOPE</v>
      </c>
      <c r="AC6" s="2" t="str">
        <f t="shared" si="38"/>
        <v/>
      </c>
      <c r="AD6" s="2">
        <f t="shared" si="39"/>
        <v>0</v>
      </c>
      <c r="AE6" s="2" t="str">
        <f t="shared" si="40"/>
        <v>NOT FOUND</v>
      </c>
      <c r="AF6" s="2" t="str">
        <f t="shared" si="41"/>
        <v>NOPE</v>
      </c>
      <c r="AH6" s="2" t="str">
        <f t="shared" si="42"/>
        <v/>
      </c>
      <c r="AI6" s="2">
        <f t="shared" si="43"/>
        <v>0</v>
      </c>
      <c r="AJ6" s="2" t="str">
        <f t="shared" si="44"/>
        <v>NOT FOUND</v>
      </c>
      <c r="AK6" s="2" t="str">
        <f t="shared" si="45"/>
        <v>NOPE</v>
      </c>
      <c r="AM6" s="2" t="str">
        <f t="shared" si="46"/>
        <v/>
      </c>
      <c r="AN6" s="2">
        <f t="shared" si="47"/>
        <v>0</v>
      </c>
      <c r="AO6" s="2" t="str">
        <f t="shared" si="48"/>
        <v>NOT FOUND</v>
      </c>
      <c r="AP6" s="2" t="str">
        <f t="shared" si="49"/>
        <v>NOPE</v>
      </c>
      <c r="AR6" s="2" t="str">
        <f t="shared" si="50"/>
        <v/>
      </c>
      <c r="AS6" s="2">
        <f t="shared" si="51"/>
        <v>0</v>
      </c>
      <c r="AT6" s="2" t="str">
        <f t="shared" si="52"/>
        <v>NOT FOUND</v>
      </c>
      <c r="AU6" s="2" t="str">
        <f t="shared" si="53"/>
        <v>NOPE</v>
      </c>
      <c r="AW6" s="2" t="str">
        <f t="shared" si="54"/>
        <v/>
      </c>
      <c r="AX6" s="2">
        <f t="shared" si="55"/>
        <v>0</v>
      </c>
      <c r="AY6" s="2" t="str">
        <f t="shared" si="56"/>
        <v>NOT FOUND</v>
      </c>
      <c r="AZ6" s="2" t="str">
        <f t="shared" si="57"/>
        <v>NOPE</v>
      </c>
    </row>
    <row r="7" spans="2:52" x14ac:dyDescent="0.3">
      <c r="B7" s="8" t="s">
        <v>45</v>
      </c>
      <c r="C7" s="8" t="s">
        <v>32</v>
      </c>
      <c r="D7" s="8" t="s">
        <v>46</v>
      </c>
      <c r="E7" s="8" t="s">
        <v>30</v>
      </c>
      <c r="F7" s="8" t="s">
        <v>34</v>
      </c>
      <c r="H7" s="6" t="s">
        <v>47</v>
      </c>
      <c r="I7" s="6">
        <v>5</v>
      </c>
      <c r="K7" s="6" t="s">
        <v>13</v>
      </c>
      <c r="L7" s="6">
        <v>5</v>
      </c>
      <c r="N7" s="7">
        <v>5</v>
      </c>
      <c r="O7" s="2" t="str">
        <f>'Postcode search'!F12</f>
        <v/>
      </c>
      <c r="P7" s="2" t="str">
        <f t="shared" si="28"/>
        <v>ERROR</v>
      </c>
      <c r="R7" s="2">
        <f t="shared" si="29"/>
        <v>0</v>
      </c>
      <c r="S7" s="2" t="str">
        <f t="shared" si="30"/>
        <v/>
      </c>
      <c r="T7" s="2">
        <f t="shared" si="31"/>
        <v>0</v>
      </c>
      <c r="U7" s="2" t="str">
        <f t="shared" si="32"/>
        <v>NOT FOUND</v>
      </c>
      <c r="V7" s="2" t="str">
        <f t="shared" si="33"/>
        <v>NOPE</v>
      </c>
      <c r="X7" s="2" t="str">
        <f t="shared" si="34"/>
        <v/>
      </c>
      <c r="Y7" s="2">
        <f t="shared" si="35"/>
        <v>0</v>
      </c>
      <c r="Z7" s="2" t="str">
        <f t="shared" si="36"/>
        <v>NOT FOUND</v>
      </c>
      <c r="AA7" s="2" t="str">
        <f t="shared" si="37"/>
        <v>NOPE</v>
      </c>
      <c r="AC7" s="2" t="str">
        <f t="shared" si="38"/>
        <v/>
      </c>
      <c r="AD7" s="2">
        <f t="shared" si="39"/>
        <v>0</v>
      </c>
      <c r="AE7" s="2" t="str">
        <f t="shared" si="40"/>
        <v>NOT FOUND</v>
      </c>
      <c r="AF7" s="2" t="str">
        <f t="shared" si="41"/>
        <v>NOPE</v>
      </c>
      <c r="AH7" s="2" t="str">
        <f t="shared" si="42"/>
        <v/>
      </c>
      <c r="AI7" s="2">
        <f t="shared" si="43"/>
        <v>0</v>
      </c>
      <c r="AJ7" s="2" t="str">
        <f t="shared" si="44"/>
        <v>NOT FOUND</v>
      </c>
      <c r="AK7" s="2" t="str">
        <f t="shared" si="45"/>
        <v>NOPE</v>
      </c>
      <c r="AM7" s="2" t="str">
        <f t="shared" si="46"/>
        <v/>
      </c>
      <c r="AN7" s="2">
        <f t="shared" si="47"/>
        <v>0</v>
      </c>
      <c r="AO7" s="2" t="str">
        <f t="shared" si="48"/>
        <v>NOT FOUND</v>
      </c>
      <c r="AP7" s="2" t="str">
        <f t="shared" si="49"/>
        <v>NOPE</v>
      </c>
      <c r="AR7" s="2" t="str">
        <f t="shared" si="50"/>
        <v/>
      </c>
      <c r="AS7" s="2">
        <f t="shared" si="51"/>
        <v>0</v>
      </c>
      <c r="AT7" s="2" t="str">
        <f t="shared" si="52"/>
        <v>NOT FOUND</v>
      </c>
      <c r="AU7" s="2" t="str">
        <f t="shared" si="53"/>
        <v>NOPE</v>
      </c>
      <c r="AW7" s="2" t="str">
        <f t="shared" si="54"/>
        <v/>
      </c>
      <c r="AX7" s="2">
        <f t="shared" si="55"/>
        <v>0</v>
      </c>
      <c r="AY7" s="2" t="str">
        <f t="shared" si="56"/>
        <v>NOT FOUND</v>
      </c>
      <c r="AZ7" s="2" t="str">
        <f t="shared" si="57"/>
        <v>NOPE</v>
      </c>
    </row>
    <row r="8" spans="2:52" x14ac:dyDescent="0.3">
      <c r="B8" s="8" t="s">
        <v>48</v>
      </c>
      <c r="C8" s="8" t="s">
        <v>49</v>
      </c>
      <c r="D8" s="8" t="s">
        <v>50</v>
      </c>
      <c r="E8" s="8" t="s">
        <v>30</v>
      </c>
      <c r="F8" s="8" t="s">
        <v>34</v>
      </c>
      <c r="H8" s="6" t="s">
        <v>51</v>
      </c>
      <c r="I8" s="6">
        <v>6</v>
      </c>
      <c r="K8" s="6" t="s">
        <v>15</v>
      </c>
      <c r="L8" s="6">
        <v>6</v>
      </c>
      <c r="N8" s="7">
        <v>6</v>
      </c>
      <c r="O8" s="2" t="str">
        <f>'Postcode search'!F13</f>
        <v/>
      </c>
      <c r="P8" s="2" t="str">
        <f t="shared" si="28"/>
        <v>ERROR</v>
      </c>
      <c r="R8" s="2">
        <f t="shared" si="29"/>
        <v>0</v>
      </c>
      <c r="S8" s="2" t="str">
        <f t="shared" si="30"/>
        <v/>
      </c>
      <c r="T8" s="2">
        <f t="shared" si="31"/>
        <v>0</v>
      </c>
      <c r="U8" s="2" t="str">
        <f t="shared" si="32"/>
        <v>NOT FOUND</v>
      </c>
      <c r="V8" s="2" t="str">
        <f t="shared" si="33"/>
        <v>NOPE</v>
      </c>
      <c r="X8" s="2" t="str">
        <f t="shared" si="34"/>
        <v/>
      </c>
      <c r="Y8" s="2">
        <f t="shared" si="35"/>
        <v>0</v>
      </c>
      <c r="Z8" s="2" t="str">
        <f t="shared" si="36"/>
        <v>NOT FOUND</v>
      </c>
      <c r="AA8" s="2" t="str">
        <f t="shared" si="37"/>
        <v>NOPE</v>
      </c>
      <c r="AC8" s="2" t="str">
        <f t="shared" si="38"/>
        <v/>
      </c>
      <c r="AD8" s="2">
        <f t="shared" si="39"/>
        <v>0</v>
      </c>
      <c r="AE8" s="2" t="str">
        <f t="shared" si="40"/>
        <v>NOT FOUND</v>
      </c>
      <c r="AF8" s="2" t="str">
        <f t="shared" si="41"/>
        <v>NOPE</v>
      </c>
      <c r="AH8" s="2" t="str">
        <f t="shared" si="42"/>
        <v/>
      </c>
      <c r="AI8" s="2">
        <f t="shared" si="43"/>
        <v>0</v>
      </c>
      <c r="AJ8" s="2" t="str">
        <f t="shared" si="44"/>
        <v>NOT FOUND</v>
      </c>
      <c r="AK8" s="2" t="str">
        <f t="shared" si="45"/>
        <v>NOPE</v>
      </c>
      <c r="AM8" s="2" t="str">
        <f t="shared" si="46"/>
        <v/>
      </c>
      <c r="AN8" s="2">
        <f t="shared" si="47"/>
        <v>0</v>
      </c>
      <c r="AO8" s="2" t="str">
        <f t="shared" si="48"/>
        <v>NOT FOUND</v>
      </c>
      <c r="AP8" s="2" t="str">
        <f t="shared" si="49"/>
        <v>NOPE</v>
      </c>
      <c r="AR8" s="2" t="str">
        <f t="shared" si="50"/>
        <v/>
      </c>
      <c r="AS8" s="2">
        <f t="shared" si="51"/>
        <v>0</v>
      </c>
      <c r="AT8" s="2" t="str">
        <f t="shared" si="52"/>
        <v>NOT FOUND</v>
      </c>
      <c r="AU8" s="2" t="str">
        <f t="shared" si="53"/>
        <v>NOPE</v>
      </c>
      <c r="AW8" s="2" t="str">
        <f t="shared" si="54"/>
        <v/>
      </c>
      <c r="AX8" s="2">
        <f t="shared" si="55"/>
        <v>0</v>
      </c>
      <c r="AY8" s="2" t="str">
        <f t="shared" si="56"/>
        <v>NOT FOUND</v>
      </c>
      <c r="AZ8" s="2" t="str">
        <f t="shared" si="57"/>
        <v>NOPE</v>
      </c>
    </row>
    <row r="9" spans="2:52" x14ac:dyDescent="0.3">
      <c r="B9" s="8" t="s">
        <v>52</v>
      </c>
      <c r="C9" s="8" t="s">
        <v>53</v>
      </c>
      <c r="D9" s="8" t="s">
        <v>54</v>
      </c>
      <c r="E9" s="8" t="s">
        <v>30</v>
      </c>
      <c r="F9" s="8" t="s">
        <v>34</v>
      </c>
      <c r="H9" s="6" t="s">
        <v>55</v>
      </c>
      <c r="I9" s="6">
        <v>7</v>
      </c>
      <c r="K9" s="6" t="s">
        <v>16</v>
      </c>
      <c r="L9" s="6">
        <v>7</v>
      </c>
      <c r="N9" s="7">
        <v>7</v>
      </c>
      <c r="O9" s="2" t="str">
        <f>'Postcode search'!F14</f>
        <v/>
      </c>
      <c r="P9" s="2" t="str">
        <f t="shared" si="28"/>
        <v>ERROR</v>
      </c>
      <c r="R9" s="2">
        <f t="shared" si="29"/>
        <v>0</v>
      </c>
      <c r="S9" s="2" t="str">
        <f t="shared" si="30"/>
        <v/>
      </c>
      <c r="T9" s="2">
        <f t="shared" si="31"/>
        <v>0</v>
      </c>
      <c r="U9" s="2" t="str">
        <f t="shared" si="32"/>
        <v>NOT FOUND</v>
      </c>
      <c r="V9" s="2" t="str">
        <f t="shared" si="33"/>
        <v>NOPE</v>
      </c>
      <c r="X9" s="2" t="str">
        <f t="shared" si="34"/>
        <v/>
      </c>
      <c r="Y9" s="2">
        <f t="shared" si="35"/>
        <v>0</v>
      </c>
      <c r="Z9" s="2" t="str">
        <f t="shared" si="36"/>
        <v>NOT FOUND</v>
      </c>
      <c r="AA9" s="2" t="str">
        <f t="shared" si="37"/>
        <v>NOPE</v>
      </c>
      <c r="AC9" s="2" t="str">
        <f t="shared" si="38"/>
        <v/>
      </c>
      <c r="AD9" s="2">
        <f t="shared" si="39"/>
        <v>0</v>
      </c>
      <c r="AE9" s="2" t="str">
        <f t="shared" si="40"/>
        <v>NOT FOUND</v>
      </c>
      <c r="AF9" s="2" t="str">
        <f t="shared" si="41"/>
        <v>NOPE</v>
      </c>
      <c r="AH9" s="2" t="str">
        <f t="shared" si="42"/>
        <v/>
      </c>
      <c r="AI9" s="2">
        <f t="shared" si="43"/>
        <v>0</v>
      </c>
      <c r="AJ9" s="2" t="str">
        <f t="shared" si="44"/>
        <v>NOT FOUND</v>
      </c>
      <c r="AK9" s="2" t="str">
        <f t="shared" si="45"/>
        <v>NOPE</v>
      </c>
      <c r="AM9" s="2" t="str">
        <f t="shared" si="46"/>
        <v/>
      </c>
      <c r="AN9" s="2">
        <f t="shared" si="47"/>
        <v>0</v>
      </c>
      <c r="AO9" s="2" t="str">
        <f t="shared" si="48"/>
        <v>NOT FOUND</v>
      </c>
      <c r="AP9" s="2" t="str">
        <f t="shared" si="49"/>
        <v>NOPE</v>
      </c>
      <c r="AR9" s="2" t="str">
        <f t="shared" si="50"/>
        <v/>
      </c>
      <c r="AS9" s="2">
        <f t="shared" si="51"/>
        <v>0</v>
      </c>
      <c r="AT9" s="2" t="str">
        <f t="shared" si="52"/>
        <v>NOT FOUND</v>
      </c>
      <c r="AU9" s="2" t="str">
        <f t="shared" si="53"/>
        <v>NOPE</v>
      </c>
      <c r="AW9" s="2" t="str">
        <f t="shared" si="54"/>
        <v/>
      </c>
      <c r="AX9" s="2">
        <f t="shared" si="55"/>
        <v>0</v>
      </c>
      <c r="AY9" s="2" t="str">
        <f t="shared" si="56"/>
        <v>NOT FOUND</v>
      </c>
      <c r="AZ9" s="2" t="str">
        <f t="shared" si="57"/>
        <v>NOPE</v>
      </c>
    </row>
    <row r="10" spans="2:52" x14ac:dyDescent="0.3">
      <c r="B10" s="8" t="s">
        <v>52</v>
      </c>
      <c r="C10" s="8" t="s">
        <v>56</v>
      </c>
      <c r="D10" s="8" t="s">
        <v>57</v>
      </c>
      <c r="E10" s="8" t="s">
        <v>30</v>
      </c>
      <c r="F10" s="8" t="s">
        <v>34</v>
      </c>
      <c r="H10" s="6" t="s">
        <v>58</v>
      </c>
      <c r="I10" s="6">
        <v>8</v>
      </c>
      <c r="K10" s="6" t="s">
        <v>17</v>
      </c>
      <c r="L10" s="6">
        <v>8</v>
      </c>
      <c r="N10" s="7">
        <v>8</v>
      </c>
      <c r="O10" s="2" t="str">
        <f>'Postcode search'!F15</f>
        <v/>
      </c>
      <c r="P10" s="2" t="str">
        <f t="shared" si="28"/>
        <v>ERROR</v>
      </c>
      <c r="R10" s="2">
        <f t="shared" si="29"/>
        <v>0</v>
      </c>
      <c r="S10" s="2" t="str">
        <f t="shared" si="30"/>
        <v/>
      </c>
      <c r="T10" s="2">
        <f t="shared" si="31"/>
        <v>0</v>
      </c>
      <c r="U10" s="2" t="str">
        <f t="shared" si="32"/>
        <v>NOT FOUND</v>
      </c>
      <c r="V10" s="2" t="str">
        <f t="shared" si="33"/>
        <v>NOPE</v>
      </c>
      <c r="X10" s="2" t="str">
        <f t="shared" si="34"/>
        <v/>
      </c>
      <c r="Y10" s="2">
        <f t="shared" si="35"/>
        <v>0</v>
      </c>
      <c r="Z10" s="2" t="str">
        <f t="shared" si="36"/>
        <v>NOT FOUND</v>
      </c>
      <c r="AA10" s="2" t="str">
        <f t="shared" si="37"/>
        <v>NOPE</v>
      </c>
      <c r="AC10" s="2" t="str">
        <f t="shared" si="38"/>
        <v/>
      </c>
      <c r="AD10" s="2">
        <f t="shared" si="39"/>
        <v>0</v>
      </c>
      <c r="AE10" s="2" t="str">
        <f t="shared" si="40"/>
        <v>NOT FOUND</v>
      </c>
      <c r="AF10" s="2" t="str">
        <f t="shared" si="41"/>
        <v>NOPE</v>
      </c>
      <c r="AH10" s="2" t="str">
        <f t="shared" si="42"/>
        <v/>
      </c>
      <c r="AI10" s="2">
        <f t="shared" si="43"/>
        <v>0</v>
      </c>
      <c r="AJ10" s="2" t="str">
        <f t="shared" si="44"/>
        <v>NOT FOUND</v>
      </c>
      <c r="AK10" s="2" t="str">
        <f t="shared" si="45"/>
        <v>NOPE</v>
      </c>
      <c r="AM10" s="2" t="str">
        <f t="shared" si="46"/>
        <v/>
      </c>
      <c r="AN10" s="2">
        <f t="shared" si="47"/>
        <v>0</v>
      </c>
      <c r="AO10" s="2" t="str">
        <f t="shared" si="48"/>
        <v>NOT FOUND</v>
      </c>
      <c r="AP10" s="2" t="str">
        <f t="shared" si="49"/>
        <v>NOPE</v>
      </c>
      <c r="AR10" s="2" t="str">
        <f t="shared" si="50"/>
        <v/>
      </c>
      <c r="AS10" s="2">
        <f t="shared" si="51"/>
        <v>0</v>
      </c>
      <c r="AT10" s="2" t="str">
        <f t="shared" si="52"/>
        <v>NOT FOUND</v>
      </c>
      <c r="AU10" s="2" t="str">
        <f t="shared" si="53"/>
        <v>NOPE</v>
      </c>
      <c r="AW10" s="2" t="str">
        <f t="shared" si="54"/>
        <v/>
      </c>
      <c r="AX10" s="2">
        <f t="shared" si="55"/>
        <v>0</v>
      </c>
      <c r="AY10" s="2" t="str">
        <f t="shared" si="56"/>
        <v>NOT FOUND</v>
      </c>
      <c r="AZ10" s="2" t="str">
        <f t="shared" si="57"/>
        <v>NOPE</v>
      </c>
    </row>
    <row r="11" spans="2:52" x14ac:dyDescent="0.3">
      <c r="B11" s="8" t="s">
        <v>52</v>
      </c>
      <c r="C11" s="8" t="s">
        <v>59</v>
      </c>
      <c r="D11" s="8" t="s">
        <v>60</v>
      </c>
      <c r="E11" s="8" t="s">
        <v>30</v>
      </c>
      <c r="F11" s="8" t="s">
        <v>34</v>
      </c>
      <c r="H11" s="6" t="s">
        <v>61</v>
      </c>
      <c r="I11" s="6">
        <v>9</v>
      </c>
      <c r="K11" s="6" t="s">
        <v>62</v>
      </c>
      <c r="L11" s="6">
        <v>9</v>
      </c>
      <c r="N11" s="7">
        <v>9</v>
      </c>
      <c r="O11" s="2" t="str">
        <f>'Postcode search'!F16</f>
        <v/>
      </c>
      <c r="P11" s="2" t="str">
        <f t="shared" si="28"/>
        <v>ERROR</v>
      </c>
      <c r="R11" s="2">
        <f t="shared" si="29"/>
        <v>0</v>
      </c>
      <c r="S11" s="2" t="str">
        <f t="shared" si="30"/>
        <v/>
      </c>
      <c r="T11" s="2">
        <f t="shared" si="31"/>
        <v>0</v>
      </c>
      <c r="U11" s="2" t="str">
        <f t="shared" si="32"/>
        <v>NOT FOUND</v>
      </c>
      <c r="V11" s="2" t="str">
        <f t="shared" si="33"/>
        <v>NOPE</v>
      </c>
      <c r="X11" s="2" t="str">
        <f t="shared" si="34"/>
        <v/>
      </c>
      <c r="Y11" s="2">
        <f t="shared" si="35"/>
        <v>0</v>
      </c>
      <c r="Z11" s="2" t="str">
        <f t="shared" si="36"/>
        <v>NOT FOUND</v>
      </c>
      <c r="AA11" s="2" t="str">
        <f t="shared" si="37"/>
        <v>NOPE</v>
      </c>
      <c r="AC11" s="2" t="str">
        <f t="shared" si="38"/>
        <v/>
      </c>
      <c r="AD11" s="2">
        <f t="shared" si="39"/>
        <v>0</v>
      </c>
      <c r="AE11" s="2" t="str">
        <f t="shared" si="40"/>
        <v>NOT FOUND</v>
      </c>
      <c r="AF11" s="2" t="str">
        <f t="shared" si="41"/>
        <v>NOPE</v>
      </c>
      <c r="AH11" s="2" t="str">
        <f t="shared" si="42"/>
        <v/>
      </c>
      <c r="AI11" s="2">
        <f t="shared" si="43"/>
        <v>0</v>
      </c>
      <c r="AJ11" s="2" t="str">
        <f t="shared" si="44"/>
        <v>NOT FOUND</v>
      </c>
      <c r="AK11" s="2" t="str">
        <f t="shared" si="45"/>
        <v>NOPE</v>
      </c>
      <c r="AM11" s="2" t="str">
        <f t="shared" si="46"/>
        <v/>
      </c>
      <c r="AN11" s="2">
        <f t="shared" si="47"/>
        <v>0</v>
      </c>
      <c r="AO11" s="2" t="str">
        <f t="shared" si="48"/>
        <v>NOT FOUND</v>
      </c>
      <c r="AP11" s="2" t="str">
        <f t="shared" si="49"/>
        <v>NOPE</v>
      </c>
      <c r="AR11" s="2" t="str">
        <f t="shared" si="50"/>
        <v/>
      </c>
      <c r="AS11" s="2">
        <f t="shared" si="51"/>
        <v>0</v>
      </c>
      <c r="AT11" s="2" t="str">
        <f t="shared" si="52"/>
        <v>NOT FOUND</v>
      </c>
      <c r="AU11" s="2" t="str">
        <f t="shared" si="53"/>
        <v>NOPE</v>
      </c>
      <c r="AW11" s="2" t="str">
        <f t="shared" si="54"/>
        <v/>
      </c>
      <c r="AX11" s="2">
        <f t="shared" si="55"/>
        <v>0</v>
      </c>
      <c r="AY11" s="2" t="str">
        <f t="shared" si="56"/>
        <v>NOT FOUND</v>
      </c>
      <c r="AZ11" s="2" t="str">
        <f t="shared" si="57"/>
        <v>NOPE</v>
      </c>
    </row>
    <row r="12" spans="2:52" x14ac:dyDescent="0.3">
      <c r="B12" s="8" t="s">
        <v>52</v>
      </c>
      <c r="C12" s="8" t="s">
        <v>63</v>
      </c>
      <c r="D12" s="8" t="s">
        <v>64</v>
      </c>
      <c r="E12" s="8" t="s">
        <v>30</v>
      </c>
      <c r="F12" s="8" t="s">
        <v>34</v>
      </c>
      <c r="H12" s="6" t="s">
        <v>65</v>
      </c>
      <c r="I12" s="6">
        <v>10</v>
      </c>
      <c r="K12" s="6" t="s">
        <v>66</v>
      </c>
      <c r="L12" s="6">
        <v>10</v>
      </c>
      <c r="N12" s="7">
        <v>10</v>
      </c>
      <c r="O12" s="2" t="str">
        <f>'Postcode search'!F17</f>
        <v/>
      </c>
      <c r="P12" s="2" t="str">
        <f t="shared" si="28"/>
        <v>ERROR</v>
      </c>
      <c r="R12" s="2">
        <f t="shared" si="29"/>
        <v>0</v>
      </c>
      <c r="S12" s="2" t="str">
        <f t="shared" si="30"/>
        <v/>
      </c>
      <c r="T12" s="2">
        <f t="shared" si="31"/>
        <v>0</v>
      </c>
      <c r="U12" s="2" t="str">
        <f t="shared" si="32"/>
        <v>NOT FOUND</v>
      </c>
      <c r="V12" s="2" t="str">
        <f t="shared" si="33"/>
        <v>NOPE</v>
      </c>
      <c r="X12" s="2" t="str">
        <f t="shared" si="34"/>
        <v/>
      </c>
      <c r="Y12" s="2">
        <f t="shared" si="35"/>
        <v>0</v>
      </c>
      <c r="Z12" s="2" t="str">
        <f t="shared" si="36"/>
        <v>NOT FOUND</v>
      </c>
      <c r="AA12" s="2" t="str">
        <f t="shared" si="37"/>
        <v>NOPE</v>
      </c>
      <c r="AC12" s="2" t="str">
        <f t="shared" si="38"/>
        <v/>
      </c>
      <c r="AD12" s="2">
        <f t="shared" si="39"/>
        <v>0</v>
      </c>
      <c r="AE12" s="2" t="str">
        <f t="shared" si="40"/>
        <v>NOT FOUND</v>
      </c>
      <c r="AF12" s="2" t="str">
        <f t="shared" si="41"/>
        <v>NOPE</v>
      </c>
      <c r="AH12" s="2" t="str">
        <f t="shared" si="42"/>
        <v/>
      </c>
      <c r="AI12" s="2">
        <f t="shared" si="43"/>
        <v>0</v>
      </c>
      <c r="AJ12" s="2" t="str">
        <f t="shared" si="44"/>
        <v>NOT FOUND</v>
      </c>
      <c r="AK12" s="2" t="str">
        <f t="shared" si="45"/>
        <v>NOPE</v>
      </c>
      <c r="AM12" s="2" t="str">
        <f t="shared" si="46"/>
        <v/>
      </c>
      <c r="AN12" s="2">
        <f t="shared" si="47"/>
        <v>0</v>
      </c>
      <c r="AO12" s="2" t="str">
        <f t="shared" si="48"/>
        <v>NOT FOUND</v>
      </c>
      <c r="AP12" s="2" t="str">
        <f t="shared" si="49"/>
        <v>NOPE</v>
      </c>
      <c r="AR12" s="2" t="str">
        <f t="shared" si="50"/>
        <v/>
      </c>
      <c r="AS12" s="2">
        <f t="shared" si="51"/>
        <v>0</v>
      </c>
      <c r="AT12" s="2" t="str">
        <f t="shared" si="52"/>
        <v>NOT FOUND</v>
      </c>
      <c r="AU12" s="2" t="str">
        <f t="shared" si="53"/>
        <v>NOPE</v>
      </c>
      <c r="AW12" s="2" t="str">
        <f t="shared" si="54"/>
        <v/>
      </c>
      <c r="AX12" s="2">
        <f t="shared" si="55"/>
        <v>0</v>
      </c>
      <c r="AY12" s="2" t="str">
        <f t="shared" si="56"/>
        <v>NOT FOUND</v>
      </c>
      <c r="AZ12" s="2" t="str">
        <f t="shared" si="57"/>
        <v>NOPE</v>
      </c>
    </row>
    <row r="13" spans="2:52" x14ac:dyDescent="0.3">
      <c r="B13" s="8" t="s">
        <v>67</v>
      </c>
      <c r="C13" s="8"/>
      <c r="D13" s="8" t="s">
        <v>67</v>
      </c>
      <c r="E13" s="8" t="s">
        <v>30</v>
      </c>
      <c r="F13" s="8" t="s">
        <v>34</v>
      </c>
      <c r="H13" s="6" t="s">
        <v>68</v>
      </c>
      <c r="I13" s="6">
        <v>11</v>
      </c>
      <c r="K13" s="6" t="s">
        <v>69</v>
      </c>
      <c r="L13" s="6">
        <v>11</v>
      </c>
      <c r="N13" s="7">
        <v>11</v>
      </c>
      <c r="O13" s="2" t="str">
        <f>'Postcode search'!F18</f>
        <v/>
      </c>
      <c r="P13" s="2" t="str">
        <f t="shared" si="28"/>
        <v>ERROR</v>
      </c>
      <c r="R13" s="2">
        <f t="shared" si="29"/>
        <v>0</v>
      </c>
      <c r="S13" s="2" t="str">
        <f t="shared" si="30"/>
        <v/>
      </c>
      <c r="T13" s="2">
        <f t="shared" si="31"/>
        <v>0</v>
      </c>
      <c r="U13" s="2" t="str">
        <f t="shared" si="32"/>
        <v>NOT FOUND</v>
      </c>
      <c r="V13" s="2" t="str">
        <f t="shared" si="33"/>
        <v>NOPE</v>
      </c>
      <c r="X13" s="2" t="str">
        <f t="shared" si="34"/>
        <v/>
      </c>
      <c r="Y13" s="2">
        <f t="shared" si="35"/>
        <v>0</v>
      </c>
      <c r="Z13" s="2" t="str">
        <f t="shared" si="36"/>
        <v>NOT FOUND</v>
      </c>
      <c r="AA13" s="2" t="str">
        <f t="shared" si="37"/>
        <v>NOPE</v>
      </c>
      <c r="AC13" s="2" t="str">
        <f t="shared" si="38"/>
        <v/>
      </c>
      <c r="AD13" s="2">
        <f t="shared" si="39"/>
        <v>0</v>
      </c>
      <c r="AE13" s="2" t="str">
        <f t="shared" si="40"/>
        <v>NOT FOUND</v>
      </c>
      <c r="AF13" s="2" t="str">
        <f t="shared" si="41"/>
        <v>NOPE</v>
      </c>
      <c r="AH13" s="2" t="str">
        <f t="shared" si="42"/>
        <v/>
      </c>
      <c r="AI13" s="2">
        <f t="shared" si="43"/>
        <v>0</v>
      </c>
      <c r="AJ13" s="2" t="str">
        <f t="shared" si="44"/>
        <v>NOT FOUND</v>
      </c>
      <c r="AK13" s="2" t="str">
        <f t="shared" si="45"/>
        <v>NOPE</v>
      </c>
      <c r="AM13" s="2" t="str">
        <f t="shared" si="46"/>
        <v/>
      </c>
      <c r="AN13" s="2">
        <f t="shared" si="47"/>
        <v>0</v>
      </c>
      <c r="AO13" s="2" t="str">
        <f t="shared" si="48"/>
        <v>NOT FOUND</v>
      </c>
      <c r="AP13" s="2" t="str">
        <f t="shared" si="49"/>
        <v>NOPE</v>
      </c>
      <c r="AR13" s="2" t="str">
        <f t="shared" si="50"/>
        <v/>
      </c>
      <c r="AS13" s="2">
        <f t="shared" si="51"/>
        <v>0</v>
      </c>
      <c r="AT13" s="2" t="str">
        <f t="shared" si="52"/>
        <v>NOT FOUND</v>
      </c>
      <c r="AU13" s="2" t="str">
        <f t="shared" si="53"/>
        <v>NOPE</v>
      </c>
      <c r="AW13" s="2" t="str">
        <f t="shared" si="54"/>
        <v/>
      </c>
      <c r="AX13" s="2">
        <f t="shared" si="55"/>
        <v>0</v>
      </c>
      <c r="AY13" s="2" t="str">
        <f t="shared" si="56"/>
        <v>NOT FOUND</v>
      </c>
      <c r="AZ13" s="2" t="str">
        <f t="shared" si="57"/>
        <v>NOPE</v>
      </c>
    </row>
    <row r="14" spans="2:52" x14ac:dyDescent="0.3">
      <c r="B14" s="8" t="s">
        <v>67</v>
      </c>
      <c r="C14" s="8" t="s">
        <v>70</v>
      </c>
      <c r="D14" s="8" t="s">
        <v>71</v>
      </c>
      <c r="E14" s="8" t="s">
        <v>30</v>
      </c>
      <c r="F14" s="8" t="s">
        <v>34</v>
      </c>
      <c r="H14" s="6" t="s">
        <v>72</v>
      </c>
      <c r="I14" s="6">
        <v>12</v>
      </c>
      <c r="K14" s="6" t="s">
        <v>73</v>
      </c>
      <c r="L14" s="6">
        <v>12</v>
      </c>
      <c r="N14" s="7">
        <v>12</v>
      </c>
      <c r="O14" s="2" t="str">
        <f>'Postcode search'!F19</f>
        <v/>
      </c>
      <c r="P14" s="2" t="str">
        <f t="shared" si="28"/>
        <v>ERROR</v>
      </c>
      <c r="R14" s="2">
        <f t="shared" si="29"/>
        <v>0</v>
      </c>
      <c r="S14" s="2" t="str">
        <f t="shared" si="30"/>
        <v/>
      </c>
      <c r="T14" s="2">
        <f t="shared" si="31"/>
        <v>0</v>
      </c>
      <c r="U14" s="2" t="str">
        <f t="shared" si="32"/>
        <v>NOT FOUND</v>
      </c>
      <c r="V14" s="2" t="str">
        <f t="shared" si="33"/>
        <v>NOPE</v>
      </c>
      <c r="X14" s="2" t="str">
        <f t="shared" si="34"/>
        <v/>
      </c>
      <c r="Y14" s="2">
        <f t="shared" si="35"/>
        <v>0</v>
      </c>
      <c r="Z14" s="2" t="str">
        <f t="shared" si="36"/>
        <v>NOT FOUND</v>
      </c>
      <c r="AA14" s="2" t="str">
        <f t="shared" si="37"/>
        <v>NOPE</v>
      </c>
      <c r="AC14" s="2" t="str">
        <f t="shared" si="38"/>
        <v/>
      </c>
      <c r="AD14" s="2">
        <f t="shared" si="39"/>
        <v>0</v>
      </c>
      <c r="AE14" s="2" t="str">
        <f t="shared" si="40"/>
        <v>NOT FOUND</v>
      </c>
      <c r="AF14" s="2" t="str">
        <f t="shared" si="41"/>
        <v>NOPE</v>
      </c>
      <c r="AH14" s="2" t="str">
        <f t="shared" si="42"/>
        <v/>
      </c>
      <c r="AI14" s="2">
        <f t="shared" si="43"/>
        <v>0</v>
      </c>
      <c r="AJ14" s="2" t="str">
        <f t="shared" si="44"/>
        <v>NOT FOUND</v>
      </c>
      <c r="AK14" s="2" t="str">
        <f t="shared" si="45"/>
        <v>NOPE</v>
      </c>
      <c r="AM14" s="2" t="str">
        <f t="shared" si="46"/>
        <v/>
      </c>
      <c r="AN14" s="2">
        <f t="shared" si="47"/>
        <v>0</v>
      </c>
      <c r="AO14" s="2" t="str">
        <f t="shared" si="48"/>
        <v>NOT FOUND</v>
      </c>
      <c r="AP14" s="2" t="str">
        <f t="shared" si="49"/>
        <v>NOPE</v>
      </c>
      <c r="AR14" s="2" t="str">
        <f t="shared" si="50"/>
        <v/>
      </c>
      <c r="AS14" s="2">
        <f t="shared" si="51"/>
        <v>0</v>
      </c>
      <c r="AT14" s="2" t="str">
        <f t="shared" si="52"/>
        <v>NOT FOUND</v>
      </c>
      <c r="AU14" s="2" t="str">
        <f t="shared" si="53"/>
        <v>NOPE</v>
      </c>
      <c r="AW14" s="2" t="str">
        <f t="shared" si="54"/>
        <v/>
      </c>
      <c r="AX14" s="2">
        <f t="shared" si="55"/>
        <v>0</v>
      </c>
      <c r="AY14" s="2" t="str">
        <f t="shared" si="56"/>
        <v>NOT FOUND</v>
      </c>
      <c r="AZ14" s="2" t="str">
        <f t="shared" si="57"/>
        <v>NOPE</v>
      </c>
    </row>
    <row r="15" spans="2:52" x14ac:dyDescent="0.3">
      <c r="B15" s="8" t="s">
        <v>67</v>
      </c>
      <c r="C15" s="8" t="s">
        <v>74</v>
      </c>
      <c r="D15" s="8" t="s">
        <v>75</v>
      </c>
      <c r="E15" s="8" t="s">
        <v>30</v>
      </c>
      <c r="F15" s="8" t="s">
        <v>34</v>
      </c>
      <c r="K15" s="6" t="s">
        <v>76</v>
      </c>
      <c r="L15" s="6">
        <v>13</v>
      </c>
      <c r="N15" s="7">
        <v>13</v>
      </c>
      <c r="O15" s="2" t="str">
        <f>'Postcode search'!F20</f>
        <v/>
      </c>
      <c r="P15" s="2" t="str">
        <f t="shared" si="28"/>
        <v>ERROR</v>
      </c>
      <c r="R15" s="2">
        <f t="shared" si="29"/>
        <v>0</v>
      </c>
      <c r="S15" s="2" t="str">
        <f t="shared" si="30"/>
        <v/>
      </c>
      <c r="T15" s="2">
        <f t="shared" si="31"/>
        <v>0</v>
      </c>
      <c r="U15" s="2" t="str">
        <f t="shared" si="32"/>
        <v>NOT FOUND</v>
      </c>
      <c r="V15" s="2" t="str">
        <f t="shared" si="33"/>
        <v>NOPE</v>
      </c>
      <c r="X15" s="2" t="str">
        <f t="shared" si="34"/>
        <v/>
      </c>
      <c r="Y15" s="2">
        <f t="shared" si="35"/>
        <v>0</v>
      </c>
      <c r="Z15" s="2" t="str">
        <f t="shared" si="36"/>
        <v>NOT FOUND</v>
      </c>
      <c r="AA15" s="2" t="str">
        <f t="shared" si="37"/>
        <v>NOPE</v>
      </c>
      <c r="AC15" s="2" t="str">
        <f t="shared" si="38"/>
        <v/>
      </c>
      <c r="AD15" s="2">
        <f t="shared" si="39"/>
        <v>0</v>
      </c>
      <c r="AE15" s="2" t="str">
        <f t="shared" si="40"/>
        <v>NOT FOUND</v>
      </c>
      <c r="AF15" s="2" t="str">
        <f t="shared" si="41"/>
        <v>NOPE</v>
      </c>
      <c r="AH15" s="2" t="str">
        <f t="shared" si="42"/>
        <v/>
      </c>
      <c r="AI15" s="2">
        <f t="shared" si="43"/>
        <v>0</v>
      </c>
      <c r="AJ15" s="2" t="str">
        <f t="shared" si="44"/>
        <v>NOT FOUND</v>
      </c>
      <c r="AK15" s="2" t="str">
        <f t="shared" si="45"/>
        <v>NOPE</v>
      </c>
      <c r="AM15" s="2" t="str">
        <f t="shared" si="46"/>
        <v/>
      </c>
      <c r="AN15" s="2">
        <f t="shared" si="47"/>
        <v>0</v>
      </c>
      <c r="AO15" s="2" t="str">
        <f t="shared" si="48"/>
        <v>NOT FOUND</v>
      </c>
      <c r="AP15" s="2" t="str">
        <f t="shared" si="49"/>
        <v>NOPE</v>
      </c>
      <c r="AR15" s="2" t="str">
        <f t="shared" si="50"/>
        <v/>
      </c>
      <c r="AS15" s="2">
        <f t="shared" si="51"/>
        <v>0</v>
      </c>
      <c r="AT15" s="2" t="str">
        <f t="shared" si="52"/>
        <v>NOT FOUND</v>
      </c>
      <c r="AU15" s="2" t="str">
        <f t="shared" si="53"/>
        <v>NOPE</v>
      </c>
      <c r="AW15" s="2" t="str">
        <f t="shared" si="54"/>
        <v/>
      </c>
      <c r="AX15" s="2">
        <f t="shared" si="55"/>
        <v>0</v>
      </c>
      <c r="AY15" s="2" t="str">
        <f t="shared" si="56"/>
        <v>NOT FOUND</v>
      </c>
      <c r="AZ15" s="2" t="str">
        <f t="shared" si="57"/>
        <v>NOPE</v>
      </c>
    </row>
    <row r="16" spans="2:52" x14ac:dyDescent="0.3">
      <c r="B16" s="8" t="s">
        <v>67</v>
      </c>
      <c r="C16" s="8" t="s">
        <v>77</v>
      </c>
      <c r="D16" s="8" t="s">
        <v>78</v>
      </c>
      <c r="E16" s="8" t="s">
        <v>30</v>
      </c>
      <c r="F16" s="8" t="s">
        <v>34</v>
      </c>
      <c r="K16" s="6" t="s">
        <v>79</v>
      </c>
      <c r="L16" s="6">
        <v>14</v>
      </c>
      <c r="N16" s="7">
        <v>14</v>
      </c>
      <c r="O16" s="2" t="str">
        <f>'Postcode search'!F21</f>
        <v/>
      </c>
      <c r="P16" s="2" t="str">
        <f t="shared" si="28"/>
        <v>ERROR</v>
      </c>
      <c r="R16" s="2">
        <f t="shared" si="29"/>
        <v>0</v>
      </c>
      <c r="S16" s="2" t="str">
        <f t="shared" si="30"/>
        <v/>
      </c>
      <c r="T16" s="2">
        <f t="shared" si="31"/>
        <v>0</v>
      </c>
      <c r="U16" s="2" t="str">
        <f t="shared" si="32"/>
        <v>NOT FOUND</v>
      </c>
      <c r="V16" s="2" t="str">
        <f t="shared" si="33"/>
        <v>NOPE</v>
      </c>
      <c r="X16" s="2" t="str">
        <f t="shared" si="34"/>
        <v/>
      </c>
      <c r="Y16" s="2">
        <f t="shared" si="35"/>
        <v>0</v>
      </c>
      <c r="Z16" s="2" t="str">
        <f t="shared" si="36"/>
        <v>NOT FOUND</v>
      </c>
      <c r="AA16" s="2" t="str">
        <f t="shared" si="37"/>
        <v>NOPE</v>
      </c>
      <c r="AC16" s="2" t="str">
        <f t="shared" si="38"/>
        <v/>
      </c>
      <c r="AD16" s="2">
        <f t="shared" si="39"/>
        <v>0</v>
      </c>
      <c r="AE16" s="2" t="str">
        <f t="shared" si="40"/>
        <v>NOT FOUND</v>
      </c>
      <c r="AF16" s="2" t="str">
        <f t="shared" si="41"/>
        <v>NOPE</v>
      </c>
      <c r="AH16" s="2" t="str">
        <f t="shared" si="42"/>
        <v/>
      </c>
      <c r="AI16" s="2">
        <f t="shared" si="43"/>
        <v>0</v>
      </c>
      <c r="AJ16" s="2" t="str">
        <f t="shared" si="44"/>
        <v>NOT FOUND</v>
      </c>
      <c r="AK16" s="2" t="str">
        <f t="shared" si="45"/>
        <v>NOPE</v>
      </c>
      <c r="AM16" s="2" t="str">
        <f t="shared" si="46"/>
        <v/>
      </c>
      <c r="AN16" s="2">
        <f t="shared" si="47"/>
        <v>0</v>
      </c>
      <c r="AO16" s="2" t="str">
        <f t="shared" si="48"/>
        <v>NOT FOUND</v>
      </c>
      <c r="AP16" s="2" t="str">
        <f t="shared" si="49"/>
        <v>NOPE</v>
      </c>
      <c r="AR16" s="2" t="str">
        <f t="shared" si="50"/>
        <v/>
      </c>
      <c r="AS16" s="2">
        <f t="shared" si="51"/>
        <v>0</v>
      </c>
      <c r="AT16" s="2" t="str">
        <f t="shared" si="52"/>
        <v>NOT FOUND</v>
      </c>
      <c r="AU16" s="2" t="str">
        <f t="shared" si="53"/>
        <v>NOPE</v>
      </c>
      <c r="AW16" s="2" t="str">
        <f t="shared" si="54"/>
        <v/>
      </c>
      <c r="AX16" s="2">
        <f t="shared" si="55"/>
        <v>0</v>
      </c>
      <c r="AY16" s="2" t="str">
        <f t="shared" si="56"/>
        <v>NOT FOUND</v>
      </c>
      <c r="AZ16" s="2" t="str">
        <f t="shared" si="57"/>
        <v>NOPE</v>
      </c>
    </row>
    <row r="17" spans="2:52" x14ac:dyDescent="0.3">
      <c r="B17" s="8" t="s">
        <v>67</v>
      </c>
      <c r="C17" s="8" t="s">
        <v>80</v>
      </c>
      <c r="D17" s="8" t="s">
        <v>81</v>
      </c>
      <c r="E17" s="8" t="s">
        <v>30</v>
      </c>
      <c r="F17" s="8" t="s">
        <v>34</v>
      </c>
      <c r="K17" s="6" t="s">
        <v>82</v>
      </c>
      <c r="L17" s="6">
        <v>15</v>
      </c>
      <c r="N17" s="7">
        <v>15</v>
      </c>
      <c r="O17" s="2" t="str">
        <f>'Postcode search'!F22</f>
        <v/>
      </c>
      <c r="P17" s="2" t="str">
        <f t="shared" si="28"/>
        <v>ERROR</v>
      </c>
      <c r="R17" s="2">
        <f t="shared" si="29"/>
        <v>0</v>
      </c>
      <c r="S17" s="2" t="str">
        <f t="shared" si="30"/>
        <v/>
      </c>
      <c r="T17" s="2">
        <f t="shared" si="31"/>
        <v>0</v>
      </c>
      <c r="U17" s="2" t="str">
        <f t="shared" si="32"/>
        <v>NOT FOUND</v>
      </c>
      <c r="V17" s="2" t="str">
        <f t="shared" si="33"/>
        <v>NOPE</v>
      </c>
      <c r="X17" s="2" t="str">
        <f t="shared" si="34"/>
        <v/>
      </c>
      <c r="Y17" s="2">
        <f t="shared" si="35"/>
        <v>0</v>
      </c>
      <c r="Z17" s="2" t="str">
        <f t="shared" si="36"/>
        <v>NOT FOUND</v>
      </c>
      <c r="AA17" s="2" t="str">
        <f t="shared" si="37"/>
        <v>NOPE</v>
      </c>
      <c r="AC17" s="2" t="str">
        <f t="shared" si="38"/>
        <v/>
      </c>
      <c r="AD17" s="2">
        <f t="shared" si="39"/>
        <v>0</v>
      </c>
      <c r="AE17" s="2" t="str">
        <f t="shared" si="40"/>
        <v>NOT FOUND</v>
      </c>
      <c r="AF17" s="2" t="str">
        <f t="shared" si="41"/>
        <v>NOPE</v>
      </c>
      <c r="AH17" s="2" t="str">
        <f t="shared" si="42"/>
        <v/>
      </c>
      <c r="AI17" s="2">
        <f t="shared" si="43"/>
        <v>0</v>
      </c>
      <c r="AJ17" s="2" t="str">
        <f t="shared" si="44"/>
        <v>NOT FOUND</v>
      </c>
      <c r="AK17" s="2" t="str">
        <f t="shared" si="45"/>
        <v>NOPE</v>
      </c>
      <c r="AM17" s="2" t="str">
        <f t="shared" si="46"/>
        <v/>
      </c>
      <c r="AN17" s="2">
        <f t="shared" si="47"/>
        <v>0</v>
      </c>
      <c r="AO17" s="2" t="str">
        <f t="shared" si="48"/>
        <v>NOT FOUND</v>
      </c>
      <c r="AP17" s="2" t="str">
        <f t="shared" si="49"/>
        <v>NOPE</v>
      </c>
      <c r="AR17" s="2" t="str">
        <f t="shared" si="50"/>
        <v/>
      </c>
      <c r="AS17" s="2">
        <f t="shared" si="51"/>
        <v>0</v>
      </c>
      <c r="AT17" s="2" t="str">
        <f t="shared" si="52"/>
        <v>NOT FOUND</v>
      </c>
      <c r="AU17" s="2" t="str">
        <f t="shared" si="53"/>
        <v>NOPE</v>
      </c>
      <c r="AW17" s="2" t="str">
        <f t="shared" si="54"/>
        <v/>
      </c>
      <c r="AX17" s="2">
        <f t="shared" si="55"/>
        <v>0</v>
      </c>
      <c r="AY17" s="2" t="str">
        <f t="shared" si="56"/>
        <v>NOT FOUND</v>
      </c>
      <c r="AZ17" s="2" t="str">
        <f t="shared" si="57"/>
        <v>NOPE</v>
      </c>
    </row>
    <row r="18" spans="2:52" x14ac:dyDescent="0.3">
      <c r="B18" s="8" t="s">
        <v>67</v>
      </c>
      <c r="C18" s="8" t="s">
        <v>83</v>
      </c>
      <c r="D18" s="8" t="s">
        <v>84</v>
      </c>
      <c r="E18" s="8" t="s">
        <v>30</v>
      </c>
      <c r="F18" s="8" t="s">
        <v>34</v>
      </c>
      <c r="K18" s="6" t="s">
        <v>85</v>
      </c>
      <c r="L18" s="6">
        <v>16</v>
      </c>
      <c r="N18" s="7">
        <v>16</v>
      </c>
      <c r="O18" s="2" t="str">
        <f>'Postcode search'!F23</f>
        <v/>
      </c>
      <c r="P18" s="2" t="str">
        <f t="shared" si="28"/>
        <v>ERROR</v>
      </c>
      <c r="R18" s="2">
        <f t="shared" si="29"/>
        <v>0</v>
      </c>
      <c r="S18" s="2" t="str">
        <f t="shared" si="30"/>
        <v/>
      </c>
      <c r="T18" s="2">
        <f t="shared" si="31"/>
        <v>0</v>
      </c>
      <c r="U18" s="2" t="str">
        <f t="shared" si="32"/>
        <v>NOT FOUND</v>
      </c>
      <c r="V18" s="2" t="str">
        <f t="shared" si="33"/>
        <v>NOPE</v>
      </c>
      <c r="X18" s="2" t="str">
        <f t="shared" si="34"/>
        <v/>
      </c>
      <c r="Y18" s="2">
        <f t="shared" si="35"/>
        <v>0</v>
      </c>
      <c r="Z18" s="2" t="str">
        <f t="shared" si="36"/>
        <v>NOT FOUND</v>
      </c>
      <c r="AA18" s="2" t="str">
        <f t="shared" si="37"/>
        <v>NOPE</v>
      </c>
      <c r="AC18" s="2" t="str">
        <f t="shared" si="38"/>
        <v/>
      </c>
      <c r="AD18" s="2">
        <f t="shared" si="39"/>
        <v>0</v>
      </c>
      <c r="AE18" s="2" t="str">
        <f t="shared" si="40"/>
        <v>NOT FOUND</v>
      </c>
      <c r="AF18" s="2" t="str">
        <f t="shared" si="41"/>
        <v>NOPE</v>
      </c>
      <c r="AH18" s="2" t="str">
        <f t="shared" si="42"/>
        <v/>
      </c>
      <c r="AI18" s="2">
        <f t="shared" si="43"/>
        <v>0</v>
      </c>
      <c r="AJ18" s="2" t="str">
        <f t="shared" si="44"/>
        <v>NOT FOUND</v>
      </c>
      <c r="AK18" s="2" t="str">
        <f t="shared" si="45"/>
        <v>NOPE</v>
      </c>
      <c r="AM18" s="2" t="str">
        <f t="shared" si="46"/>
        <v/>
      </c>
      <c r="AN18" s="2">
        <f t="shared" si="47"/>
        <v>0</v>
      </c>
      <c r="AO18" s="2" t="str">
        <f t="shared" si="48"/>
        <v>NOT FOUND</v>
      </c>
      <c r="AP18" s="2" t="str">
        <f t="shared" si="49"/>
        <v>NOPE</v>
      </c>
      <c r="AR18" s="2" t="str">
        <f t="shared" si="50"/>
        <v/>
      </c>
      <c r="AS18" s="2">
        <f t="shared" si="51"/>
        <v>0</v>
      </c>
      <c r="AT18" s="2" t="str">
        <f t="shared" si="52"/>
        <v>NOT FOUND</v>
      </c>
      <c r="AU18" s="2" t="str">
        <f t="shared" si="53"/>
        <v>NOPE</v>
      </c>
      <c r="AW18" s="2" t="str">
        <f t="shared" si="54"/>
        <v/>
      </c>
      <c r="AX18" s="2">
        <f t="shared" si="55"/>
        <v>0</v>
      </c>
      <c r="AY18" s="2" t="str">
        <f t="shared" si="56"/>
        <v>NOT FOUND</v>
      </c>
      <c r="AZ18" s="2" t="str">
        <f t="shared" si="57"/>
        <v>NOPE</v>
      </c>
    </row>
    <row r="19" spans="2:52" x14ac:dyDescent="0.3">
      <c r="B19" s="8" t="s">
        <v>67</v>
      </c>
      <c r="C19" s="8" t="s">
        <v>86</v>
      </c>
      <c r="D19" s="8" t="s">
        <v>87</v>
      </c>
      <c r="E19" s="8" t="s">
        <v>30</v>
      </c>
      <c r="F19" s="8" t="s">
        <v>34</v>
      </c>
      <c r="K19" s="6" t="s">
        <v>88</v>
      </c>
      <c r="L19" s="6">
        <v>17</v>
      </c>
      <c r="N19" s="7">
        <v>17</v>
      </c>
      <c r="O19" s="2" t="str">
        <f>'Postcode search'!F24</f>
        <v/>
      </c>
      <c r="P19" s="2" t="str">
        <f t="shared" si="28"/>
        <v>ERROR</v>
      </c>
      <c r="R19" s="2">
        <f t="shared" si="29"/>
        <v>0</v>
      </c>
      <c r="S19" s="2" t="str">
        <f t="shared" si="30"/>
        <v/>
      </c>
      <c r="T19" s="2">
        <f t="shared" si="31"/>
        <v>0</v>
      </c>
      <c r="U19" s="2" t="str">
        <f t="shared" si="32"/>
        <v>NOT FOUND</v>
      </c>
      <c r="V19" s="2" t="str">
        <f t="shared" si="33"/>
        <v>NOPE</v>
      </c>
      <c r="X19" s="2" t="str">
        <f t="shared" si="34"/>
        <v/>
      </c>
      <c r="Y19" s="2">
        <f t="shared" si="35"/>
        <v>0</v>
      </c>
      <c r="Z19" s="2" t="str">
        <f t="shared" si="36"/>
        <v>NOT FOUND</v>
      </c>
      <c r="AA19" s="2" t="str">
        <f t="shared" si="37"/>
        <v>NOPE</v>
      </c>
      <c r="AC19" s="2" t="str">
        <f t="shared" si="38"/>
        <v/>
      </c>
      <c r="AD19" s="2">
        <f t="shared" si="39"/>
        <v>0</v>
      </c>
      <c r="AE19" s="2" t="str">
        <f t="shared" si="40"/>
        <v>NOT FOUND</v>
      </c>
      <c r="AF19" s="2" t="str">
        <f t="shared" si="41"/>
        <v>NOPE</v>
      </c>
      <c r="AH19" s="2" t="str">
        <f t="shared" si="42"/>
        <v/>
      </c>
      <c r="AI19" s="2">
        <f t="shared" si="43"/>
        <v>0</v>
      </c>
      <c r="AJ19" s="2" t="str">
        <f t="shared" si="44"/>
        <v>NOT FOUND</v>
      </c>
      <c r="AK19" s="2" t="str">
        <f t="shared" si="45"/>
        <v>NOPE</v>
      </c>
      <c r="AM19" s="2" t="str">
        <f t="shared" si="46"/>
        <v/>
      </c>
      <c r="AN19" s="2">
        <f t="shared" si="47"/>
        <v>0</v>
      </c>
      <c r="AO19" s="2" t="str">
        <f t="shared" si="48"/>
        <v>NOT FOUND</v>
      </c>
      <c r="AP19" s="2" t="str">
        <f t="shared" si="49"/>
        <v>NOPE</v>
      </c>
      <c r="AR19" s="2" t="str">
        <f t="shared" si="50"/>
        <v/>
      </c>
      <c r="AS19" s="2">
        <f t="shared" si="51"/>
        <v>0</v>
      </c>
      <c r="AT19" s="2" t="str">
        <f t="shared" si="52"/>
        <v>NOT FOUND</v>
      </c>
      <c r="AU19" s="2" t="str">
        <f t="shared" si="53"/>
        <v>NOPE</v>
      </c>
      <c r="AW19" s="2" t="str">
        <f t="shared" si="54"/>
        <v/>
      </c>
      <c r="AX19" s="2">
        <f t="shared" si="55"/>
        <v>0</v>
      </c>
      <c r="AY19" s="2" t="str">
        <f t="shared" si="56"/>
        <v>NOT FOUND</v>
      </c>
      <c r="AZ19" s="2" t="str">
        <f t="shared" si="57"/>
        <v>NOPE</v>
      </c>
    </row>
    <row r="20" spans="2:52" x14ac:dyDescent="0.3">
      <c r="B20" s="8" t="s">
        <v>67</v>
      </c>
      <c r="C20" s="8" t="s">
        <v>89</v>
      </c>
      <c r="D20" s="8" t="s">
        <v>90</v>
      </c>
      <c r="E20" s="8" t="s">
        <v>30</v>
      </c>
      <c r="F20" s="8" t="s">
        <v>34</v>
      </c>
      <c r="K20" s="6" t="s">
        <v>91</v>
      </c>
      <c r="L20" s="6">
        <v>18</v>
      </c>
      <c r="N20" s="7">
        <v>18</v>
      </c>
      <c r="O20" s="2" t="str">
        <f>'Postcode search'!F25</f>
        <v/>
      </c>
      <c r="P20" s="2" t="str">
        <f t="shared" si="28"/>
        <v>ERROR</v>
      </c>
      <c r="R20" s="2">
        <f t="shared" si="29"/>
        <v>0</v>
      </c>
      <c r="S20" s="2" t="str">
        <f t="shared" si="30"/>
        <v/>
      </c>
      <c r="T20" s="2">
        <f t="shared" si="31"/>
        <v>0</v>
      </c>
      <c r="U20" s="2" t="str">
        <f t="shared" si="32"/>
        <v>NOT FOUND</v>
      </c>
      <c r="V20" s="2" t="str">
        <f t="shared" si="33"/>
        <v>NOPE</v>
      </c>
      <c r="X20" s="2" t="str">
        <f t="shared" si="34"/>
        <v/>
      </c>
      <c r="Y20" s="2">
        <f t="shared" si="35"/>
        <v>0</v>
      </c>
      <c r="Z20" s="2" t="str">
        <f t="shared" si="36"/>
        <v>NOT FOUND</v>
      </c>
      <c r="AA20" s="2" t="str">
        <f t="shared" si="37"/>
        <v>NOPE</v>
      </c>
      <c r="AC20" s="2" t="str">
        <f t="shared" si="38"/>
        <v/>
      </c>
      <c r="AD20" s="2">
        <f t="shared" si="39"/>
        <v>0</v>
      </c>
      <c r="AE20" s="2" t="str">
        <f t="shared" si="40"/>
        <v>NOT FOUND</v>
      </c>
      <c r="AF20" s="2" t="str">
        <f t="shared" si="41"/>
        <v>NOPE</v>
      </c>
      <c r="AH20" s="2" t="str">
        <f t="shared" si="42"/>
        <v/>
      </c>
      <c r="AI20" s="2">
        <f t="shared" si="43"/>
        <v>0</v>
      </c>
      <c r="AJ20" s="2" t="str">
        <f t="shared" si="44"/>
        <v>NOT FOUND</v>
      </c>
      <c r="AK20" s="2" t="str">
        <f t="shared" si="45"/>
        <v>NOPE</v>
      </c>
      <c r="AM20" s="2" t="str">
        <f t="shared" si="46"/>
        <v/>
      </c>
      <c r="AN20" s="2">
        <f t="shared" si="47"/>
        <v>0</v>
      </c>
      <c r="AO20" s="2" t="str">
        <f t="shared" si="48"/>
        <v>NOT FOUND</v>
      </c>
      <c r="AP20" s="2" t="str">
        <f t="shared" si="49"/>
        <v>NOPE</v>
      </c>
      <c r="AR20" s="2" t="str">
        <f t="shared" si="50"/>
        <v/>
      </c>
      <c r="AS20" s="2">
        <f t="shared" si="51"/>
        <v>0</v>
      </c>
      <c r="AT20" s="2" t="str">
        <f t="shared" si="52"/>
        <v>NOT FOUND</v>
      </c>
      <c r="AU20" s="2" t="str">
        <f t="shared" si="53"/>
        <v>NOPE</v>
      </c>
      <c r="AW20" s="2" t="str">
        <f t="shared" si="54"/>
        <v/>
      </c>
      <c r="AX20" s="2">
        <f t="shared" si="55"/>
        <v>0</v>
      </c>
      <c r="AY20" s="2" t="str">
        <f t="shared" si="56"/>
        <v>NOT FOUND</v>
      </c>
      <c r="AZ20" s="2" t="str">
        <f t="shared" si="57"/>
        <v>NOPE</v>
      </c>
    </row>
    <row r="21" spans="2:52" x14ac:dyDescent="0.3">
      <c r="B21" s="8" t="s">
        <v>67</v>
      </c>
      <c r="C21" s="8" t="s">
        <v>92</v>
      </c>
      <c r="D21" s="8" t="s">
        <v>93</v>
      </c>
      <c r="E21" s="8" t="s">
        <v>30</v>
      </c>
      <c r="F21" s="8" t="s">
        <v>34</v>
      </c>
      <c r="K21" s="6" t="s">
        <v>94</v>
      </c>
      <c r="L21" s="6">
        <v>19</v>
      </c>
      <c r="N21" s="7">
        <v>19</v>
      </c>
      <c r="O21" s="2" t="str">
        <f>'Postcode search'!F26</f>
        <v/>
      </c>
      <c r="P21" s="2" t="str">
        <f t="shared" si="28"/>
        <v>ERROR</v>
      </c>
      <c r="R21" s="2">
        <f t="shared" si="29"/>
        <v>0</v>
      </c>
      <c r="S21" s="2" t="str">
        <f t="shared" si="30"/>
        <v/>
      </c>
      <c r="T21" s="2">
        <f t="shared" si="31"/>
        <v>0</v>
      </c>
      <c r="U21" s="2" t="str">
        <f t="shared" si="32"/>
        <v>NOT FOUND</v>
      </c>
      <c r="V21" s="2" t="str">
        <f t="shared" si="33"/>
        <v>NOPE</v>
      </c>
      <c r="X21" s="2" t="str">
        <f t="shared" si="34"/>
        <v/>
      </c>
      <c r="Y21" s="2">
        <f t="shared" si="35"/>
        <v>0</v>
      </c>
      <c r="Z21" s="2" t="str">
        <f t="shared" si="36"/>
        <v>NOT FOUND</v>
      </c>
      <c r="AA21" s="2" t="str">
        <f t="shared" si="37"/>
        <v>NOPE</v>
      </c>
      <c r="AC21" s="2" t="str">
        <f t="shared" si="38"/>
        <v/>
      </c>
      <c r="AD21" s="2">
        <f t="shared" si="39"/>
        <v>0</v>
      </c>
      <c r="AE21" s="2" t="str">
        <f t="shared" si="40"/>
        <v>NOT FOUND</v>
      </c>
      <c r="AF21" s="2" t="str">
        <f t="shared" si="41"/>
        <v>NOPE</v>
      </c>
      <c r="AH21" s="2" t="str">
        <f t="shared" si="42"/>
        <v/>
      </c>
      <c r="AI21" s="2">
        <f t="shared" si="43"/>
        <v>0</v>
      </c>
      <c r="AJ21" s="2" t="str">
        <f t="shared" si="44"/>
        <v>NOT FOUND</v>
      </c>
      <c r="AK21" s="2" t="str">
        <f t="shared" si="45"/>
        <v>NOPE</v>
      </c>
      <c r="AM21" s="2" t="str">
        <f t="shared" si="46"/>
        <v/>
      </c>
      <c r="AN21" s="2">
        <f t="shared" si="47"/>
        <v>0</v>
      </c>
      <c r="AO21" s="2" t="str">
        <f t="shared" si="48"/>
        <v>NOT FOUND</v>
      </c>
      <c r="AP21" s="2" t="str">
        <f t="shared" si="49"/>
        <v>NOPE</v>
      </c>
      <c r="AR21" s="2" t="str">
        <f t="shared" si="50"/>
        <v/>
      </c>
      <c r="AS21" s="2">
        <f t="shared" si="51"/>
        <v>0</v>
      </c>
      <c r="AT21" s="2" t="str">
        <f t="shared" si="52"/>
        <v>NOT FOUND</v>
      </c>
      <c r="AU21" s="2" t="str">
        <f t="shared" si="53"/>
        <v>NOPE</v>
      </c>
      <c r="AW21" s="2" t="str">
        <f t="shared" si="54"/>
        <v/>
      </c>
      <c r="AX21" s="2">
        <f t="shared" si="55"/>
        <v>0</v>
      </c>
      <c r="AY21" s="2" t="str">
        <f t="shared" si="56"/>
        <v>NOT FOUND</v>
      </c>
      <c r="AZ21" s="2" t="str">
        <f t="shared" si="57"/>
        <v>NOPE</v>
      </c>
    </row>
    <row r="22" spans="2:52" x14ac:dyDescent="0.3">
      <c r="B22" s="8" t="s">
        <v>67</v>
      </c>
      <c r="C22" s="8" t="s">
        <v>95</v>
      </c>
      <c r="D22" s="8" t="s">
        <v>96</v>
      </c>
      <c r="E22" s="8" t="s">
        <v>30</v>
      </c>
      <c r="F22" s="8" t="s">
        <v>34</v>
      </c>
      <c r="K22" s="6" t="s">
        <v>97</v>
      </c>
      <c r="L22" s="6">
        <v>20</v>
      </c>
      <c r="N22" s="7">
        <v>20</v>
      </c>
      <c r="O22" s="2" t="str">
        <f>'Postcode search'!F27</f>
        <v/>
      </c>
      <c r="P22" s="2" t="str">
        <f t="shared" si="28"/>
        <v>ERROR</v>
      </c>
      <c r="R22" s="2">
        <f t="shared" si="29"/>
        <v>0</v>
      </c>
      <c r="S22" s="2" t="str">
        <f t="shared" si="30"/>
        <v/>
      </c>
      <c r="T22" s="2">
        <f t="shared" si="31"/>
        <v>0</v>
      </c>
      <c r="U22" s="2" t="str">
        <f t="shared" si="32"/>
        <v>NOT FOUND</v>
      </c>
      <c r="V22" s="2" t="str">
        <f t="shared" si="33"/>
        <v>NOPE</v>
      </c>
      <c r="X22" s="2" t="str">
        <f t="shared" si="34"/>
        <v/>
      </c>
      <c r="Y22" s="2">
        <f t="shared" si="35"/>
        <v>0</v>
      </c>
      <c r="Z22" s="2" t="str">
        <f t="shared" si="36"/>
        <v>NOT FOUND</v>
      </c>
      <c r="AA22" s="2" t="str">
        <f t="shared" si="37"/>
        <v>NOPE</v>
      </c>
      <c r="AC22" s="2" t="str">
        <f t="shared" si="38"/>
        <v/>
      </c>
      <c r="AD22" s="2">
        <f t="shared" si="39"/>
        <v>0</v>
      </c>
      <c r="AE22" s="2" t="str">
        <f t="shared" si="40"/>
        <v>NOT FOUND</v>
      </c>
      <c r="AF22" s="2" t="str">
        <f t="shared" si="41"/>
        <v>NOPE</v>
      </c>
      <c r="AH22" s="2" t="str">
        <f t="shared" si="42"/>
        <v/>
      </c>
      <c r="AI22" s="2">
        <f t="shared" si="43"/>
        <v>0</v>
      </c>
      <c r="AJ22" s="2" t="str">
        <f t="shared" si="44"/>
        <v>NOT FOUND</v>
      </c>
      <c r="AK22" s="2" t="str">
        <f t="shared" si="45"/>
        <v>NOPE</v>
      </c>
      <c r="AM22" s="2" t="str">
        <f t="shared" si="46"/>
        <v/>
      </c>
      <c r="AN22" s="2">
        <f t="shared" si="47"/>
        <v>0</v>
      </c>
      <c r="AO22" s="2" t="str">
        <f t="shared" si="48"/>
        <v>NOT FOUND</v>
      </c>
      <c r="AP22" s="2" t="str">
        <f t="shared" si="49"/>
        <v>NOPE</v>
      </c>
      <c r="AR22" s="2" t="str">
        <f t="shared" si="50"/>
        <v/>
      </c>
      <c r="AS22" s="2">
        <f t="shared" si="51"/>
        <v>0</v>
      </c>
      <c r="AT22" s="2" t="str">
        <f t="shared" si="52"/>
        <v>NOT FOUND</v>
      </c>
      <c r="AU22" s="2" t="str">
        <f t="shared" si="53"/>
        <v>NOPE</v>
      </c>
      <c r="AW22" s="2" t="str">
        <f t="shared" si="54"/>
        <v/>
      </c>
      <c r="AX22" s="2">
        <f t="shared" si="55"/>
        <v>0</v>
      </c>
      <c r="AY22" s="2" t="str">
        <f t="shared" si="56"/>
        <v>NOT FOUND</v>
      </c>
      <c r="AZ22" s="2" t="str">
        <f t="shared" si="57"/>
        <v>NOPE</v>
      </c>
    </row>
    <row r="23" spans="2:52" x14ac:dyDescent="0.3">
      <c r="B23" s="8" t="s">
        <v>67</v>
      </c>
      <c r="C23" s="8" t="s">
        <v>98</v>
      </c>
      <c r="D23" s="8" t="s">
        <v>99</v>
      </c>
      <c r="E23" s="8" t="s">
        <v>30</v>
      </c>
      <c r="F23" s="8" t="s">
        <v>34</v>
      </c>
      <c r="K23" s="6" t="s">
        <v>100</v>
      </c>
      <c r="L23" s="6">
        <v>21</v>
      </c>
      <c r="N23" s="7">
        <v>21</v>
      </c>
      <c r="O23" s="2" t="str">
        <f>'Postcode search'!F28</f>
        <v/>
      </c>
      <c r="P23" s="2" t="str">
        <f t="shared" si="28"/>
        <v>ERROR</v>
      </c>
      <c r="R23" s="2">
        <f t="shared" si="29"/>
        <v>0</v>
      </c>
      <c r="S23" s="2" t="str">
        <f t="shared" si="30"/>
        <v/>
      </c>
      <c r="T23" s="2">
        <f t="shared" si="31"/>
        <v>0</v>
      </c>
      <c r="U23" s="2" t="str">
        <f t="shared" si="32"/>
        <v>NOT FOUND</v>
      </c>
      <c r="V23" s="2" t="str">
        <f t="shared" si="33"/>
        <v>NOPE</v>
      </c>
      <c r="X23" s="2" t="str">
        <f t="shared" si="34"/>
        <v/>
      </c>
      <c r="Y23" s="2">
        <f t="shared" si="35"/>
        <v>0</v>
      </c>
      <c r="Z23" s="2" t="str">
        <f t="shared" si="36"/>
        <v>NOT FOUND</v>
      </c>
      <c r="AA23" s="2" t="str">
        <f t="shared" si="37"/>
        <v>NOPE</v>
      </c>
      <c r="AC23" s="2" t="str">
        <f t="shared" si="38"/>
        <v/>
      </c>
      <c r="AD23" s="2">
        <f t="shared" si="39"/>
        <v>0</v>
      </c>
      <c r="AE23" s="2" t="str">
        <f t="shared" si="40"/>
        <v>NOT FOUND</v>
      </c>
      <c r="AF23" s="2" t="str">
        <f t="shared" si="41"/>
        <v>NOPE</v>
      </c>
      <c r="AH23" s="2" t="str">
        <f t="shared" si="42"/>
        <v/>
      </c>
      <c r="AI23" s="2">
        <f t="shared" si="43"/>
        <v>0</v>
      </c>
      <c r="AJ23" s="2" t="str">
        <f t="shared" si="44"/>
        <v>NOT FOUND</v>
      </c>
      <c r="AK23" s="2" t="str">
        <f t="shared" si="45"/>
        <v>NOPE</v>
      </c>
      <c r="AM23" s="2" t="str">
        <f t="shared" si="46"/>
        <v/>
      </c>
      <c r="AN23" s="2">
        <f t="shared" si="47"/>
        <v>0</v>
      </c>
      <c r="AO23" s="2" t="str">
        <f t="shared" si="48"/>
        <v>NOT FOUND</v>
      </c>
      <c r="AP23" s="2" t="str">
        <f t="shared" si="49"/>
        <v>NOPE</v>
      </c>
      <c r="AR23" s="2" t="str">
        <f t="shared" si="50"/>
        <v/>
      </c>
      <c r="AS23" s="2">
        <f t="shared" si="51"/>
        <v>0</v>
      </c>
      <c r="AT23" s="2" t="str">
        <f t="shared" si="52"/>
        <v>NOT FOUND</v>
      </c>
      <c r="AU23" s="2" t="str">
        <f t="shared" si="53"/>
        <v>NOPE</v>
      </c>
      <c r="AW23" s="2" t="str">
        <f t="shared" si="54"/>
        <v/>
      </c>
      <c r="AX23" s="2">
        <f t="shared" si="55"/>
        <v>0</v>
      </c>
      <c r="AY23" s="2" t="str">
        <f t="shared" si="56"/>
        <v>NOT FOUND</v>
      </c>
      <c r="AZ23" s="2" t="str">
        <f t="shared" si="57"/>
        <v>NOPE</v>
      </c>
    </row>
    <row r="24" spans="2:52" x14ac:dyDescent="0.3">
      <c r="B24" s="8" t="s">
        <v>67</v>
      </c>
      <c r="C24" s="8" t="s">
        <v>101</v>
      </c>
      <c r="D24" s="8" t="s">
        <v>102</v>
      </c>
      <c r="E24" s="8" t="s">
        <v>30</v>
      </c>
      <c r="F24" s="8" t="s">
        <v>34</v>
      </c>
      <c r="K24" s="6" t="s">
        <v>103</v>
      </c>
      <c r="L24" s="6">
        <v>22</v>
      </c>
      <c r="N24" s="7">
        <v>22</v>
      </c>
      <c r="O24" s="2" t="str">
        <f>'Postcode search'!F29</f>
        <v/>
      </c>
      <c r="P24" s="2" t="str">
        <f t="shared" si="28"/>
        <v>ERROR</v>
      </c>
      <c r="R24" s="2">
        <f t="shared" si="29"/>
        <v>0</v>
      </c>
      <c r="S24" s="2" t="str">
        <f t="shared" si="30"/>
        <v/>
      </c>
      <c r="T24" s="2">
        <f t="shared" si="31"/>
        <v>0</v>
      </c>
      <c r="U24" s="2" t="str">
        <f t="shared" si="32"/>
        <v>NOT FOUND</v>
      </c>
      <c r="V24" s="2" t="str">
        <f t="shared" si="33"/>
        <v>NOPE</v>
      </c>
      <c r="X24" s="2" t="str">
        <f t="shared" si="34"/>
        <v/>
      </c>
      <c r="Y24" s="2">
        <f t="shared" si="35"/>
        <v>0</v>
      </c>
      <c r="Z24" s="2" t="str">
        <f t="shared" si="36"/>
        <v>NOT FOUND</v>
      </c>
      <c r="AA24" s="2" t="str">
        <f t="shared" si="37"/>
        <v>NOPE</v>
      </c>
      <c r="AC24" s="2" t="str">
        <f t="shared" si="38"/>
        <v/>
      </c>
      <c r="AD24" s="2">
        <f t="shared" si="39"/>
        <v>0</v>
      </c>
      <c r="AE24" s="2" t="str">
        <f t="shared" si="40"/>
        <v>NOT FOUND</v>
      </c>
      <c r="AF24" s="2" t="str">
        <f t="shared" si="41"/>
        <v>NOPE</v>
      </c>
      <c r="AH24" s="2" t="str">
        <f t="shared" si="42"/>
        <v/>
      </c>
      <c r="AI24" s="2">
        <f t="shared" si="43"/>
        <v>0</v>
      </c>
      <c r="AJ24" s="2" t="str">
        <f t="shared" si="44"/>
        <v>NOT FOUND</v>
      </c>
      <c r="AK24" s="2" t="str">
        <f t="shared" si="45"/>
        <v>NOPE</v>
      </c>
      <c r="AM24" s="2" t="str">
        <f t="shared" si="46"/>
        <v/>
      </c>
      <c r="AN24" s="2">
        <f t="shared" si="47"/>
        <v>0</v>
      </c>
      <c r="AO24" s="2" t="str">
        <f t="shared" si="48"/>
        <v>NOT FOUND</v>
      </c>
      <c r="AP24" s="2" t="str">
        <f t="shared" si="49"/>
        <v>NOPE</v>
      </c>
      <c r="AR24" s="2" t="str">
        <f t="shared" si="50"/>
        <v/>
      </c>
      <c r="AS24" s="2">
        <f t="shared" si="51"/>
        <v>0</v>
      </c>
      <c r="AT24" s="2" t="str">
        <f t="shared" si="52"/>
        <v>NOT FOUND</v>
      </c>
      <c r="AU24" s="2" t="str">
        <f t="shared" si="53"/>
        <v>NOPE</v>
      </c>
      <c r="AW24" s="2" t="str">
        <f t="shared" si="54"/>
        <v/>
      </c>
      <c r="AX24" s="2">
        <f t="shared" si="55"/>
        <v>0</v>
      </c>
      <c r="AY24" s="2" t="str">
        <f t="shared" si="56"/>
        <v>NOT FOUND</v>
      </c>
      <c r="AZ24" s="2" t="str">
        <f t="shared" si="57"/>
        <v>NOPE</v>
      </c>
    </row>
    <row r="25" spans="2:52" x14ac:dyDescent="0.3">
      <c r="B25" s="8" t="s">
        <v>104</v>
      </c>
      <c r="C25" s="8" t="s">
        <v>105</v>
      </c>
      <c r="D25" s="8" t="s">
        <v>106</v>
      </c>
      <c r="E25" s="8" t="s">
        <v>30</v>
      </c>
      <c r="F25" s="8" t="s">
        <v>34</v>
      </c>
      <c r="K25" s="6" t="s">
        <v>107</v>
      </c>
      <c r="L25" s="6">
        <v>23</v>
      </c>
      <c r="N25" s="7">
        <v>23</v>
      </c>
      <c r="O25" s="2" t="str">
        <f>'Postcode search'!F30</f>
        <v/>
      </c>
      <c r="P25" s="2" t="str">
        <f t="shared" si="28"/>
        <v>ERROR</v>
      </c>
      <c r="R25" s="2">
        <f t="shared" si="29"/>
        <v>0</v>
      </c>
      <c r="S25" s="2" t="str">
        <f t="shared" si="30"/>
        <v/>
      </c>
      <c r="T25" s="2">
        <f t="shared" si="31"/>
        <v>0</v>
      </c>
      <c r="U25" s="2" t="str">
        <f t="shared" si="32"/>
        <v>NOT FOUND</v>
      </c>
      <c r="V25" s="2" t="str">
        <f t="shared" si="33"/>
        <v>NOPE</v>
      </c>
      <c r="X25" s="2" t="str">
        <f t="shared" si="34"/>
        <v/>
      </c>
      <c r="Y25" s="2">
        <f t="shared" si="35"/>
        <v>0</v>
      </c>
      <c r="Z25" s="2" t="str">
        <f t="shared" si="36"/>
        <v>NOT FOUND</v>
      </c>
      <c r="AA25" s="2" t="str">
        <f t="shared" si="37"/>
        <v>NOPE</v>
      </c>
      <c r="AC25" s="2" t="str">
        <f t="shared" si="38"/>
        <v/>
      </c>
      <c r="AD25" s="2">
        <f t="shared" si="39"/>
        <v>0</v>
      </c>
      <c r="AE25" s="2" t="str">
        <f t="shared" si="40"/>
        <v>NOT FOUND</v>
      </c>
      <c r="AF25" s="2" t="str">
        <f t="shared" si="41"/>
        <v>NOPE</v>
      </c>
      <c r="AH25" s="2" t="str">
        <f t="shared" si="42"/>
        <v/>
      </c>
      <c r="AI25" s="2">
        <f t="shared" si="43"/>
        <v>0</v>
      </c>
      <c r="AJ25" s="2" t="str">
        <f t="shared" si="44"/>
        <v>NOT FOUND</v>
      </c>
      <c r="AK25" s="2" t="str">
        <f t="shared" si="45"/>
        <v>NOPE</v>
      </c>
      <c r="AM25" s="2" t="str">
        <f t="shared" si="46"/>
        <v/>
      </c>
      <c r="AN25" s="2">
        <f t="shared" si="47"/>
        <v>0</v>
      </c>
      <c r="AO25" s="2" t="str">
        <f t="shared" si="48"/>
        <v>NOT FOUND</v>
      </c>
      <c r="AP25" s="2" t="str">
        <f t="shared" si="49"/>
        <v>NOPE</v>
      </c>
      <c r="AR25" s="2" t="str">
        <f t="shared" si="50"/>
        <v/>
      </c>
      <c r="AS25" s="2">
        <f t="shared" si="51"/>
        <v>0</v>
      </c>
      <c r="AT25" s="2" t="str">
        <f t="shared" si="52"/>
        <v>NOT FOUND</v>
      </c>
      <c r="AU25" s="2" t="str">
        <f t="shared" si="53"/>
        <v>NOPE</v>
      </c>
      <c r="AW25" s="2" t="str">
        <f t="shared" si="54"/>
        <v/>
      </c>
      <c r="AX25" s="2">
        <f t="shared" si="55"/>
        <v>0</v>
      </c>
      <c r="AY25" s="2" t="str">
        <f t="shared" si="56"/>
        <v>NOT FOUND</v>
      </c>
      <c r="AZ25" s="2" t="str">
        <f t="shared" si="57"/>
        <v>NOPE</v>
      </c>
    </row>
    <row r="26" spans="2:52" x14ac:dyDescent="0.3">
      <c r="B26" s="8" t="s">
        <v>104</v>
      </c>
      <c r="C26" s="8" t="s">
        <v>108</v>
      </c>
      <c r="D26" s="8" t="s">
        <v>109</v>
      </c>
      <c r="E26" s="8" t="s">
        <v>30</v>
      </c>
      <c r="F26" s="8" t="s">
        <v>34</v>
      </c>
      <c r="K26" s="6" t="s">
        <v>110</v>
      </c>
      <c r="L26" s="6">
        <v>24</v>
      </c>
      <c r="N26" s="7">
        <v>24</v>
      </c>
      <c r="O26" s="2">
        <f>'Postcode search'!F31</f>
        <v>0</v>
      </c>
      <c r="P26" s="2" t="str">
        <f t="shared" si="28"/>
        <v>ERROR</v>
      </c>
      <c r="R26" s="2">
        <f t="shared" si="29"/>
        <v>1</v>
      </c>
      <c r="S26" s="2" t="str">
        <f t="shared" si="30"/>
        <v>00</v>
      </c>
      <c r="T26" s="2">
        <f t="shared" si="31"/>
        <v>0</v>
      </c>
      <c r="U26" s="2" t="str">
        <f t="shared" si="32"/>
        <v>NOT FOUND</v>
      </c>
      <c r="V26" s="2" t="str">
        <f t="shared" si="33"/>
        <v>NOPE</v>
      </c>
      <c r="X26" s="2" t="str">
        <f t="shared" si="34"/>
        <v>00</v>
      </c>
      <c r="Y26" s="2">
        <f t="shared" si="35"/>
        <v>0</v>
      </c>
      <c r="Z26" s="2" t="str">
        <f t="shared" si="36"/>
        <v>NOT FOUND</v>
      </c>
      <c r="AA26" s="2" t="str">
        <f t="shared" si="37"/>
        <v>NOPE</v>
      </c>
      <c r="AC26" s="2" t="str">
        <f t="shared" si="38"/>
        <v>00</v>
      </c>
      <c r="AD26" s="2">
        <f t="shared" si="39"/>
        <v>0</v>
      </c>
      <c r="AE26" s="2" t="str">
        <f t="shared" si="40"/>
        <v>NOT FOUND</v>
      </c>
      <c r="AF26" s="2" t="str">
        <f t="shared" si="41"/>
        <v>NOPE</v>
      </c>
      <c r="AH26" s="2" t="str">
        <f t="shared" si="42"/>
        <v>00</v>
      </c>
      <c r="AI26" s="2">
        <f t="shared" si="43"/>
        <v>0</v>
      </c>
      <c r="AJ26" s="2" t="str">
        <f t="shared" si="44"/>
        <v>NOT FOUND</v>
      </c>
      <c r="AK26" s="2" t="str">
        <f t="shared" si="45"/>
        <v>NOPE</v>
      </c>
      <c r="AM26" s="2" t="str">
        <f t="shared" si="46"/>
        <v>00</v>
      </c>
      <c r="AN26" s="2">
        <f t="shared" si="47"/>
        <v>0</v>
      </c>
      <c r="AO26" s="2" t="str">
        <f t="shared" si="48"/>
        <v>NOT FOUND</v>
      </c>
      <c r="AP26" s="2" t="str">
        <f t="shared" si="49"/>
        <v>NOPE</v>
      </c>
      <c r="AR26" s="2" t="str">
        <f t="shared" si="50"/>
        <v>00</v>
      </c>
      <c r="AS26" s="2">
        <f t="shared" si="51"/>
        <v>0</v>
      </c>
      <c r="AT26" s="2" t="str">
        <f t="shared" si="52"/>
        <v>NOT FOUND</v>
      </c>
      <c r="AU26" s="2" t="str">
        <f t="shared" si="53"/>
        <v>NOPE</v>
      </c>
      <c r="AW26" s="2" t="str">
        <f t="shared" si="54"/>
        <v>0</v>
      </c>
      <c r="AX26" s="2">
        <f t="shared" si="55"/>
        <v>0</v>
      </c>
      <c r="AY26" s="2" t="str">
        <f t="shared" si="56"/>
        <v>NOT FOUND</v>
      </c>
      <c r="AZ26" s="2" t="str">
        <f t="shared" si="57"/>
        <v>NOPE</v>
      </c>
    </row>
    <row r="27" spans="2:52" x14ac:dyDescent="0.3">
      <c r="B27" s="8" t="s">
        <v>104</v>
      </c>
      <c r="C27" s="8" t="s">
        <v>111</v>
      </c>
      <c r="D27" s="8" t="s">
        <v>112</v>
      </c>
      <c r="E27" s="8" t="s">
        <v>30</v>
      </c>
      <c r="F27" s="8" t="s">
        <v>34</v>
      </c>
      <c r="K27" s="6" t="s">
        <v>113</v>
      </c>
      <c r="L27" s="6">
        <v>25</v>
      </c>
      <c r="N27" s="7">
        <v>25</v>
      </c>
      <c r="O27" s="2">
        <f>'Postcode search'!F32</f>
        <v>0</v>
      </c>
      <c r="P27" s="2" t="str">
        <f t="shared" si="28"/>
        <v>ERROR</v>
      </c>
      <c r="R27" s="2">
        <f t="shared" si="29"/>
        <v>1</v>
      </c>
      <c r="S27" s="2" t="str">
        <f t="shared" si="30"/>
        <v>00</v>
      </c>
      <c r="T27" s="2">
        <f t="shared" si="31"/>
        <v>0</v>
      </c>
      <c r="U27" s="2" t="str">
        <f t="shared" si="32"/>
        <v>NOT FOUND</v>
      </c>
      <c r="V27" s="2" t="str">
        <f t="shared" si="33"/>
        <v>NOPE</v>
      </c>
      <c r="X27" s="2" t="str">
        <f t="shared" si="34"/>
        <v>00</v>
      </c>
      <c r="Y27" s="2">
        <f t="shared" si="35"/>
        <v>0</v>
      </c>
      <c r="Z27" s="2" t="str">
        <f t="shared" si="36"/>
        <v>NOT FOUND</v>
      </c>
      <c r="AA27" s="2" t="str">
        <f t="shared" si="37"/>
        <v>NOPE</v>
      </c>
      <c r="AC27" s="2" t="str">
        <f t="shared" si="38"/>
        <v>00</v>
      </c>
      <c r="AD27" s="2">
        <f t="shared" si="39"/>
        <v>0</v>
      </c>
      <c r="AE27" s="2" t="str">
        <f t="shared" si="40"/>
        <v>NOT FOUND</v>
      </c>
      <c r="AF27" s="2" t="str">
        <f t="shared" si="41"/>
        <v>NOPE</v>
      </c>
      <c r="AH27" s="2" t="str">
        <f t="shared" si="42"/>
        <v>00</v>
      </c>
      <c r="AI27" s="2">
        <f t="shared" si="43"/>
        <v>0</v>
      </c>
      <c r="AJ27" s="2" t="str">
        <f t="shared" si="44"/>
        <v>NOT FOUND</v>
      </c>
      <c r="AK27" s="2" t="str">
        <f t="shared" si="45"/>
        <v>NOPE</v>
      </c>
      <c r="AM27" s="2" t="str">
        <f t="shared" si="46"/>
        <v>00</v>
      </c>
      <c r="AN27" s="2">
        <f t="shared" si="47"/>
        <v>0</v>
      </c>
      <c r="AO27" s="2" t="str">
        <f t="shared" si="48"/>
        <v>NOT FOUND</v>
      </c>
      <c r="AP27" s="2" t="str">
        <f t="shared" si="49"/>
        <v>NOPE</v>
      </c>
      <c r="AR27" s="2" t="str">
        <f t="shared" si="50"/>
        <v>00</v>
      </c>
      <c r="AS27" s="2">
        <f t="shared" si="51"/>
        <v>0</v>
      </c>
      <c r="AT27" s="2" t="str">
        <f t="shared" si="52"/>
        <v>NOT FOUND</v>
      </c>
      <c r="AU27" s="2" t="str">
        <f t="shared" si="53"/>
        <v>NOPE</v>
      </c>
      <c r="AW27" s="2" t="str">
        <f t="shared" si="54"/>
        <v>0</v>
      </c>
      <c r="AX27" s="2">
        <f t="shared" si="55"/>
        <v>0</v>
      </c>
      <c r="AY27" s="2" t="str">
        <f t="shared" si="56"/>
        <v>NOT FOUND</v>
      </c>
      <c r="AZ27" s="2" t="str">
        <f t="shared" si="57"/>
        <v>NOPE</v>
      </c>
    </row>
    <row r="28" spans="2:52" x14ac:dyDescent="0.3">
      <c r="B28" s="8" t="s">
        <v>114</v>
      </c>
      <c r="C28" s="8" t="s">
        <v>115</v>
      </c>
      <c r="D28" s="8" t="s">
        <v>116</v>
      </c>
      <c r="E28" s="8" t="s">
        <v>30</v>
      </c>
      <c r="F28" s="8" t="s">
        <v>34</v>
      </c>
      <c r="K28" s="6" t="s">
        <v>117</v>
      </c>
      <c r="L28" s="6">
        <v>26</v>
      </c>
      <c r="N28" s="7"/>
    </row>
    <row r="29" spans="2:52" x14ac:dyDescent="0.3">
      <c r="B29" s="8" t="s">
        <v>118</v>
      </c>
      <c r="C29" s="8" t="s">
        <v>119</v>
      </c>
      <c r="D29" s="8" t="s">
        <v>120</v>
      </c>
      <c r="E29" s="8" t="s">
        <v>30</v>
      </c>
      <c r="F29" s="8" t="s">
        <v>34</v>
      </c>
      <c r="K29" s="6" t="s">
        <v>121</v>
      </c>
      <c r="L29" s="6">
        <v>27</v>
      </c>
      <c r="N29" s="7"/>
    </row>
    <row r="30" spans="2:52" x14ac:dyDescent="0.3">
      <c r="B30" s="8" t="s">
        <v>118</v>
      </c>
      <c r="C30" s="8" t="s">
        <v>122</v>
      </c>
      <c r="D30" s="8" t="s">
        <v>123</v>
      </c>
      <c r="E30" s="8" t="s">
        <v>30</v>
      </c>
      <c r="F30" s="8" t="s">
        <v>34</v>
      </c>
      <c r="K30" s="6" t="s">
        <v>124</v>
      </c>
      <c r="L30" s="6">
        <v>28</v>
      </c>
      <c r="N30" s="7"/>
    </row>
    <row r="31" spans="2:52" x14ac:dyDescent="0.3">
      <c r="B31" s="8" t="s">
        <v>118</v>
      </c>
      <c r="C31" s="8" t="s">
        <v>125</v>
      </c>
      <c r="D31" s="8" t="s">
        <v>126</v>
      </c>
      <c r="E31" s="8" t="s">
        <v>30</v>
      </c>
      <c r="F31" s="8" t="s">
        <v>34</v>
      </c>
      <c r="K31" s="6" t="s">
        <v>127</v>
      </c>
      <c r="L31" s="6">
        <v>29</v>
      </c>
      <c r="N31" s="7"/>
    </row>
    <row r="32" spans="2:52" x14ac:dyDescent="0.3">
      <c r="B32" s="8" t="s">
        <v>118</v>
      </c>
      <c r="C32" s="8" t="s">
        <v>128</v>
      </c>
      <c r="D32" s="8" t="s">
        <v>129</v>
      </c>
      <c r="E32" s="8" t="s">
        <v>30</v>
      </c>
      <c r="F32" s="8" t="s">
        <v>34</v>
      </c>
      <c r="K32" s="6" t="s">
        <v>130</v>
      </c>
      <c r="L32" s="6">
        <v>30</v>
      </c>
      <c r="N32" s="7"/>
    </row>
    <row r="33" spans="2:14" x14ac:dyDescent="0.3">
      <c r="B33" s="8" t="s">
        <v>118</v>
      </c>
      <c r="C33" s="8" t="s">
        <v>131</v>
      </c>
      <c r="D33" s="8" t="s">
        <v>132</v>
      </c>
      <c r="E33" s="8" t="s">
        <v>30</v>
      </c>
      <c r="F33" s="8" t="s">
        <v>34</v>
      </c>
      <c r="K33" s="6" t="s">
        <v>133</v>
      </c>
      <c r="L33" s="6">
        <v>31</v>
      </c>
      <c r="N33" s="7"/>
    </row>
    <row r="34" spans="2:14" x14ac:dyDescent="0.3">
      <c r="B34" s="8" t="s">
        <v>118</v>
      </c>
      <c r="C34" s="8" t="s">
        <v>134</v>
      </c>
      <c r="D34" s="8" t="s">
        <v>135</v>
      </c>
      <c r="E34" s="8" t="s">
        <v>30</v>
      </c>
      <c r="F34" s="8" t="s">
        <v>34</v>
      </c>
      <c r="K34" s="6" t="s">
        <v>136</v>
      </c>
      <c r="L34" s="6">
        <v>32</v>
      </c>
      <c r="N34" s="7"/>
    </row>
    <row r="35" spans="2:14" x14ac:dyDescent="0.3">
      <c r="B35" s="8" t="s">
        <v>118</v>
      </c>
      <c r="C35" s="8" t="s">
        <v>137</v>
      </c>
      <c r="D35" s="8" t="s">
        <v>138</v>
      </c>
      <c r="E35" s="8" t="s">
        <v>30</v>
      </c>
      <c r="F35" s="8" t="s">
        <v>34</v>
      </c>
      <c r="K35" s="6" t="s">
        <v>139</v>
      </c>
      <c r="L35" s="6">
        <v>33</v>
      </c>
      <c r="N35" s="7"/>
    </row>
    <row r="36" spans="2:14" x14ac:dyDescent="0.3">
      <c r="B36" s="8" t="s">
        <v>118</v>
      </c>
      <c r="C36" s="8" t="s">
        <v>140</v>
      </c>
      <c r="D36" s="8" t="s">
        <v>141</v>
      </c>
      <c r="E36" s="8" t="s">
        <v>30</v>
      </c>
      <c r="F36" s="8" t="s">
        <v>34</v>
      </c>
      <c r="N36" s="7"/>
    </row>
    <row r="37" spans="2:14" x14ac:dyDescent="0.3">
      <c r="B37" s="8" t="s">
        <v>118</v>
      </c>
      <c r="C37" s="8" t="s">
        <v>142</v>
      </c>
      <c r="D37" s="8" t="s">
        <v>143</v>
      </c>
      <c r="E37" s="8" t="s">
        <v>30</v>
      </c>
      <c r="F37" s="8" t="s">
        <v>34</v>
      </c>
      <c r="N37" s="7"/>
    </row>
    <row r="38" spans="2:14" x14ac:dyDescent="0.3">
      <c r="B38" s="8" t="s">
        <v>118</v>
      </c>
      <c r="C38" s="8" t="s">
        <v>144</v>
      </c>
      <c r="D38" s="8" t="s">
        <v>145</v>
      </c>
      <c r="E38" s="8" t="s">
        <v>30</v>
      </c>
      <c r="F38" s="8" t="s">
        <v>34</v>
      </c>
      <c r="N38" s="7"/>
    </row>
    <row r="39" spans="2:14" x14ac:dyDescent="0.3">
      <c r="B39" s="8" t="s">
        <v>118</v>
      </c>
      <c r="C39" s="8" t="s">
        <v>146</v>
      </c>
      <c r="D39" s="8" t="s">
        <v>147</v>
      </c>
      <c r="E39" s="8" t="s">
        <v>30</v>
      </c>
      <c r="F39" s="8" t="s">
        <v>34</v>
      </c>
      <c r="N39" s="7"/>
    </row>
    <row r="40" spans="2:14" x14ac:dyDescent="0.3">
      <c r="B40" s="8" t="s">
        <v>118</v>
      </c>
      <c r="C40" s="8" t="s">
        <v>148</v>
      </c>
      <c r="D40" s="8" t="s">
        <v>149</v>
      </c>
      <c r="E40" s="8" t="s">
        <v>30</v>
      </c>
      <c r="F40" s="8" t="s">
        <v>34</v>
      </c>
      <c r="N40" s="7"/>
    </row>
    <row r="41" spans="2:14" x14ac:dyDescent="0.3">
      <c r="B41" s="8" t="s">
        <v>118</v>
      </c>
      <c r="C41" s="8" t="s">
        <v>150</v>
      </c>
      <c r="D41" s="8" t="s">
        <v>151</v>
      </c>
      <c r="E41" s="8" t="s">
        <v>30</v>
      </c>
      <c r="F41" s="8" t="s">
        <v>34</v>
      </c>
      <c r="N41" s="7"/>
    </row>
    <row r="42" spans="2:14" x14ac:dyDescent="0.3">
      <c r="B42" s="8" t="s">
        <v>118</v>
      </c>
      <c r="C42" s="8" t="s">
        <v>152</v>
      </c>
      <c r="D42" s="8" t="s">
        <v>153</v>
      </c>
      <c r="E42" s="8" t="s">
        <v>30</v>
      </c>
      <c r="F42" s="8" t="s">
        <v>34</v>
      </c>
      <c r="N42" s="7"/>
    </row>
    <row r="43" spans="2:14" x14ac:dyDescent="0.3">
      <c r="B43" s="8" t="s">
        <v>118</v>
      </c>
      <c r="C43" s="8" t="s">
        <v>154</v>
      </c>
      <c r="D43" s="8" t="s">
        <v>155</v>
      </c>
      <c r="E43" s="8" t="s">
        <v>30</v>
      </c>
      <c r="F43" s="8" t="s">
        <v>34</v>
      </c>
      <c r="N43" s="7"/>
    </row>
    <row r="44" spans="2:14" x14ac:dyDescent="0.3">
      <c r="B44" s="8" t="s">
        <v>118</v>
      </c>
      <c r="C44" s="8" t="s">
        <v>156</v>
      </c>
      <c r="D44" s="8" t="s">
        <v>157</v>
      </c>
      <c r="E44" s="8" t="s">
        <v>30</v>
      </c>
      <c r="F44" s="8" t="s">
        <v>34</v>
      </c>
      <c r="N44" s="7"/>
    </row>
    <row r="45" spans="2:14" x14ac:dyDescent="0.3">
      <c r="B45" s="8" t="s">
        <v>118</v>
      </c>
      <c r="C45" s="8" t="s">
        <v>158</v>
      </c>
      <c r="D45" s="8" t="s">
        <v>159</v>
      </c>
      <c r="E45" s="8" t="s">
        <v>30</v>
      </c>
      <c r="F45" s="8" t="s">
        <v>34</v>
      </c>
      <c r="N45" s="7"/>
    </row>
    <row r="46" spans="2:14" x14ac:dyDescent="0.3">
      <c r="B46" s="8" t="s">
        <v>118</v>
      </c>
      <c r="C46" s="8" t="s">
        <v>160</v>
      </c>
      <c r="D46" s="8" t="s">
        <v>161</v>
      </c>
      <c r="E46" s="8" t="s">
        <v>30</v>
      </c>
      <c r="F46" s="8" t="s">
        <v>34</v>
      </c>
      <c r="N46" s="7"/>
    </row>
    <row r="47" spans="2:14" x14ac:dyDescent="0.3">
      <c r="B47" s="8" t="s">
        <v>118</v>
      </c>
      <c r="C47" s="8" t="s">
        <v>162</v>
      </c>
      <c r="D47" s="8" t="s">
        <v>163</v>
      </c>
      <c r="E47" s="8" t="s">
        <v>30</v>
      </c>
      <c r="F47" s="8" t="s">
        <v>34</v>
      </c>
      <c r="N47" s="7"/>
    </row>
    <row r="48" spans="2:14" x14ac:dyDescent="0.3">
      <c r="B48" s="8" t="s">
        <v>118</v>
      </c>
      <c r="C48" s="8" t="s">
        <v>164</v>
      </c>
      <c r="D48" s="8" t="s">
        <v>165</v>
      </c>
      <c r="E48" s="8" t="s">
        <v>30</v>
      </c>
      <c r="F48" s="8" t="s">
        <v>34</v>
      </c>
      <c r="N48" s="7"/>
    </row>
    <row r="49" spans="2:14" x14ac:dyDescent="0.3">
      <c r="B49" s="8" t="s">
        <v>118</v>
      </c>
      <c r="C49" s="8" t="s">
        <v>166</v>
      </c>
      <c r="D49" s="8" t="s">
        <v>167</v>
      </c>
      <c r="E49" s="8" t="s">
        <v>30</v>
      </c>
      <c r="F49" s="8" t="s">
        <v>34</v>
      </c>
      <c r="N49" s="7"/>
    </row>
    <row r="50" spans="2:14" x14ac:dyDescent="0.3">
      <c r="B50" s="8" t="s">
        <v>118</v>
      </c>
      <c r="C50" s="8" t="s">
        <v>168</v>
      </c>
      <c r="D50" s="8" t="s">
        <v>169</v>
      </c>
      <c r="E50" s="8" t="s">
        <v>30</v>
      </c>
      <c r="F50" s="8" t="s">
        <v>34</v>
      </c>
      <c r="N50" s="7"/>
    </row>
    <row r="51" spans="2:14" x14ac:dyDescent="0.3">
      <c r="B51" s="8" t="s">
        <v>118</v>
      </c>
      <c r="C51" s="8" t="s">
        <v>49</v>
      </c>
      <c r="D51" s="8" t="s">
        <v>170</v>
      </c>
      <c r="E51" s="8" t="s">
        <v>30</v>
      </c>
      <c r="F51" s="8" t="s">
        <v>34</v>
      </c>
      <c r="N51" s="7"/>
    </row>
    <row r="52" spans="2:14" x14ac:dyDescent="0.3">
      <c r="B52" s="8" t="s">
        <v>118</v>
      </c>
      <c r="C52" s="8" t="s">
        <v>171</v>
      </c>
      <c r="D52" s="8" t="s">
        <v>172</v>
      </c>
      <c r="E52" s="8" t="s">
        <v>30</v>
      </c>
      <c r="F52" s="8" t="s">
        <v>34</v>
      </c>
      <c r="N52" s="7"/>
    </row>
    <row r="53" spans="2:14" x14ac:dyDescent="0.3">
      <c r="B53" s="8" t="s">
        <v>118</v>
      </c>
      <c r="C53" s="8" t="s">
        <v>173</v>
      </c>
      <c r="D53" s="8" t="s">
        <v>174</v>
      </c>
      <c r="E53" s="8" t="s">
        <v>30</v>
      </c>
      <c r="F53" s="8" t="s">
        <v>34</v>
      </c>
    </row>
    <row r="54" spans="2:14" x14ac:dyDescent="0.3">
      <c r="B54" s="8" t="s">
        <v>118</v>
      </c>
      <c r="C54" s="8" t="s">
        <v>175</v>
      </c>
      <c r="D54" s="8" t="s">
        <v>176</v>
      </c>
      <c r="E54" s="8" t="s">
        <v>30</v>
      </c>
      <c r="F54" s="8" t="s">
        <v>34</v>
      </c>
    </row>
    <row r="55" spans="2:14" x14ac:dyDescent="0.3">
      <c r="B55" s="8" t="s">
        <v>118</v>
      </c>
      <c r="C55" s="8" t="s">
        <v>177</v>
      </c>
      <c r="D55" s="8" t="s">
        <v>178</v>
      </c>
      <c r="E55" s="8" t="s">
        <v>30</v>
      </c>
      <c r="F55" s="8" t="s">
        <v>34</v>
      </c>
    </row>
    <row r="56" spans="2:14" x14ac:dyDescent="0.3">
      <c r="B56" s="8" t="s">
        <v>118</v>
      </c>
      <c r="C56" s="8" t="s">
        <v>179</v>
      </c>
      <c r="D56" s="8" t="s">
        <v>180</v>
      </c>
      <c r="E56" s="8" t="s">
        <v>30</v>
      </c>
      <c r="F56" s="8" t="s">
        <v>34</v>
      </c>
    </row>
    <row r="57" spans="2:14" x14ac:dyDescent="0.3">
      <c r="B57" s="8" t="s">
        <v>118</v>
      </c>
      <c r="C57" s="8" t="s">
        <v>181</v>
      </c>
      <c r="D57" s="8" t="s">
        <v>182</v>
      </c>
      <c r="E57" s="8" t="s">
        <v>30</v>
      </c>
      <c r="F57" s="8" t="s">
        <v>34</v>
      </c>
    </row>
    <row r="58" spans="2:14" x14ac:dyDescent="0.3">
      <c r="B58" s="8" t="s">
        <v>183</v>
      </c>
      <c r="C58" s="8"/>
      <c r="D58" s="8" t="s">
        <v>183</v>
      </c>
      <c r="E58" s="8" t="s">
        <v>30</v>
      </c>
      <c r="F58" s="8" t="s">
        <v>34</v>
      </c>
    </row>
    <row r="59" spans="2:14" x14ac:dyDescent="0.3">
      <c r="B59" s="8" t="s">
        <v>184</v>
      </c>
      <c r="C59" s="8" t="s">
        <v>185</v>
      </c>
      <c r="D59" s="8" t="s">
        <v>186</v>
      </c>
      <c r="E59" s="8" t="s">
        <v>30</v>
      </c>
      <c r="F59" s="8" t="s">
        <v>34</v>
      </c>
    </row>
    <row r="60" spans="2:14" x14ac:dyDescent="0.3">
      <c r="B60" s="8" t="s">
        <v>184</v>
      </c>
      <c r="C60" s="8" t="s">
        <v>187</v>
      </c>
      <c r="D60" s="8" t="s">
        <v>188</v>
      </c>
      <c r="E60" s="8" t="s">
        <v>30</v>
      </c>
      <c r="F60" s="8" t="s">
        <v>34</v>
      </c>
    </row>
    <row r="61" spans="2:14" x14ac:dyDescent="0.3">
      <c r="B61" s="8" t="s">
        <v>184</v>
      </c>
      <c r="C61" s="8" t="s">
        <v>189</v>
      </c>
      <c r="D61" s="8" t="s">
        <v>190</v>
      </c>
      <c r="E61" s="8" t="s">
        <v>30</v>
      </c>
      <c r="F61" s="8" t="s">
        <v>34</v>
      </c>
    </row>
    <row r="62" spans="2:14" x14ac:dyDescent="0.3">
      <c r="B62" s="8" t="s">
        <v>184</v>
      </c>
      <c r="C62" s="8" t="s">
        <v>191</v>
      </c>
      <c r="D62" s="8" t="s">
        <v>192</v>
      </c>
      <c r="E62" s="8" t="s">
        <v>30</v>
      </c>
      <c r="F62" s="8" t="s">
        <v>34</v>
      </c>
    </row>
    <row r="63" spans="2:14" x14ac:dyDescent="0.3">
      <c r="B63" s="8" t="s">
        <v>184</v>
      </c>
      <c r="C63" s="8" t="s">
        <v>193</v>
      </c>
      <c r="D63" s="8" t="s">
        <v>194</v>
      </c>
      <c r="E63" s="8" t="s">
        <v>30</v>
      </c>
      <c r="F63" s="8" t="s">
        <v>34</v>
      </c>
    </row>
    <row r="64" spans="2:14" x14ac:dyDescent="0.3">
      <c r="B64" s="8" t="s">
        <v>184</v>
      </c>
      <c r="C64" s="8" t="s">
        <v>195</v>
      </c>
      <c r="D64" s="8" t="s">
        <v>196</v>
      </c>
      <c r="E64" s="8" t="s">
        <v>30</v>
      </c>
      <c r="F64" s="8" t="s">
        <v>34</v>
      </c>
    </row>
    <row r="65" spans="2:6" x14ac:dyDescent="0.3">
      <c r="B65" s="8" t="s">
        <v>184</v>
      </c>
      <c r="C65" s="8" t="s">
        <v>197</v>
      </c>
      <c r="D65" s="8" t="s">
        <v>198</v>
      </c>
      <c r="E65" s="8" t="s">
        <v>30</v>
      </c>
      <c r="F65" s="8" t="s">
        <v>34</v>
      </c>
    </row>
    <row r="66" spans="2:6" x14ac:dyDescent="0.3">
      <c r="B66" s="8" t="s">
        <v>184</v>
      </c>
      <c r="C66" s="8" t="s">
        <v>199</v>
      </c>
      <c r="D66" s="8" t="s">
        <v>200</v>
      </c>
      <c r="E66" s="8" t="s">
        <v>30</v>
      </c>
      <c r="F66" s="8" t="s">
        <v>34</v>
      </c>
    </row>
    <row r="67" spans="2:6" x14ac:dyDescent="0.3">
      <c r="B67" s="8" t="s">
        <v>184</v>
      </c>
      <c r="C67" s="8" t="s">
        <v>201</v>
      </c>
      <c r="D67" s="8" t="s">
        <v>202</v>
      </c>
      <c r="E67" s="8" t="s">
        <v>30</v>
      </c>
      <c r="F67" s="8" t="s">
        <v>34</v>
      </c>
    </row>
    <row r="68" spans="2:6" x14ac:dyDescent="0.3">
      <c r="B68" s="8" t="s">
        <v>184</v>
      </c>
      <c r="C68" s="8" t="s">
        <v>203</v>
      </c>
      <c r="D68" s="8" t="s">
        <v>204</v>
      </c>
      <c r="E68" s="8" t="s">
        <v>30</v>
      </c>
      <c r="F68" s="8" t="s">
        <v>34</v>
      </c>
    </row>
    <row r="69" spans="2:6" x14ac:dyDescent="0.3">
      <c r="B69" s="8" t="s">
        <v>184</v>
      </c>
      <c r="C69" s="8" t="s">
        <v>205</v>
      </c>
      <c r="D69" s="8" t="s">
        <v>206</v>
      </c>
      <c r="E69" s="8" t="s">
        <v>30</v>
      </c>
      <c r="F69" s="8" t="s">
        <v>34</v>
      </c>
    </row>
    <row r="70" spans="2:6" x14ac:dyDescent="0.3">
      <c r="B70" s="8" t="s">
        <v>184</v>
      </c>
      <c r="C70" s="8" t="s">
        <v>207</v>
      </c>
      <c r="D70" s="8" t="s">
        <v>208</v>
      </c>
      <c r="E70" s="8" t="s">
        <v>30</v>
      </c>
      <c r="F70" s="8" t="s">
        <v>34</v>
      </c>
    </row>
    <row r="71" spans="2:6" x14ac:dyDescent="0.3">
      <c r="B71" s="8" t="s">
        <v>184</v>
      </c>
      <c r="C71" s="8" t="s">
        <v>209</v>
      </c>
      <c r="D71" s="8" t="s">
        <v>210</v>
      </c>
      <c r="E71" s="8" t="s">
        <v>30</v>
      </c>
      <c r="F71" s="8" t="s">
        <v>34</v>
      </c>
    </row>
    <row r="72" spans="2:6" x14ac:dyDescent="0.3">
      <c r="B72" s="8" t="s">
        <v>184</v>
      </c>
      <c r="C72" s="8" t="s">
        <v>211</v>
      </c>
      <c r="D72" s="8" t="s">
        <v>212</v>
      </c>
      <c r="E72" s="8" t="s">
        <v>30</v>
      </c>
      <c r="F72" s="8" t="s">
        <v>34</v>
      </c>
    </row>
    <row r="73" spans="2:6" x14ac:dyDescent="0.3">
      <c r="B73" s="8" t="s">
        <v>213</v>
      </c>
      <c r="C73" s="8" t="s">
        <v>214</v>
      </c>
      <c r="D73" s="8" t="s">
        <v>215</v>
      </c>
      <c r="E73" s="8" t="s">
        <v>30</v>
      </c>
      <c r="F73" s="8" t="s">
        <v>34</v>
      </c>
    </row>
    <row r="74" spans="2:6" x14ac:dyDescent="0.3">
      <c r="B74" s="8" t="s">
        <v>213</v>
      </c>
      <c r="C74" s="8" t="s">
        <v>216</v>
      </c>
      <c r="D74" s="8" t="s">
        <v>217</v>
      </c>
      <c r="E74" s="8" t="s">
        <v>30</v>
      </c>
      <c r="F74" s="8" t="s">
        <v>34</v>
      </c>
    </row>
    <row r="75" spans="2:6" x14ac:dyDescent="0.3">
      <c r="B75" s="8" t="s">
        <v>213</v>
      </c>
      <c r="C75" s="8" t="s">
        <v>218</v>
      </c>
      <c r="D75" s="8" t="s">
        <v>219</v>
      </c>
      <c r="E75" s="8" t="s">
        <v>30</v>
      </c>
      <c r="F75" s="8" t="s">
        <v>34</v>
      </c>
    </row>
    <row r="76" spans="2:6" x14ac:dyDescent="0.3">
      <c r="B76" s="8" t="s">
        <v>213</v>
      </c>
      <c r="C76" s="8" t="s">
        <v>220</v>
      </c>
      <c r="D76" s="8" t="s">
        <v>221</v>
      </c>
      <c r="E76" s="8" t="s">
        <v>30</v>
      </c>
      <c r="F76" s="8" t="s">
        <v>34</v>
      </c>
    </row>
    <row r="77" spans="2:6" x14ac:dyDescent="0.3">
      <c r="B77" s="8" t="s">
        <v>213</v>
      </c>
      <c r="C77" s="8" t="s">
        <v>222</v>
      </c>
      <c r="D77" s="8" t="s">
        <v>223</v>
      </c>
      <c r="E77" s="8" t="s">
        <v>30</v>
      </c>
      <c r="F77" s="8" t="s">
        <v>34</v>
      </c>
    </row>
    <row r="78" spans="2:6" x14ac:dyDescent="0.3">
      <c r="B78" s="8" t="s">
        <v>213</v>
      </c>
      <c r="C78" s="8" t="s">
        <v>224</v>
      </c>
      <c r="D78" s="8" t="s">
        <v>225</v>
      </c>
      <c r="E78" s="8" t="s">
        <v>30</v>
      </c>
      <c r="F78" s="8" t="s">
        <v>34</v>
      </c>
    </row>
    <row r="79" spans="2:6" x14ac:dyDescent="0.3">
      <c r="B79" s="8" t="s">
        <v>213</v>
      </c>
      <c r="C79" s="8" t="s">
        <v>226</v>
      </c>
      <c r="D79" s="8" t="s">
        <v>227</v>
      </c>
      <c r="E79" s="8" t="s">
        <v>30</v>
      </c>
      <c r="F79" s="8" t="s">
        <v>34</v>
      </c>
    </row>
    <row r="80" spans="2:6" x14ac:dyDescent="0.3">
      <c r="B80" s="8" t="s">
        <v>213</v>
      </c>
      <c r="C80" s="8" t="s">
        <v>228</v>
      </c>
      <c r="D80" s="8" t="s">
        <v>229</v>
      </c>
      <c r="E80" s="8" t="s">
        <v>30</v>
      </c>
      <c r="F80" s="8" t="s">
        <v>34</v>
      </c>
    </row>
    <row r="81" spans="2:6" x14ac:dyDescent="0.3">
      <c r="B81" s="8" t="s">
        <v>213</v>
      </c>
      <c r="C81" s="8" t="s">
        <v>230</v>
      </c>
      <c r="D81" s="8" t="s">
        <v>231</v>
      </c>
      <c r="E81" s="8" t="s">
        <v>30</v>
      </c>
      <c r="F81" s="8" t="s">
        <v>34</v>
      </c>
    </row>
    <row r="82" spans="2:6" x14ac:dyDescent="0.3">
      <c r="B82" s="8" t="s">
        <v>213</v>
      </c>
      <c r="C82" s="8" t="s">
        <v>232</v>
      </c>
      <c r="D82" s="8" t="s">
        <v>233</v>
      </c>
      <c r="E82" s="8" t="s">
        <v>30</v>
      </c>
      <c r="F82" s="8" t="s">
        <v>34</v>
      </c>
    </row>
    <row r="83" spans="2:6" x14ac:dyDescent="0.3">
      <c r="B83" s="8" t="s">
        <v>213</v>
      </c>
      <c r="C83" s="8" t="s">
        <v>234</v>
      </c>
      <c r="D83" s="8" t="s">
        <v>235</v>
      </c>
      <c r="E83" s="8" t="s">
        <v>30</v>
      </c>
      <c r="F83" s="8" t="s">
        <v>34</v>
      </c>
    </row>
    <row r="84" spans="2:6" x14ac:dyDescent="0.3">
      <c r="B84" s="8" t="s">
        <v>213</v>
      </c>
      <c r="C84" s="8" t="s">
        <v>236</v>
      </c>
      <c r="D84" s="8" t="s">
        <v>237</v>
      </c>
      <c r="E84" s="8" t="s">
        <v>30</v>
      </c>
      <c r="F84" s="8" t="s">
        <v>34</v>
      </c>
    </row>
    <row r="85" spans="2:6" x14ac:dyDescent="0.3">
      <c r="B85" s="8" t="s">
        <v>213</v>
      </c>
      <c r="C85" s="8" t="s">
        <v>238</v>
      </c>
      <c r="D85" s="8" t="s">
        <v>239</v>
      </c>
      <c r="E85" s="8" t="s">
        <v>30</v>
      </c>
      <c r="F85" s="8" t="s">
        <v>34</v>
      </c>
    </row>
    <row r="86" spans="2:6" x14ac:dyDescent="0.3">
      <c r="B86" s="8" t="s">
        <v>213</v>
      </c>
      <c r="C86" s="8" t="s">
        <v>240</v>
      </c>
      <c r="D86" s="8" t="s">
        <v>241</v>
      </c>
      <c r="E86" s="8" t="s">
        <v>30</v>
      </c>
      <c r="F86" s="8" t="s">
        <v>34</v>
      </c>
    </row>
    <row r="87" spans="2:6" x14ac:dyDescent="0.3">
      <c r="B87" s="8" t="s">
        <v>213</v>
      </c>
      <c r="C87" s="8" t="s">
        <v>242</v>
      </c>
      <c r="D87" s="8" t="s">
        <v>243</v>
      </c>
      <c r="E87" s="8" t="s">
        <v>30</v>
      </c>
      <c r="F87" s="8" t="s">
        <v>34</v>
      </c>
    </row>
    <row r="88" spans="2:6" x14ac:dyDescent="0.3">
      <c r="B88" s="8" t="s">
        <v>213</v>
      </c>
      <c r="C88" s="8" t="s">
        <v>244</v>
      </c>
      <c r="D88" s="8" t="s">
        <v>245</v>
      </c>
      <c r="E88" s="8" t="s">
        <v>30</v>
      </c>
      <c r="F88" s="8" t="s">
        <v>34</v>
      </c>
    </row>
    <row r="89" spans="2:6" x14ac:dyDescent="0.3">
      <c r="B89" s="8" t="s">
        <v>213</v>
      </c>
      <c r="C89" s="8" t="s">
        <v>246</v>
      </c>
      <c r="D89" s="8" t="s">
        <v>247</v>
      </c>
      <c r="E89" s="8" t="s">
        <v>30</v>
      </c>
      <c r="F89" s="8" t="s">
        <v>34</v>
      </c>
    </row>
    <row r="90" spans="2:6" x14ac:dyDescent="0.3">
      <c r="B90" s="8" t="s">
        <v>213</v>
      </c>
      <c r="C90" s="8" t="s">
        <v>248</v>
      </c>
      <c r="D90" s="8" t="s">
        <v>249</v>
      </c>
      <c r="E90" s="8" t="s">
        <v>30</v>
      </c>
      <c r="F90" s="8" t="s">
        <v>34</v>
      </c>
    </row>
    <row r="91" spans="2:6" x14ac:dyDescent="0.3">
      <c r="B91" s="8" t="s">
        <v>213</v>
      </c>
      <c r="C91" s="8" t="s">
        <v>250</v>
      </c>
      <c r="D91" s="8" t="s">
        <v>251</v>
      </c>
      <c r="E91" s="8" t="s">
        <v>30</v>
      </c>
      <c r="F91" s="8" t="s">
        <v>34</v>
      </c>
    </row>
    <row r="92" spans="2:6" x14ac:dyDescent="0.3">
      <c r="B92" s="8" t="s">
        <v>213</v>
      </c>
      <c r="C92" s="8" t="s">
        <v>252</v>
      </c>
      <c r="D92" s="8" t="s">
        <v>253</v>
      </c>
      <c r="E92" s="8" t="s">
        <v>30</v>
      </c>
      <c r="F92" s="8" t="s">
        <v>34</v>
      </c>
    </row>
    <row r="93" spans="2:6" x14ac:dyDescent="0.3">
      <c r="B93" s="8" t="s">
        <v>213</v>
      </c>
      <c r="C93" s="8" t="s">
        <v>254</v>
      </c>
      <c r="D93" s="8" t="s">
        <v>255</v>
      </c>
      <c r="E93" s="8" t="s">
        <v>30</v>
      </c>
      <c r="F93" s="8" t="s">
        <v>34</v>
      </c>
    </row>
    <row r="94" spans="2:6" x14ac:dyDescent="0.3">
      <c r="B94" s="8" t="s">
        <v>213</v>
      </c>
      <c r="C94" s="8" t="s">
        <v>256</v>
      </c>
      <c r="D94" s="8" t="s">
        <v>257</v>
      </c>
      <c r="E94" s="8" t="s">
        <v>30</v>
      </c>
      <c r="F94" s="8" t="s">
        <v>34</v>
      </c>
    </row>
    <row r="95" spans="2:6" x14ac:dyDescent="0.3">
      <c r="B95" s="8" t="s">
        <v>213</v>
      </c>
      <c r="C95" s="8" t="s">
        <v>258</v>
      </c>
      <c r="D95" s="8" t="s">
        <v>259</v>
      </c>
      <c r="E95" s="8" t="s">
        <v>30</v>
      </c>
      <c r="F95" s="8" t="s">
        <v>34</v>
      </c>
    </row>
    <row r="96" spans="2:6" x14ac:dyDescent="0.3">
      <c r="B96" s="8" t="s">
        <v>213</v>
      </c>
      <c r="C96" s="8" t="s">
        <v>260</v>
      </c>
      <c r="D96" s="8" t="s">
        <v>261</v>
      </c>
      <c r="E96" s="8" t="s">
        <v>30</v>
      </c>
      <c r="F96" s="8" t="s">
        <v>34</v>
      </c>
    </row>
    <row r="97" spans="2:6" x14ac:dyDescent="0.3">
      <c r="B97" s="8" t="s">
        <v>213</v>
      </c>
      <c r="C97" s="8" t="s">
        <v>262</v>
      </c>
      <c r="D97" s="8" t="s">
        <v>263</v>
      </c>
      <c r="E97" s="8" t="s">
        <v>30</v>
      </c>
      <c r="F97" s="8" t="s">
        <v>34</v>
      </c>
    </row>
    <row r="98" spans="2:6" x14ac:dyDescent="0.3">
      <c r="B98" s="8" t="s">
        <v>213</v>
      </c>
      <c r="C98" s="8" t="s">
        <v>264</v>
      </c>
      <c r="D98" s="8" t="s">
        <v>265</v>
      </c>
      <c r="E98" s="8" t="s">
        <v>30</v>
      </c>
      <c r="F98" s="8" t="s">
        <v>34</v>
      </c>
    </row>
    <row r="99" spans="2:6" x14ac:dyDescent="0.3">
      <c r="B99" s="8" t="s">
        <v>213</v>
      </c>
      <c r="C99" s="8" t="s">
        <v>266</v>
      </c>
      <c r="D99" s="8" t="s">
        <v>267</v>
      </c>
      <c r="E99" s="8" t="s">
        <v>30</v>
      </c>
      <c r="F99" s="8" t="s">
        <v>34</v>
      </c>
    </row>
    <row r="100" spans="2:6" x14ac:dyDescent="0.3">
      <c r="B100" s="8" t="s">
        <v>213</v>
      </c>
      <c r="C100" s="8" t="s">
        <v>268</v>
      </c>
      <c r="D100" s="8" t="s">
        <v>269</v>
      </c>
      <c r="E100" s="8" t="s">
        <v>30</v>
      </c>
      <c r="F100" s="8" t="s">
        <v>34</v>
      </c>
    </row>
    <row r="101" spans="2:6" x14ac:dyDescent="0.3">
      <c r="B101" s="8" t="s">
        <v>213</v>
      </c>
      <c r="C101" s="8" t="s">
        <v>270</v>
      </c>
      <c r="D101" s="8" t="s">
        <v>271</v>
      </c>
      <c r="E101" s="8" t="s">
        <v>30</v>
      </c>
      <c r="F101" s="8" t="s">
        <v>34</v>
      </c>
    </row>
    <row r="102" spans="2:6" x14ac:dyDescent="0.3">
      <c r="B102" s="8" t="s">
        <v>213</v>
      </c>
      <c r="C102" s="8" t="s">
        <v>272</v>
      </c>
      <c r="D102" s="8" t="s">
        <v>273</v>
      </c>
      <c r="E102" s="8" t="s">
        <v>30</v>
      </c>
      <c r="F102" s="8" t="s">
        <v>34</v>
      </c>
    </row>
    <row r="103" spans="2:6" x14ac:dyDescent="0.3">
      <c r="B103" s="8" t="s">
        <v>213</v>
      </c>
      <c r="C103" s="8" t="s">
        <v>274</v>
      </c>
      <c r="D103" s="8" t="s">
        <v>275</v>
      </c>
      <c r="E103" s="8" t="s">
        <v>30</v>
      </c>
      <c r="F103" s="8" t="s">
        <v>34</v>
      </c>
    </row>
    <row r="104" spans="2:6" x14ac:dyDescent="0.3">
      <c r="B104" s="8" t="s">
        <v>213</v>
      </c>
      <c r="C104" s="8" t="s">
        <v>276</v>
      </c>
      <c r="D104" s="8" t="s">
        <v>277</v>
      </c>
      <c r="E104" s="8" t="s">
        <v>30</v>
      </c>
      <c r="F104" s="8" t="s">
        <v>34</v>
      </c>
    </row>
    <row r="105" spans="2:6" x14ac:dyDescent="0.3">
      <c r="B105" s="8" t="s">
        <v>213</v>
      </c>
      <c r="C105" s="8" t="s">
        <v>278</v>
      </c>
      <c r="D105" s="8" t="s">
        <v>279</v>
      </c>
      <c r="E105" s="8" t="s">
        <v>30</v>
      </c>
      <c r="F105" s="8" t="s">
        <v>34</v>
      </c>
    </row>
    <row r="106" spans="2:6" x14ac:dyDescent="0.3">
      <c r="B106" s="8" t="s">
        <v>213</v>
      </c>
      <c r="C106" s="8" t="s">
        <v>280</v>
      </c>
      <c r="D106" s="8" t="s">
        <v>281</v>
      </c>
      <c r="E106" s="8" t="s">
        <v>30</v>
      </c>
      <c r="F106" s="8" t="s">
        <v>34</v>
      </c>
    </row>
    <row r="107" spans="2:6" x14ac:dyDescent="0.3">
      <c r="B107" s="8" t="s">
        <v>213</v>
      </c>
      <c r="C107" s="8" t="s">
        <v>282</v>
      </c>
      <c r="D107" s="8" t="s">
        <v>283</v>
      </c>
      <c r="E107" s="8" t="s">
        <v>30</v>
      </c>
      <c r="F107" s="8" t="s">
        <v>34</v>
      </c>
    </row>
    <row r="108" spans="2:6" x14ac:dyDescent="0.3">
      <c r="B108" s="8" t="s">
        <v>284</v>
      </c>
      <c r="C108" s="8"/>
      <c r="D108" s="8" t="s">
        <v>284</v>
      </c>
      <c r="E108" s="8" t="s">
        <v>30</v>
      </c>
      <c r="F108" s="8" t="s">
        <v>34</v>
      </c>
    </row>
    <row r="109" spans="2:6" x14ac:dyDescent="0.3">
      <c r="B109" s="8" t="s">
        <v>285</v>
      </c>
      <c r="C109" s="8" t="s">
        <v>286</v>
      </c>
      <c r="D109" s="8" t="s">
        <v>287</v>
      </c>
      <c r="E109" s="8" t="s">
        <v>30</v>
      </c>
      <c r="F109" s="8" t="s">
        <v>34</v>
      </c>
    </row>
    <row r="110" spans="2:6" x14ac:dyDescent="0.3">
      <c r="B110" s="8" t="s">
        <v>285</v>
      </c>
      <c r="C110" s="8" t="s">
        <v>288</v>
      </c>
      <c r="D110" s="8" t="s">
        <v>289</v>
      </c>
      <c r="E110" s="8" t="s">
        <v>30</v>
      </c>
      <c r="F110" s="8" t="s">
        <v>34</v>
      </c>
    </row>
    <row r="111" spans="2:6" x14ac:dyDescent="0.3">
      <c r="B111" s="8" t="s">
        <v>285</v>
      </c>
      <c r="C111" s="8" t="s">
        <v>290</v>
      </c>
      <c r="D111" s="8" t="s">
        <v>291</v>
      </c>
      <c r="E111" s="8" t="s">
        <v>30</v>
      </c>
      <c r="F111" s="8" t="s">
        <v>34</v>
      </c>
    </row>
    <row r="112" spans="2:6" x14ac:dyDescent="0.3">
      <c r="B112" s="8" t="s">
        <v>285</v>
      </c>
      <c r="C112" s="8" t="s">
        <v>292</v>
      </c>
      <c r="D112" s="8" t="s">
        <v>293</v>
      </c>
      <c r="E112" s="8" t="s">
        <v>30</v>
      </c>
      <c r="F112" s="8" t="s">
        <v>34</v>
      </c>
    </row>
    <row r="113" spans="2:6" x14ac:dyDescent="0.3">
      <c r="B113" s="8" t="s">
        <v>285</v>
      </c>
      <c r="C113" s="8" t="s">
        <v>294</v>
      </c>
      <c r="D113" s="8" t="s">
        <v>295</v>
      </c>
      <c r="E113" s="8" t="s">
        <v>30</v>
      </c>
      <c r="F113" s="8" t="s">
        <v>34</v>
      </c>
    </row>
    <row r="114" spans="2:6" x14ac:dyDescent="0.3">
      <c r="B114" s="8" t="s">
        <v>285</v>
      </c>
      <c r="C114" s="8" t="s">
        <v>296</v>
      </c>
      <c r="D114" s="8" t="s">
        <v>297</v>
      </c>
      <c r="E114" s="8" t="s">
        <v>30</v>
      </c>
      <c r="F114" s="8" t="s">
        <v>34</v>
      </c>
    </row>
    <row r="115" spans="2:6" x14ac:dyDescent="0.3">
      <c r="B115" s="8" t="s">
        <v>285</v>
      </c>
      <c r="C115" s="8" t="s">
        <v>298</v>
      </c>
      <c r="D115" s="8" t="s">
        <v>299</v>
      </c>
      <c r="E115" s="8" t="s">
        <v>30</v>
      </c>
      <c r="F115" s="8" t="s">
        <v>34</v>
      </c>
    </row>
    <row r="116" spans="2:6" x14ac:dyDescent="0.3">
      <c r="B116" s="8" t="s">
        <v>285</v>
      </c>
      <c r="C116" s="8" t="s">
        <v>300</v>
      </c>
      <c r="D116" s="8" t="s">
        <v>301</v>
      </c>
      <c r="E116" s="8" t="s">
        <v>30</v>
      </c>
      <c r="F116" s="8" t="s">
        <v>34</v>
      </c>
    </row>
    <row r="117" spans="2:6" x14ac:dyDescent="0.3">
      <c r="B117" s="8" t="s">
        <v>285</v>
      </c>
      <c r="C117" s="8" t="s">
        <v>302</v>
      </c>
      <c r="D117" s="8" t="s">
        <v>303</v>
      </c>
      <c r="E117" s="8" t="s">
        <v>30</v>
      </c>
      <c r="F117" s="8" t="s">
        <v>34</v>
      </c>
    </row>
    <row r="118" spans="2:6" x14ac:dyDescent="0.3">
      <c r="B118" s="8" t="s">
        <v>285</v>
      </c>
      <c r="C118" s="8" t="s">
        <v>304</v>
      </c>
      <c r="D118" s="8" t="s">
        <v>305</v>
      </c>
      <c r="E118" s="8" t="s">
        <v>30</v>
      </c>
      <c r="F118" s="8" t="s">
        <v>34</v>
      </c>
    </row>
    <row r="119" spans="2:6" x14ac:dyDescent="0.3">
      <c r="B119" s="8" t="s">
        <v>285</v>
      </c>
      <c r="C119" s="8" t="s">
        <v>306</v>
      </c>
      <c r="D119" s="8" t="s">
        <v>307</v>
      </c>
      <c r="E119" s="8" t="s">
        <v>30</v>
      </c>
      <c r="F119" s="8" t="s">
        <v>34</v>
      </c>
    </row>
    <row r="120" spans="2:6" x14ac:dyDescent="0.3">
      <c r="B120" s="8" t="s">
        <v>285</v>
      </c>
      <c r="C120" s="8" t="s">
        <v>308</v>
      </c>
      <c r="D120" s="8" t="s">
        <v>309</v>
      </c>
      <c r="E120" s="8" t="s">
        <v>30</v>
      </c>
      <c r="F120" s="8" t="s">
        <v>34</v>
      </c>
    </row>
    <row r="121" spans="2:6" x14ac:dyDescent="0.3">
      <c r="B121" s="8" t="s">
        <v>285</v>
      </c>
      <c r="C121" s="8" t="s">
        <v>310</v>
      </c>
      <c r="D121" s="8" t="s">
        <v>311</v>
      </c>
      <c r="E121" s="8" t="s">
        <v>30</v>
      </c>
      <c r="F121" s="8" t="s">
        <v>34</v>
      </c>
    </row>
    <row r="122" spans="2:6" x14ac:dyDescent="0.3">
      <c r="B122" s="8" t="s">
        <v>285</v>
      </c>
      <c r="C122" s="8" t="s">
        <v>312</v>
      </c>
      <c r="D122" s="8" t="s">
        <v>313</v>
      </c>
      <c r="E122" s="8" t="s">
        <v>30</v>
      </c>
      <c r="F122" s="8" t="s">
        <v>34</v>
      </c>
    </row>
    <row r="123" spans="2:6" x14ac:dyDescent="0.3">
      <c r="B123" s="8" t="s">
        <v>314</v>
      </c>
      <c r="C123" s="8" t="s">
        <v>315</v>
      </c>
      <c r="D123" s="8" t="s">
        <v>316</v>
      </c>
      <c r="E123" s="8" t="s">
        <v>30</v>
      </c>
      <c r="F123" s="8" t="s">
        <v>34</v>
      </c>
    </row>
    <row r="124" spans="2:6" x14ac:dyDescent="0.3">
      <c r="B124" s="8" t="s">
        <v>314</v>
      </c>
      <c r="C124" s="8" t="s">
        <v>317</v>
      </c>
      <c r="D124" s="8" t="s">
        <v>318</v>
      </c>
      <c r="E124" s="8" t="s">
        <v>30</v>
      </c>
      <c r="F124" s="8" t="s">
        <v>34</v>
      </c>
    </row>
    <row r="125" spans="2:6" x14ac:dyDescent="0.3">
      <c r="B125" s="8" t="s">
        <v>314</v>
      </c>
      <c r="C125" s="8" t="s">
        <v>319</v>
      </c>
      <c r="D125" s="8" t="s">
        <v>320</v>
      </c>
      <c r="E125" s="8" t="s">
        <v>30</v>
      </c>
      <c r="F125" s="8" t="s">
        <v>34</v>
      </c>
    </row>
    <row r="126" spans="2:6" x14ac:dyDescent="0.3">
      <c r="B126" s="8" t="s">
        <v>314</v>
      </c>
      <c r="C126" s="8" t="s">
        <v>321</v>
      </c>
      <c r="D126" s="8" t="s">
        <v>322</v>
      </c>
      <c r="E126" s="8" t="s">
        <v>30</v>
      </c>
      <c r="F126" s="8" t="s">
        <v>34</v>
      </c>
    </row>
    <row r="127" spans="2:6" x14ac:dyDescent="0.3">
      <c r="B127" s="8" t="s">
        <v>314</v>
      </c>
      <c r="C127" s="8" t="s">
        <v>323</v>
      </c>
      <c r="D127" s="8" t="s">
        <v>324</v>
      </c>
      <c r="E127" s="8" t="s">
        <v>30</v>
      </c>
      <c r="F127" s="8" t="s">
        <v>34</v>
      </c>
    </row>
    <row r="128" spans="2:6" x14ac:dyDescent="0.3">
      <c r="B128" s="8" t="s">
        <v>314</v>
      </c>
      <c r="C128" s="8" t="s">
        <v>325</v>
      </c>
      <c r="D128" s="8" t="s">
        <v>326</v>
      </c>
      <c r="E128" s="8" t="s">
        <v>30</v>
      </c>
      <c r="F128" s="8" t="s">
        <v>34</v>
      </c>
    </row>
    <row r="129" spans="2:6" x14ac:dyDescent="0.3">
      <c r="B129" s="8" t="s">
        <v>314</v>
      </c>
      <c r="C129" s="8" t="s">
        <v>327</v>
      </c>
      <c r="D129" s="8" t="s">
        <v>328</v>
      </c>
      <c r="E129" s="8" t="s">
        <v>30</v>
      </c>
      <c r="F129" s="8" t="s">
        <v>34</v>
      </c>
    </row>
    <row r="130" spans="2:6" x14ac:dyDescent="0.3">
      <c r="B130" s="8" t="s">
        <v>314</v>
      </c>
      <c r="C130" s="8" t="s">
        <v>329</v>
      </c>
      <c r="D130" s="8" t="s">
        <v>330</v>
      </c>
      <c r="E130" s="8" t="s">
        <v>30</v>
      </c>
      <c r="F130" s="8" t="s">
        <v>34</v>
      </c>
    </row>
    <row r="131" spans="2:6" x14ac:dyDescent="0.3">
      <c r="B131" s="8" t="s">
        <v>331</v>
      </c>
      <c r="C131" s="8" t="s">
        <v>332</v>
      </c>
      <c r="D131" s="8" t="s">
        <v>333</v>
      </c>
      <c r="E131" s="8" t="s">
        <v>30</v>
      </c>
      <c r="F131" s="8" t="s">
        <v>34</v>
      </c>
    </row>
    <row r="132" spans="2:6" x14ac:dyDescent="0.3">
      <c r="B132" s="8" t="s">
        <v>334</v>
      </c>
      <c r="C132" s="8"/>
      <c r="D132" s="8" t="s">
        <v>334</v>
      </c>
      <c r="E132" s="8" t="s">
        <v>30</v>
      </c>
      <c r="F132" s="8" t="s">
        <v>34</v>
      </c>
    </row>
    <row r="133" spans="2:6" x14ac:dyDescent="0.3">
      <c r="B133" s="8" t="s">
        <v>335</v>
      </c>
      <c r="C133" s="8" t="s">
        <v>195</v>
      </c>
      <c r="D133" s="8" t="s">
        <v>336</v>
      </c>
      <c r="E133" s="8" t="s">
        <v>30</v>
      </c>
      <c r="F133" s="8" t="s">
        <v>34</v>
      </c>
    </row>
    <row r="134" spans="2:6" x14ac:dyDescent="0.3">
      <c r="B134" s="8" t="s">
        <v>335</v>
      </c>
      <c r="C134" s="8" t="s">
        <v>197</v>
      </c>
      <c r="D134" s="8" t="s">
        <v>337</v>
      </c>
      <c r="E134" s="8" t="s">
        <v>30</v>
      </c>
      <c r="F134" s="8" t="s">
        <v>34</v>
      </c>
    </row>
    <row r="135" spans="2:6" x14ac:dyDescent="0.3">
      <c r="B135" s="8" t="s">
        <v>335</v>
      </c>
      <c r="C135" s="8" t="s">
        <v>338</v>
      </c>
      <c r="D135" s="8" t="s">
        <v>339</v>
      </c>
      <c r="E135" s="8" t="s">
        <v>30</v>
      </c>
      <c r="F135" s="8" t="s">
        <v>34</v>
      </c>
    </row>
    <row r="136" spans="2:6" x14ac:dyDescent="0.3">
      <c r="B136" s="8" t="s">
        <v>335</v>
      </c>
      <c r="C136" s="8" t="s">
        <v>340</v>
      </c>
      <c r="D136" s="8" t="s">
        <v>341</v>
      </c>
      <c r="E136" s="8" t="s">
        <v>30</v>
      </c>
      <c r="F136" s="8" t="s">
        <v>34</v>
      </c>
    </row>
    <row r="137" spans="2:6" x14ac:dyDescent="0.3">
      <c r="B137" s="8" t="s">
        <v>335</v>
      </c>
      <c r="C137" s="8" t="s">
        <v>342</v>
      </c>
      <c r="D137" s="8" t="s">
        <v>343</v>
      </c>
      <c r="E137" s="8" t="s">
        <v>30</v>
      </c>
      <c r="F137" s="8" t="s">
        <v>34</v>
      </c>
    </row>
    <row r="138" spans="2:6" x14ac:dyDescent="0.3">
      <c r="B138" s="8" t="s">
        <v>335</v>
      </c>
      <c r="C138" s="8" t="s">
        <v>344</v>
      </c>
      <c r="D138" s="8" t="s">
        <v>345</v>
      </c>
      <c r="E138" s="8" t="s">
        <v>30</v>
      </c>
      <c r="F138" s="8" t="s">
        <v>34</v>
      </c>
    </row>
    <row r="139" spans="2:6" x14ac:dyDescent="0.3">
      <c r="B139" s="8" t="s">
        <v>335</v>
      </c>
      <c r="C139" s="8" t="s">
        <v>346</v>
      </c>
      <c r="D139" s="8" t="s">
        <v>347</v>
      </c>
      <c r="E139" s="8" t="s">
        <v>30</v>
      </c>
      <c r="F139" s="8" t="s">
        <v>34</v>
      </c>
    </row>
    <row r="140" spans="2:6" x14ac:dyDescent="0.3">
      <c r="B140" s="8" t="s">
        <v>335</v>
      </c>
      <c r="C140" s="8" t="s">
        <v>348</v>
      </c>
      <c r="D140" s="8" t="s">
        <v>349</v>
      </c>
      <c r="E140" s="8" t="s">
        <v>30</v>
      </c>
      <c r="F140" s="8" t="s">
        <v>34</v>
      </c>
    </row>
    <row r="141" spans="2:6" x14ac:dyDescent="0.3">
      <c r="B141" s="8" t="s">
        <v>335</v>
      </c>
      <c r="C141" s="8" t="s">
        <v>350</v>
      </c>
      <c r="D141" s="8" t="s">
        <v>351</v>
      </c>
      <c r="E141" s="8" t="s">
        <v>30</v>
      </c>
      <c r="F141" s="8" t="s">
        <v>34</v>
      </c>
    </row>
    <row r="142" spans="2:6" x14ac:dyDescent="0.3">
      <c r="B142" s="8" t="s">
        <v>335</v>
      </c>
      <c r="C142" s="8" t="s">
        <v>352</v>
      </c>
      <c r="D142" s="8" t="s">
        <v>353</v>
      </c>
      <c r="E142" s="8" t="s">
        <v>30</v>
      </c>
      <c r="F142" s="8" t="s">
        <v>34</v>
      </c>
    </row>
    <row r="143" spans="2:6" x14ac:dyDescent="0.3">
      <c r="B143" s="8" t="s">
        <v>335</v>
      </c>
      <c r="C143" s="8" t="s">
        <v>354</v>
      </c>
      <c r="D143" s="8" t="s">
        <v>355</v>
      </c>
      <c r="E143" s="8" t="s">
        <v>30</v>
      </c>
      <c r="F143" s="8" t="s">
        <v>34</v>
      </c>
    </row>
    <row r="144" spans="2:6" x14ac:dyDescent="0.3">
      <c r="B144" s="8" t="s">
        <v>335</v>
      </c>
      <c r="C144" s="8" t="s">
        <v>356</v>
      </c>
      <c r="D144" s="8" t="s">
        <v>357</v>
      </c>
      <c r="E144" s="8" t="s">
        <v>30</v>
      </c>
      <c r="F144" s="8" t="s">
        <v>34</v>
      </c>
    </row>
    <row r="145" spans="2:6" x14ac:dyDescent="0.3">
      <c r="B145" s="8" t="s">
        <v>335</v>
      </c>
      <c r="C145" s="8" t="s">
        <v>358</v>
      </c>
      <c r="D145" s="8" t="s">
        <v>359</v>
      </c>
      <c r="E145" s="8" t="s">
        <v>30</v>
      </c>
      <c r="F145" s="8" t="s">
        <v>34</v>
      </c>
    </row>
    <row r="146" spans="2:6" x14ac:dyDescent="0.3">
      <c r="B146" s="8" t="s">
        <v>360</v>
      </c>
      <c r="C146" s="8" t="s">
        <v>361</v>
      </c>
      <c r="D146" s="8" t="s">
        <v>362</v>
      </c>
      <c r="E146" s="8" t="s">
        <v>30</v>
      </c>
      <c r="F146" s="8" t="s">
        <v>34</v>
      </c>
    </row>
    <row r="147" spans="2:6" x14ac:dyDescent="0.3">
      <c r="B147" s="8" t="s">
        <v>360</v>
      </c>
      <c r="C147" s="8" t="s">
        <v>363</v>
      </c>
      <c r="D147" s="8" t="s">
        <v>364</v>
      </c>
      <c r="E147" s="8" t="s">
        <v>30</v>
      </c>
      <c r="F147" s="8" t="s">
        <v>34</v>
      </c>
    </row>
    <row r="148" spans="2:6" x14ac:dyDescent="0.3">
      <c r="B148" s="8" t="s">
        <v>360</v>
      </c>
      <c r="C148" s="8" t="s">
        <v>365</v>
      </c>
      <c r="D148" s="8" t="s">
        <v>366</v>
      </c>
      <c r="E148" s="8" t="s">
        <v>30</v>
      </c>
      <c r="F148" s="8" t="s">
        <v>34</v>
      </c>
    </row>
    <row r="149" spans="2:6" x14ac:dyDescent="0.3">
      <c r="B149" s="8" t="s">
        <v>360</v>
      </c>
      <c r="C149" s="8" t="s">
        <v>367</v>
      </c>
      <c r="D149" s="8" t="s">
        <v>368</v>
      </c>
      <c r="E149" s="8" t="s">
        <v>30</v>
      </c>
      <c r="F149" s="8" t="s">
        <v>34</v>
      </c>
    </row>
    <row r="150" spans="2:6" x14ac:dyDescent="0.3">
      <c r="B150" s="8" t="s">
        <v>369</v>
      </c>
      <c r="C150" s="8" t="s">
        <v>370</v>
      </c>
      <c r="D150" s="8" t="s">
        <v>371</v>
      </c>
      <c r="E150" s="8" t="s">
        <v>30</v>
      </c>
      <c r="F150" s="8" t="s">
        <v>34</v>
      </c>
    </row>
    <row r="151" spans="2:6" x14ac:dyDescent="0.3">
      <c r="B151" s="8" t="s">
        <v>369</v>
      </c>
      <c r="C151" s="8" t="s">
        <v>372</v>
      </c>
      <c r="D151" s="8" t="s">
        <v>373</v>
      </c>
      <c r="E151" s="8" t="s">
        <v>30</v>
      </c>
      <c r="F151" s="8" t="s">
        <v>34</v>
      </c>
    </row>
    <row r="152" spans="2:6" x14ac:dyDescent="0.3">
      <c r="B152" s="8" t="s">
        <v>374</v>
      </c>
      <c r="C152" s="8" t="s">
        <v>375</v>
      </c>
      <c r="D152" s="8" t="s">
        <v>376</v>
      </c>
      <c r="E152" s="8" t="s">
        <v>30</v>
      </c>
      <c r="F152" s="8" t="s">
        <v>34</v>
      </c>
    </row>
    <row r="153" spans="2:6" x14ac:dyDescent="0.3">
      <c r="B153" s="8" t="s">
        <v>374</v>
      </c>
      <c r="C153" s="8" t="s">
        <v>377</v>
      </c>
      <c r="D153" s="8" t="s">
        <v>378</v>
      </c>
      <c r="E153" s="8" t="s">
        <v>30</v>
      </c>
      <c r="F153" s="8" t="s">
        <v>34</v>
      </c>
    </row>
    <row r="154" spans="2:6" x14ac:dyDescent="0.3">
      <c r="B154" s="8" t="s">
        <v>374</v>
      </c>
      <c r="C154" s="8" t="s">
        <v>379</v>
      </c>
      <c r="D154" s="8" t="s">
        <v>380</v>
      </c>
      <c r="E154" s="8" t="s">
        <v>30</v>
      </c>
      <c r="F154" s="8" t="s">
        <v>34</v>
      </c>
    </row>
    <row r="155" spans="2:6" x14ac:dyDescent="0.3">
      <c r="B155" s="8" t="s">
        <v>374</v>
      </c>
      <c r="C155" s="8" t="s">
        <v>381</v>
      </c>
      <c r="D155" s="8" t="s">
        <v>382</v>
      </c>
      <c r="E155" s="8" t="s">
        <v>30</v>
      </c>
      <c r="F155" s="8" t="s">
        <v>34</v>
      </c>
    </row>
    <row r="156" spans="2:6" x14ac:dyDescent="0.3">
      <c r="B156" s="8" t="s">
        <v>374</v>
      </c>
      <c r="C156" s="8">
        <v>5</v>
      </c>
      <c r="D156" s="8" t="s">
        <v>383</v>
      </c>
      <c r="E156" s="8" t="s">
        <v>30</v>
      </c>
      <c r="F156" s="8" t="s">
        <v>34</v>
      </c>
    </row>
    <row r="157" spans="2:6" x14ac:dyDescent="0.3">
      <c r="B157" s="8" t="s">
        <v>374</v>
      </c>
      <c r="C157" s="8">
        <v>6</v>
      </c>
      <c r="D157" s="8" t="s">
        <v>384</v>
      </c>
      <c r="E157" s="8" t="s">
        <v>30</v>
      </c>
      <c r="F157" s="8" t="s">
        <v>34</v>
      </c>
    </row>
    <row r="158" spans="2:6" x14ac:dyDescent="0.3">
      <c r="B158" s="8" t="s">
        <v>374</v>
      </c>
      <c r="C158" s="8">
        <v>7</v>
      </c>
      <c r="D158" s="8" t="s">
        <v>385</v>
      </c>
      <c r="E158" s="8" t="s">
        <v>30</v>
      </c>
      <c r="F158" s="8" t="s">
        <v>34</v>
      </c>
    </row>
    <row r="159" spans="2:6" x14ac:dyDescent="0.3">
      <c r="B159" s="8" t="s">
        <v>374</v>
      </c>
      <c r="C159" s="8">
        <v>8</v>
      </c>
      <c r="D159" s="8" t="s">
        <v>386</v>
      </c>
      <c r="E159" s="8" t="s">
        <v>30</v>
      </c>
      <c r="F159" s="8" t="s">
        <v>34</v>
      </c>
    </row>
    <row r="160" spans="2:6" x14ac:dyDescent="0.3">
      <c r="B160" s="8" t="s">
        <v>374</v>
      </c>
      <c r="C160" s="8">
        <v>9</v>
      </c>
      <c r="D160" s="8" t="s">
        <v>387</v>
      </c>
      <c r="E160" s="8" t="s">
        <v>30</v>
      </c>
      <c r="F160" s="8" t="s">
        <v>34</v>
      </c>
    </row>
    <row r="161" spans="2:6" x14ac:dyDescent="0.3">
      <c r="B161" s="8" t="s">
        <v>384</v>
      </c>
      <c r="C161" s="8"/>
      <c r="D161" s="8" t="s">
        <v>384</v>
      </c>
      <c r="E161" s="8" t="s">
        <v>30</v>
      </c>
      <c r="F161" s="8" t="s">
        <v>34</v>
      </c>
    </row>
    <row r="162" spans="2:6" x14ac:dyDescent="0.3">
      <c r="B162" s="8" t="s">
        <v>386</v>
      </c>
      <c r="C162" s="8" t="s">
        <v>381</v>
      </c>
      <c r="D162" s="8" t="s">
        <v>388</v>
      </c>
      <c r="E162" s="8" t="s">
        <v>30</v>
      </c>
      <c r="F162" s="8" t="s">
        <v>34</v>
      </c>
    </row>
    <row r="163" spans="2:6" x14ac:dyDescent="0.3">
      <c r="B163" s="8" t="s">
        <v>386</v>
      </c>
      <c r="C163" s="8" t="s">
        <v>389</v>
      </c>
      <c r="D163" s="8" t="s">
        <v>390</v>
      </c>
      <c r="E163" s="8" t="s">
        <v>30</v>
      </c>
      <c r="F163" s="8" t="s">
        <v>34</v>
      </c>
    </row>
    <row r="164" spans="2:6" x14ac:dyDescent="0.3">
      <c r="B164" s="8" t="s">
        <v>386</v>
      </c>
      <c r="C164" s="8" t="s">
        <v>391</v>
      </c>
      <c r="D164" s="8" t="s">
        <v>392</v>
      </c>
      <c r="E164" s="8" t="s">
        <v>30</v>
      </c>
      <c r="F164" s="8" t="s">
        <v>34</v>
      </c>
    </row>
    <row r="165" spans="2:6" x14ac:dyDescent="0.3">
      <c r="B165" s="8" t="s">
        <v>386</v>
      </c>
      <c r="C165" s="8" t="s">
        <v>393</v>
      </c>
      <c r="D165" s="8" t="s">
        <v>394</v>
      </c>
      <c r="E165" s="8" t="s">
        <v>30</v>
      </c>
      <c r="F165" s="8" t="s">
        <v>34</v>
      </c>
    </row>
    <row r="166" spans="2:6" x14ac:dyDescent="0.3">
      <c r="B166" s="8" t="s">
        <v>386</v>
      </c>
      <c r="C166" s="8" t="s">
        <v>395</v>
      </c>
      <c r="D166" s="8" t="s">
        <v>396</v>
      </c>
      <c r="E166" s="8" t="s">
        <v>30</v>
      </c>
      <c r="F166" s="8" t="s">
        <v>34</v>
      </c>
    </row>
    <row r="167" spans="2:6" x14ac:dyDescent="0.3">
      <c r="B167" s="8" t="s">
        <v>386</v>
      </c>
      <c r="C167" s="8" t="s">
        <v>397</v>
      </c>
      <c r="D167" s="8" t="s">
        <v>398</v>
      </c>
      <c r="E167" s="8" t="s">
        <v>30</v>
      </c>
      <c r="F167" s="8" t="s">
        <v>34</v>
      </c>
    </row>
    <row r="168" spans="2:6" x14ac:dyDescent="0.3">
      <c r="B168" s="8" t="s">
        <v>386</v>
      </c>
      <c r="C168" s="8" t="s">
        <v>399</v>
      </c>
      <c r="D168" s="8" t="s">
        <v>400</v>
      </c>
      <c r="E168" s="8" t="s">
        <v>30</v>
      </c>
      <c r="F168" s="8" t="s">
        <v>34</v>
      </c>
    </row>
    <row r="169" spans="2:6" x14ac:dyDescent="0.3">
      <c r="B169" s="8" t="s">
        <v>386</v>
      </c>
      <c r="C169" s="8" t="s">
        <v>401</v>
      </c>
      <c r="D169" s="8" t="s">
        <v>402</v>
      </c>
      <c r="E169" s="8" t="s">
        <v>30</v>
      </c>
      <c r="F169" s="8" t="s">
        <v>34</v>
      </c>
    </row>
    <row r="170" spans="2:6" x14ac:dyDescent="0.3">
      <c r="B170" s="8" t="s">
        <v>386</v>
      </c>
      <c r="C170" s="8" t="s">
        <v>403</v>
      </c>
      <c r="D170" s="8" t="s">
        <v>404</v>
      </c>
      <c r="E170" s="8" t="s">
        <v>30</v>
      </c>
      <c r="F170" s="8" t="s">
        <v>34</v>
      </c>
    </row>
    <row r="171" spans="2:6" x14ac:dyDescent="0.3">
      <c r="B171" s="8" t="s">
        <v>386</v>
      </c>
      <c r="C171" s="8" t="s">
        <v>405</v>
      </c>
      <c r="D171" s="8" t="s">
        <v>406</v>
      </c>
      <c r="E171" s="8" t="s">
        <v>30</v>
      </c>
      <c r="F171" s="8" t="s">
        <v>34</v>
      </c>
    </row>
    <row r="172" spans="2:6" x14ac:dyDescent="0.3">
      <c r="B172" s="8" t="s">
        <v>386</v>
      </c>
      <c r="C172" s="8" t="s">
        <v>407</v>
      </c>
      <c r="D172" s="8" t="s">
        <v>408</v>
      </c>
      <c r="E172" s="8" t="s">
        <v>30</v>
      </c>
      <c r="F172" s="8" t="s">
        <v>34</v>
      </c>
    </row>
    <row r="173" spans="2:6" x14ac:dyDescent="0.3">
      <c r="B173" s="8" t="s">
        <v>386</v>
      </c>
      <c r="C173" s="8" t="s">
        <v>409</v>
      </c>
      <c r="D173" s="8" t="s">
        <v>410</v>
      </c>
      <c r="E173" s="8" t="s">
        <v>30</v>
      </c>
      <c r="F173" s="8" t="s">
        <v>34</v>
      </c>
    </row>
    <row r="174" spans="2:6" x14ac:dyDescent="0.3">
      <c r="B174" s="8" t="s">
        <v>386</v>
      </c>
      <c r="C174" s="8" t="s">
        <v>411</v>
      </c>
      <c r="D174" s="8" t="s">
        <v>412</v>
      </c>
      <c r="E174" s="8" t="s">
        <v>30</v>
      </c>
      <c r="F174" s="8" t="s">
        <v>34</v>
      </c>
    </row>
    <row r="175" spans="2:6" x14ac:dyDescent="0.3">
      <c r="B175" s="8" t="s">
        <v>386</v>
      </c>
      <c r="C175" s="8" t="s">
        <v>413</v>
      </c>
      <c r="D175" s="8" t="s">
        <v>414</v>
      </c>
      <c r="E175" s="8" t="s">
        <v>30</v>
      </c>
      <c r="F175" s="8" t="s">
        <v>34</v>
      </c>
    </row>
    <row r="176" spans="2:6" x14ac:dyDescent="0.3">
      <c r="B176" s="8" t="s">
        <v>386</v>
      </c>
      <c r="C176" s="8" t="s">
        <v>415</v>
      </c>
      <c r="D176" s="8" t="s">
        <v>416</v>
      </c>
      <c r="E176" s="8" t="s">
        <v>30</v>
      </c>
      <c r="F176" s="8" t="s">
        <v>34</v>
      </c>
    </row>
    <row r="177" spans="2:6" x14ac:dyDescent="0.3">
      <c r="B177" s="8" t="s">
        <v>417</v>
      </c>
      <c r="C177" s="8" t="s">
        <v>418</v>
      </c>
      <c r="D177" s="8" t="s">
        <v>419</v>
      </c>
      <c r="E177" s="8" t="s">
        <v>30</v>
      </c>
      <c r="F177" s="8" t="s">
        <v>34</v>
      </c>
    </row>
    <row r="178" spans="2:6" x14ac:dyDescent="0.3">
      <c r="B178" s="8" t="s">
        <v>417</v>
      </c>
      <c r="C178" s="8" t="s">
        <v>420</v>
      </c>
      <c r="D178" s="8" t="s">
        <v>421</v>
      </c>
      <c r="E178" s="8" t="s">
        <v>30</v>
      </c>
      <c r="F178" s="8" t="s">
        <v>34</v>
      </c>
    </row>
    <row r="179" spans="2:6" x14ac:dyDescent="0.3">
      <c r="B179" s="8" t="s">
        <v>417</v>
      </c>
      <c r="C179" s="8" t="s">
        <v>422</v>
      </c>
      <c r="D179" s="8" t="s">
        <v>423</v>
      </c>
      <c r="E179" s="8" t="s">
        <v>30</v>
      </c>
      <c r="F179" s="8" t="s">
        <v>34</v>
      </c>
    </row>
    <row r="180" spans="2:6" x14ac:dyDescent="0.3">
      <c r="B180" s="8" t="s">
        <v>417</v>
      </c>
      <c r="C180" s="8" t="s">
        <v>424</v>
      </c>
      <c r="D180" s="8" t="s">
        <v>425</v>
      </c>
      <c r="E180" s="8" t="s">
        <v>30</v>
      </c>
      <c r="F180" s="8" t="s">
        <v>34</v>
      </c>
    </row>
    <row r="181" spans="2:6" x14ac:dyDescent="0.3">
      <c r="B181" s="8" t="s">
        <v>417</v>
      </c>
      <c r="C181" s="8" t="s">
        <v>426</v>
      </c>
      <c r="D181" s="8" t="s">
        <v>427</v>
      </c>
      <c r="E181" s="8" t="s">
        <v>30</v>
      </c>
      <c r="F181" s="8" t="s">
        <v>34</v>
      </c>
    </row>
    <row r="182" spans="2:6" x14ac:dyDescent="0.3">
      <c r="B182" s="8" t="s">
        <v>417</v>
      </c>
      <c r="C182" s="8" t="s">
        <v>428</v>
      </c>
      <c r="D182" s="8" t="s">
        <v>429</v>
      </c>
      <c r="E182" s="8" t="s">
        <v>30</v>
      </c>
      <c r="F182" s="8" t="s">
        <v>34</v>
      </c>
    </row>
    <row r="183" spans="2:6" x14ac:dyDescent="0.3">
      <c r="B183" s="8" t="s">
        <v>417</v>
      </c>
      <c r="C183" s="8" t="s">
        <v>430</v>
      </c>
      <c r="D183" s="8" t="s">
        <v>431</v>
      </c>
      <c r="E183" s="8" t="s">
        <v>30</v>
      </c>
      <c r="F183" s="8" t="s">
        <v>34</v>
      </c>
    </row>
    <row r="184" spans="2:6" x14ac:dyDescent="0.3">
      <c r="B184" s="8" t="s">
        <v>417</v>
      </c>
      <c r="C184" s="8" t="s">
        <v>432</v>
      </c>
      <c r="D184" s="8" t="s">
        <v>433</v>
      </c>
      <c r="E184" s="8" t="s">
        <v>30</v>
      </c>
      <c r="F184" s="8" t="s">
        <v>34</v>
      </c>
    </row>
    <row r="185" spans="2:6" x14ac:dyDescent="0.3">
      <c r="B185" s="8" t="s">
        <v>417</v>
      </c>
      <c r="C185" s="8" t="s">
        <v>434</v>
      </c>
      <c r="D185" s="8" t="s">
        <v>435</v>
      </c>
      <c r="E185" s="8" t="s">
        <v>30</v>
      </c>
      <c r="F185" s="8" t="s">
        <v>34</v>
      </c>
    </row>
    <row r="186" spans="2:6" x14ac:dyDescent="0.3">
      <c r="B186" s="8" t="s">
        <v>417</v>
      </c>
      <c r="C186" s="8" t="s">
        <v>436</v>
      </c>
      <c r="D186" s="8" t="s">
        <v>437</v>
      </c>
      <c r="E186" s="8" t="s">
        <v>30</v>
      </c>
      <c r="F186" s="8" t="s">
        <v>34</v>
      </c>
    </row>
    <row r="187" spans="2:6" x14ac:dyDescent="0.3">
      <c r="B187" s="8" t="s">
        <v>417</v>
      </c>
      <c r="C187" s="8" t="s">
        <v>438</v>
      </c>
      <c r="D187" s="8" t="s">
        <v>439</v>
      </c>
      <c r="E187" s="8" t="s">
        <v>30</v>
      </c>
      <c r="F187" s="8" t="s">
        <v>34</v>
      </c>
    </row>
    <row r="188" spans="2:6" x14ac:dyDescent="0.3">
      <c r="B188" s="8" t="s">
        <v>417</v>
      </c>
      <c r="C188" s="8" t="s">
        <v>440</v>
      </c>
      <c r="D188" s="8" t="s">
        <v>441</v>
      </c>
      <c r="E188" s="8" t="s">
        <v>30</v>
      </c>
      <c r="F188" s="8" t="s">
        <v>34</v>
      </c>
    </row>
    <row r="189" spans="2:6" x14ac:dyDescent="0.3">
      <c r="B189" s="8" t="s">
        <v>417</v>
      </c>
      <c r="C189" s="8" t="s">
        <v>442</v>
      </c>
      <c r="D189" s="8" t="s">
        <v>443</v>
      </c>
      <c r="E189" s="8" t="s">
        <v>30</v>
      </c>
      <c r="F189" s="8" t="s">
        <v>34</v>
      </c>
    </row>
    <row r="190" spans="2:6" x14ac:dyDescent="0.3">
      <c r="B190" s="8" t="s">
        <v>417</v>
      </c>
      <c r="C190" s="8" t="s">
        <v>444</v>
      </c>
      <c r="D190" s="8" t="s">
        <v>445</v>
      </c>
      <c r="E190" s="8" t="s">
        <v>30</v>
      </c>
      <c r="F190" s="8" t="s">
        <v>34</v>
      </c>
    </row>
    <row r="191" spans="2:6" x14ac:dyDescent="0.3">
      <c r="B191" s="8" t="s">
        <v>417</v>
      </c>
      <c r="C191" s="8" t="s">
        <v>446</v>
      </c>
      <c r="D191" s="8" t="s">
        <v>447</v>
      </c>
      <c r="E191" s="8" t="s">
        <v>30</v>
      </c>
      <c r="F191" s="8" t="s">
        <v>34</v>
      </c>
    </row>
    <row r="192" spans="2:6" x14ac:dyDescent="0.3">
      <c r="B192" s="8" t="s">
        <v>448</v>
      </c>
      <c r="C192" s="8" t="s">
        <v>449</v>
      </c>
      <c r="D192" s="8" t="s">
        <v>450</v>
      </c>
      <c r="E192" s="8" t="s">
        <v>30</v>
      </c>
      <c r="F192" s="8" t="s">
        <v>34</v>
      </c>
    </row>
    <row r="193" spans="2:6" x14ac:dyDescent="0.3">
      <c r="B193" s="8" t="s">
        <v>448</v>
      </c>
      <c r="C193" s="8" t="s">
        <v>451</v>
      </c>
      <c r="D193" s="8" t="s">
        <v>452</v>
      </c>
      <c r="E193" s="8" t="s">
        <v>30</v>
      </c>
      <c r="F193" s="8" t="s">
        <v>34</v>
      </c>
    </row>
    <row r="194" spans="2:6" x14ac:dyDescent="0.3">
      <c r="B194" s="8" t="s">
        <v>448</v>
      </c>
      <c r="C194" s="8" t="s">
        <v>453</v>
      </c>
      <c r="D194" s="8" t="s">
        <v>454</v>
      </c>
      <c r="E194" s="8" t="s">
        <v>30</v>
      </c>
      <c r="F194" s="8" t="s">
        <v>34</v>
      </c>
    </row>
    <row r="195" spans="2:6" x14ac:dyDescent="0.3">
      <c r="B195" s="8" t="s">
        <v>448</v>
      </c>
      <c r="C195" s="8" t="s">
        <v>455</v>
      </c>
      <c r="D195" s="8" t="s">
        <v>456</v>
      </c>
      <c r="E195" s="8" t="s">
        <v>30</v>
      </c>
      <c r="F195" s="8" t="s">
        <v>34</v>
      </c>
    </row>
    <row r="196" spans="2:6" x14ac:dyDescent="0.3">
      <c r="B196" s="8" t="s">
        <v>448</v>
      </c>
      <c r="C196" s="8" t="s">
        <v>457</v>
      </c>
      <c r="D196" s="8" t="s">
        <v>458</v>
      </c>
      <c r="E196" s="8" t="s">
        <v>30</v>
      </c>
      <c r="F196" s="8" t="s">
        <v>34</v>
      </c>
    </row>
    <row r="197" spans="2:6" x14ac:dyDescent="0.3">
      <c r="B197" s="8" t="s">
        <v>448</v>
      </c>
      <c r="C197" s="8" t="s">
        <v>459</v>
      </c>
      <c r="D197" s="8" t="s">
        <v>460</v>
      </c>
      <c r="E197" s="8" t="s">
        <v>30</v>
      </c>
      <c r="F197" s="8" t="s">
        <v>34</v>
      </c>
    </row>
    <row r="198" spans="2:6" x14ac:dyDescent="0.3">
      <c r="B198" s="8" t="s">
        <v>448</v>
      </c>
      <c r="C198" s="8" t="s">
        <v>461</v>
      </c>
      <c r="D198" s="8" t="s">
        <v>462</v>
      </c>
      <c r="E198" s="8" t="s">
        <v>30</v>
      </c>
      <c r="F198" s="8" t="s">
        <v>34</v>
      </c>
    </row>
    <row r="199" spans="2:6" x14ac:dyDescent="0.3">
      <c r="B199" s="8" t="s">
        <v>448</v>
      </c>
      <c r="C199" s="8" t="s">
        <v>463</v>
      </c>
      <c r="D199" s="8" t="s">
        <v>464</v>
      </c>
      <c r="E199" s="8" t="s">
        <v>30</v>
      </c>
      <c r="F199" s="8" t="s">
        <v>34</v>
      </c>
    </row>
    <row r="200" spans="2:6" x14ac:dyDescent="0.3">
      <c r="B200" s="8" t="s">
        <v>465</v>
      </c>
      <c r="C200" s="8" t="s">
        <v>466</v>
      </c>
      <c r="D200" s="8" t="s">
        <v>467</v>
      </c>
      <c r="E200" s="8" t="s">
        <v>30</v>
      </c>
      <c r="F200" s="8" t="s">
        <v>34</v>
      </c>
    </row>
    <row r="201" spans="2:6" x14ac:dyDescent="0.3">
      <c r="B201" s="8" t="s">
        <v>465</v>
      </c>
      <c r="C201" s="8" t="s">
        <v>468</v>
      </c>
      <c r="D201" s="8" t="s">
        <v>469</v>
      </c>
      <c r="E201" s="8" t="s">
        <v>30</v>
      </c>
      <c r="F201" s="8" t="s">
        <v>34</v>
      </c>
    </row>
    <row r="202" spans="2:6" x14ac:dyDescent="0.3">
      <c r="B202" s="8" t="s">
        <v>465</v>
      </c>
      <c r="C202" s="8" t="s">
        <v>470</v>
      </c>
      <c r="D202" s="8" t="s">
        <v>471</v>
      </c>
      <c r="E202" s="8" t="s">
        <v>30</v>
      </c>
      <c r="F202" s="8" t="s">
        <v>34</v>
      </c>
    </row>
    <row r="203" spans="2:6" x14ac:dyDescent="0.3">
      <c r="B203" s="8" t="s">
        <v>465</v>
      </c>
      <c r="C203" s="8" t="s">
        <v>472</v>
      </c>
      <c r="D203" s="8" t="s">
        <v>473</v>
      </c>
      <c r="E203" s="8" t="s">
        <v>30</v>
      </c>
      <c r="F203" s="8" t="s">
        <v>34</v>
      </c>
    </row>
    <row r="204" spans="2:6" x14ac:dyDescent="0.3">
      <c r="B204" s="8" t="s">
        <v>465</v>
      </c>
      <c r="C204" s="8" t="s">
        <v>474</v>
      </c>
      <c r="D204" s="8" t="s">
        <v>475</v>
      </c>
      <c r="E204" s="8" t="s">
        <v>30</v>
      </c>
      <c r="F204" s="8" t="s">
        <v>34</v>
      </c>
    </row>
    <row r="205" spans="2:6" x14ac:dyDescent="0.3">
      <c r="B205" s="8" t="s">
        <v>465</v>
      </c>
      <c r="C205" s="8" t="s">
        <v>476</v>
      </c>
      <c r="D205" s="8" t="s">
        <v>477</v>
      </c>
      <c r="E205" s="8" t="s">
        <v>30</v>
      </c>
      <c r="F205" s="8" t="s">
        <v>34</v>
      </c>
    </row>
    <row r="206" spans="2:6" x14ac:dyDescent="0.3">
      <c r="B206" s="8" t="s">
        <v>465</v>
      </c>
      <c r="C206" s="8" t="s">
        <v>478</v>
      </c>
      <c r="D206" s="8" t="s">
        <v>479</v>
      </c>
      <c r="E206" s="8" t="s">
        <v>30</v>
      </c>
      <c r="F206" s="8" t="s">
        <v>34</v>
      </c>
    </row>
    <row r="207" spans="2:6" x14ac:dyDescent="0.3">
      <c r="B207" s="8" t="s">
        <v>465</v>
      </c>
      <c r="C207" s="8" t="s">
        <v>480</v>
      </c>
      <c r="D207" s="8" t="s">
        <v>481</v>
      </c>
      <c r="E207" s="8" t="s">
        <v>30</v>
      </c>
      <c r="F207" s="8" t="s">
        <v>34</v>
      </c>
    </row>
    <row r="208" spans="2:6" x14ac:dyDescent="0.3">
      <c r="B208" s="8" t="s">
        <v>465</v>
      </c>
      <c r="C208" s="8" t="s">
        <v>482</v>
      </c>
      <c r="D208" s="8" t="s">
        <v>483</v>
      </c>
      <c r="E208" s="8" t="s">
        <v>30</v>
      </c>
      <c r="F208" s="8" t="s">
        <v>34</v>
      </c>
    </row>
    <row r="209" spans="2:6" x14ac:dyDescent="0.3">
      <c r="B209" s="8" t="s">
        <v>465</v>
      </c>
      <c r="C209" s="8" t="s">
        <v>484</v>
      </c>
      <c r="D209" s="8" t="s">
        <v>485</v>
      </c>
      <c r="E209" s="8" t="s">
        <v>30</v>
      </c>
      <c r="F209" s="8" t="s">
        <v>34</v>
      </c>
    </row>
    <row r="210" spans="2:6" x14ac:dyDescent="0.3">
      <c r="B210" s="8" t="s">
        <v>465</v>
      </c>
      <c r="C210" s="8" t="s">
        <v>486</v>
      </c>
      <c r="D210" s="8" t="s">
        <v>487</v>
      </c>
      <c r="E210" s="8" t="s">
        <v>30</v>
      </c>
      <c r="F210" s="8" t="s">
        <v>34</v>
      </c>
    </row>
    <row r="211" spans="2:6" x14ac:dyDescent="0.3">
      <c r="B211" s="8" t="s">
        <v>488</v>
      </c>
      <c r="C211" s="8" t="s">
        <v>489</v>
      </c>
      <c r="D211" s="8" t="s">
        <v>490</v>
      </c>
      <c r="E211" s="8" t="s">
        <v>30</v>
      </c>
      <c r="F211" s="8" t="s">
        <v>34</v>
      </c>
    </row>
    <row r="212" spans="2:6" x14ac:dyDescent="0.3">
      <c r="B212" s="8" t="s">
        <v>491</v>
      </c>
      <c r="C212" s="8" t="s">
        <v>492</v>
      </c>
      <c r="D212" s="8" t="s">
        <v>493</v>
      </c>
      <c r="E212" s="8" t="s">
        <v>30</v>
      </c>
      <c r="F212" s="8" t="s">
        <v>34</v>
      </c>
    </row>
    <row r="213" spans="2:6" x14ac:dyDescent="0.3">
      <c r="B213" s="8" t="s">
        <v>494</v>
      </c>
      <c r="C213" s="8" t="s">
        <v>495</v>
      </c>
      <c r="D213" s="8" t="s">
        <v>496</v>
      </c>
      <c r="E213" s="8" t="s">
        <v>30</v>
      </c>
      <c r="F213" s="8" t="s">
        <v>34</v>
      </c>
    </row>
    <row r="214" spans="2:6" x14ac:dyDescent="0.3">
      <c r="B214" s="8" t="s">
        <v>497</v>
      </c>
      <c r="C214" s="8" t="s">
        <v>498</v>
      </c>
      <c r="D214" s="8" t="s">
        <v>499</v>
      </c>
      <c r="E214" s="8" t="s">
        <v>30</v>
      </c>
      <c r="F214" s="8" t="s">
        <v>34</v>
      </c>
    </row>
    <row r="215" spans="2:6" x14ac:dyDescent="0.3">
      <c r="B215" s="8" t="s">
        <v>500</v>
      </c>
      <c r="C215" s="8" t="s">
        <v>501</v>
      </c>
      <c r="D215" s="8" t="s">
        <v>502</v>
      </c>
      <c r="E215" s="8" t="s">
        <v>30</v>
      </c>
      <c r="F215" s="8" t="s">
        <v>34</v>
      </c>
    </row>
    <row r="216" spans="2:6" x14ac:dyDescent="0.3">
      <c r="B216" s="8" t="s">
        <v>503</v>
      </c>
      <c r="C216" s="8"/>
      <c r="D216" s="8" t="s">
        <v>503</v>
      </c>
      <c r="E216" s="8" t="s">
        <v>35</v>
      </c>
      <c r="F216" s="8" t="s">
        <v>34</v>
      </c>
    </row>
    <row r="217" spans="2:6" x14ac:dyDescent="0.3">
      <c r="B217" s="8" t="s">
        <v>504</v>
      </c>
      <c r="C217" s="8" t="s">
        <v>505</v>
      </c>
      <c r="D217" s="8" t="s">
        <v>506</v>
      </c>
      <c r="E217" s="8" t="s">
        <v>35</v>
      </c>
      <c r="F217" s="8" t="s">
        <v>34</v>
      </c>
    </row>
    <row r="218" spans="2:6" x14ac:dyDescent="0.3">
      <c r="B218" s="8" t="s">
        <v>507</v>
      </c>
      <c r="C218" s="8" t="s">
        <v>508</v>
      </c>
      <c r="D218" s="8" t="s">
        <v>509</v>
      </c>
      <c r="E218" s="8" t="s">
        <v>35</v>
      </c>
      <c r="F218" s="8" t="s">
        <v>34</v>
      </c>
    </row>
    <row r="219" spans="2:6" x14ac:dyDescent="0.3">
      <c r="B219" s="8" t="s">
        <v>507</v>
      </c>
      <c r="C219" s="8" t="s">
        <v>510</v>
      </c>
      <c r="D219" s="8" t="s">
        <v>511</v>
      </c>
      <c r="E219" s="8" t="s">
        <v>35</v>
      </c>
      <c r="F219" s="8" t="s">
        <v>34</v>
      </c>
    </row>
    <row r="220" spans="2:6" x14ac:dyDescent="0.3">
      <c r="B220" s="8" t="s">
        <v>507</v>
      </c>
      <c r="C220" s="8" t="s">
        <v>512</v>
      </c>
      <c r="D220" s="8" t="s">
        <v>513</v>
      </c>
      <c r="E220" s="8" t="s">
        <v>35</v>
      </c>
      <c r="F220" s="8" t="s">
        <v>34</v>
      </c>
    </row>
    <row r="221" spans="2:6" x14ac:dyDescent="0.3">
      <c r="B221" s="8" t="s">
        <v>507</v>
      </c>
      <c r="C221" s="8" t="s">
        <v>514</v>
      </c>
      <c r="D221" s="8" t="s">
        <v>515</v>
      </c>
      <c r="E221" s="8" t="s">
        <v>35</v>
      </c>
      <c r="F221" s="8" t="s">
        <v>34</v>
      </c>
    </row>
    <row r="222" spans="2:6" x14ac:dyDescent="0.3">
      <c r="B222" s="8" t="s">
        <v>507</v>
      </c>
      <c r="C222" s="8" t="s">
        <v>516</v>
      </c>
      <c r="D222" s="8" t="s">
        <v>517</v>
      </c>
      <c r="E222" s="8" t="s">
        <v>35</v>
      </c>
      <c r="F222" s="8" t="s">
        <v>34</v>
      </c>
    </row>
    <row r="223" spans="2:6" x14ac:dyDescent="0.3">
      <c r="B223" s="8" t="s">
        <v>507</v>
      </c>
      <c r="C223" s="8" t="s">
        <v>518</v>
      </c>
      <c r="D223" s="8" t="s">
        <v>519</v>
      </c>
      <c r="E223" s="8" t="s">
        <v>35</v>
      </c>
      <c r="F223" s="8" t="s">
        <v>34</v>
      </c>
    </row>
    <row r="224" spans="2:6" x14ac:dyDescent="0.3">
      <c r="B224" s="8" t="s">
        <v>507</v>
      </c>
      <c r="C224" s="8" t="s">
        <v>520</v>
      </c>
      <c r="D224" s="8" t="s">
        <v>521</v>
      </c>
      <c r="E224" s="8" t="s">
        <v>35</v>
      </c>
      <c r="F224" s="8" t="s">
        <v>34</v>
      </c>
    </row>
    <row r="225" spans="2:6" x14ac:dyDescent="0.3">
      <c r="B225" s="8" t="s">
        <v>507</v>
      </c>
      <c r="C225" s="8" t="s">
        <v>522</v>
      </c>
      <c r="D225" s="8" t="s">
        <v>523</v>
      </c>
      <c r="E225" s="8" t="s">
        <v>35</v>
      </c>
      <c r="F225" s="8" t="s">
        <v>34</v>
      </c>
    </row>
    <row r="226" spans="2:6" x14ac:dyDescent="0.3">
      <c r="B226" s="8" t="s">
        <v>524</v>
      </c>
      <c r="C226" s="8" t="s">
        <v>525</v>
      </c>
      <c r="D226" s="8" t="s">
        <v>526</v>
      </c>
      <c r="E226" s="8" t="s">
        <v>35</v>
      </c>
      <c r="F226" s="8" t="s">
        <v>34</v>
      </c>
    </row>
    <row r="227" spans="2:6" x14ac:dyDescent="0.3">
      <c r="B227" s="8" t="s">
        <v>524</v>
      </c>
      <c r="C227" s="8" t="s">
        <v>527</v>
      </c>
      <c r="D227" s="8" t="s">
        <v>528</v>
      </c>
      <c r="E227" s="8" t="s">
        <v>35</v>
      </c>
      <c r="F227" s="8" t="s">
        <v>34</v>
      </c>
    </row>
    <row r="228" spans="2:6" x14ac:dyDescent="0.3">
      <c r="B228" s="8" t="s">
        <v>524</v>
      </c>
      <c r="C228" s="8" t="s">
        <v>529</v>
      </c>
      <c r="D228" s="8" t="s">
        <v>530</v>
      </c>
      <c r="E228" s="8" t="s">
        <v>35</v>
      </c>
      <c r="F228" s="8" t="s">
        <v>34</v>
      </c>
    </row>
    <row r="229" spans="2:6" x14ac:dyDescent="0.3">
      <c r="B229" s="8" t="s">
        <v>524</v>
      </c>
      <c r="C229" s="8" t="s">
        <v>531</v>
      </c>
      <c r="D229" s="8" t="s">
        <v>532</v>
      </c>
      <c r="E229" s="8" t="s">
        <v>35</v>
      </c>
      <c r="F229" s="8" t="s">
        <v>34</v>
      </c>
    </row>
    <row r="230" spans="2:6" x14ac:dyDescent="0.3">
      <c r="B230" s="8" t="s">
        <v>524</v>
      </c>
      <c r="C230" s="8" t="s">
        <v>533</v>
      </c>
      <c r="D230" s="8" t="s">
        <v>534</v>
      </c>
      <c r="E230" s="8" t="s">
        <v>35</v>
      </c>
      <c r="F230" s="8" t="s">
        <v>34</v>
      </c>
    </row>
    <row r="231" spans="2:6" x14ac:dyDescent="0.3">
      <c r="B231" s="8" t="s">
        <v>524</v>
      </c>
      <c r="C231" s="8" t="s">
        <v>535</v>
      </c>
      <c r="D231" s="8" t="s">
        <v>536</v>
      </c>
      <c r="E231" s="8" t="s">
        <v>35</v>
      </c>
      <c r="F231" s="8" t="s">
        <v>34</v>
      </c>
    </row>
    <row r="232" spans="2:6" x14ac:dyDescent="0.3">
      <c r="B232" s="8" t="s">
        <v>524</v>
      </c>
      <c r="C232" s="8" t="s">
        <v>537</v>
      </c>
      <c r="D232" s="8" t="s">
        <v>538</v>
      </c>
      <c r="E232" s="8" t="s">
        <v>35</v>
      </c>
      <c r="F232" s="8" t="s">
        <v>34</v>
      </c>
    </row>
    <row r="233" spans="2:6" x14ac:dyDescent="0.3">
      <c r="B233" s="8" t="s">
        <v>524</v>
      </c>
      <c r="C233" s="8" t="s">
        <v>539</v>
      </c>
      <c r="D233" s="8" t="s">
        <v>540</v>
      </c>
      <c r="E233" s="8" t="s">
        <v>35</v>
      </c>
      <c r="F233" s="8" t="s">
        <v>34</v>
      </c>
    </row>
    <row r="234" spans="2:6" x14ac:dyDescent="0.3">
      <c r="B234" s="8" t="s">
        <v>524</v>
      </c>
      <c r="C234" s="8" t="s">
        <v>541</v>
      </c>
      <c r="D234" s="8" t="s">
        <v>542</v>
      </c>
      <c r="E234" s="8" t="s">
        <v>35</v>
      </c>
      <c r="F234" s="8" t="s">
        <v>34</v>
      </c>
    </row>
    <row r="235" spans="2:6" x14ac:dyDescent="0.3">
      <c r="B235" s="8" t="s">
        <v>524</v>
      </c>
      <c r="C235" s="8" t="s">
        <v>543</v>
      </c>
      <c r="D235" s="8" t="s">
        <v>544</v>
      </c>
      <c r="E235" s="8" t="s">
        <v>35</v>
      </c>
      <c r="F235" s="8" t="s">
        <v>34</v>
      </c>
    </row>
    <row r="236" spans="2:6" x14ac:dyDescent="0.3">
      <c r="B236" s="8" t="s">
        <v>524</v>
      </c>
      <c r="C236" s="8" t="s">
        <v>545</v>
      </c>
      <c r="D236" s="8" t="s">
        <v>546</v>
      </c>
      <c r="E236" s="8" t="s">
        <v>35</v>
      </c>
      <c r="F236" s="8" t="s">
        <v>34</v>
      </c>
    </row>
    <row r="237" spans="2:6" x14ac:dyDescent="0.3">
      <c r="B237" s="8" t="s">
        <v>524</v>
      </c>
      <c r="C237" s="8" t="s">
        <v>547</v>
      </c>
      <c r="D237" s="8" t="s">
        <v>548</v>
      </c>
      <c r="E237" s="8" t="s">
        <v>35</v>
      </c>
      <c r="F237" s="8" t="s">
        <v>34</v>
      </c>
    </row>
    <row r="238" spans="2:6" x14ac:dyDescent="0.3">
      <c r="B238" s="8" t="s">
        <v>524</v>
      </c>
      <c r="C238" s="8" t="s">
        <v>549</v>
      </c>
      <c r="D238" s="8" t="s">
        <v>550</v>
      </c>
      <c r="E238" s="8" t="s">
        <v>35</v>
      </c>
      <c r="F238" s="8" t="s">
        <v>34</v>
      </c>
    </row>
    <row r="239" spans="2:6" x14ac:dyDescent="0.3">
      <c r="B239" s="8" t="s">
        <v>524</v>
      </c>
      <c r="C239" s="8" t="s">
        <v>551</v>
      </c>
      <c r="D239" s="8" t="s">
        <v>552</v>
      </c>
      <c r="E239" s="8" t="s">
        <v>35</v>
      </c>
      <c r="F239" s="8" t="s">
        <v>34</v>
      </c>
    </row>
    <row r="240" spans="2:6" x14ac:dyDescent="0.3">
      <c r="B240" s="8" t="s">
        <v>524</v>
      </c>
      <c r="C240" s="8" t="s">
        <v>553</v>
      </c>
      <c r="D240" s="8" t="s">
        <v>554</v>
      </c>
      <c r="E240" s="8" t="s">
        <v>35</v>
      </c>
      <c r="F240" s="8" t="s">
        <v>34</v>
      </c>
    </row>
    <row r="241" spans="2:6" x14ac:dyDescent="0.3">
      <c r="B241" s="8" t="s">
        <v>524</v>
      </c>
      <c r="C241" s="8" t="s">
        <v>555</v>
      </c>
      <c r="D241" s="8" t="s">
        <v>556</v>
      </c>
      <c r="E241" s="8" t="s">
        <v>35</v>
      </c>
      <c r="F241" s="8" t="s">
        <v>34</v>
      </c>
    </row>
    <row r="242" spans="2:6" x14ac:dyDescent="0.3">
      <c r="B242" s="8" t="s">
        <v>524</v>
      </c>
      <c r="C242" s="8" t="s">
        <v>557</v>
      </c>
      <c r="D242" s="8" t="s">
        <v>558</v>
      </c>
      <c r="E242" s="8" t="s">
        <v>35</v>
      </c>
      <c r="F242" s="8" t="s">
        <v>34</v>
      </c>
    </row>
    <row r="243" spans="2:6" x14ac:dyDescent="0.3">
      <c r="B243" s="8" t="s">
        <v>524</v>
      </c>
      <c r="C243" s="8" t="s">
        <v>559</v>
      </c>
      <c r="D243" s="8" t="s">
        <v>560</v>
      </c>
      <c r="E243" s="8" t="s">
        <v>35</v>
      </c>
      <c r="F243" s="8" t="s">
        <v>34</v>
      </c>
    </row>
    <row r="244" spans="2:6" x14ac:dyDescent="0.3">
      <c r="B244" s="8" t="s">
        <v>561</v>
      </c>
      <c r="C244" s="8" t="s">
        <v>562</v>
      </c>
      <c r="D244" s="8" t="s">
        <v>563</v>
      </c>
      <c r="E244" s="8" t="s">
        <v>35</v>
      </c>
      <c r="F244" s="8" t="s">
        <v>34</v>
      </c>
    </row>
    <row r="245" spans="2:6" x14ac:dyDescent="0.3">
      <c r="B245" s="8" t="s">
        <v>564</v>
      </c>
      <c r="C245" s="8"/>
      <c r="D245" s="8" t="s">
        <v>564</v>
      </c>
      <c r="E245" s="8" t="s">
        <v>35</v>
      </c>
      <c r="F245" s="8" t="s">
        <v>34</v>
      </c>
    </row>
    <row r="246" spans="2:6" x14ac:dyDescent="0.3">
      <c r="B246" s="8" t="s">
        <v>564</v>
      </c>
      <c r="C246" s="8" t="s">
        <v>565</v>
      </c>
      <c r="D246" s="8" t="s">
        <v>566</v>
      </c>
      <c r="E246" s="8" t="s">
        <v>35</v>
      </c>
      <c r="F246" s="8" t="s">
        <v>34</v>
      </c>
    </row>
    <row r="247" spans="2:6" x14ac:dyDescent="0.3">
      <c r="B247" s="8" t="s">
        <v>564</v>
      </c>
      <c r="C247" s="8" t="s">
        <v>567</v>
      </c>
      <c r="D247" s="8" t="s">
        <v>568</v>
      </c>
      <c r="E247" s="8" t="s">
        <v>35</v>
      </c>
      <c r="F247" s="8" t="s">
        <v>34</v>
      </c>
    </row>
    <row r="248" spans="2:6" x14ac:dyDescent="0.3">
      <c r="B248" s="8" t="s">
        <v>564</v>
      </c>
      <c r="C248" s="8" t="s">
        <v>569</v>
      </c>
      <c r="D248" s="8" t="s">
        <v>570</v>
      </c>
      <c r="E248" s="8" t="s">
        <v>35</v>
      </c>
      <c r="F248" s="8" t="s">
        <v>34</v>
      </c>
    </row>
    <row r="249" spans="2:6" x14ac:dyDescent="0.3">
      <c r="B249" s="8" t="s">
        <v>564</v>
      </c>
      <c r="C249" s="8" t="s">
        <v>571</v>
      </c>
      <c r="D249" s="8" t="s">
        <v>572</v>
      </c>
      <c r="E249" s="8" t="s">
        <v>35</v>
      </c>
      <c r="F249" s="8" t="s">
        <v>34</v>
      </c>
    </row>
    <row r="250" spans="2:6" x14ac:dyDescent="0.3">
      <c r="B250" s="8" t="s">
        <v>564</v>
      </c>
      <c r="C250" s="8" t="s">
        <v>573</v>
      </c>
      <c r="D250" s="8" t="s">
        <v>574</v>
      </c>
      <c r="E250" s="8" t="s">
        <v>35</v>
      </c>
      <c r="F250" s="8" t="s">
        <v>34</v>
      </c>
    </row>
    <row r="251" spans="2:6" x14ac:dyDescent="0.3">
      <c r="B251" s="8" t="s">
        <v>564</v>
      </c>
      <c r="C251" s="8" t="s">
        <v>575</v>
      </c>
      <c r="D251" s="8" t="s">
        <v>576</v>
      </c>
      <c r="E251" s="8" t="s">
        <v>35</v>
      </c>
      <c r="F251" s="8" t="s">
        <v>34</v>
      </c>
    </row>
    <row r="252" spans="2:6" x14ac:dyDescent="0.3">
      <c r="B252" s="8" t="s">
        <v>564</v>
      </c>
      <c r="C252" s="8" t="s">
        <v>577</v>
      </c>
      <c r="D252" s="8" t="s">
        <v>578</v>
      </c>
      <c r="E252" s="8" t="s">
        <v>35</v>
      </c>
      <c r="F252" s="8" t="s">
        <v>34</v>
      </c>
    </row>
    <row r="253" spans="2:6" x14ac:dyDescent="0.3">
      <c r="B253" s="8" t="s">
        <v>564</v>
      </c>
      <c r="C253" s="8" t="s">
        <v>579</v>
      </c>
      <c r="D253" s="8" t="s">
        <v>580</v>
      </c>
      <c r="E253" s="8" t="s">
        <v>35</v>
      </c>
      <c r="F253" s="8" t="s">
        <v>34</v>
      </c>
    </row>
    <row r="254" spans="2:6" x14ac:dyDescent="0.3">
      <c r="B254" s="8" t="s">
        <v>564</v>
      </c>
      <c r="C254" s="8" t="s">
        <v>581</v>
      </c>
      <c r="D254" s="8" t="s">
        <v>582</v>
      </c>
      <c r="E254" s="8" t="s">
        <v>35</v>
      </c>
      <c r="F254" s="8" t="s">
        <v>34</v>
      </c>
    </row>
    <row r="255" spans="2:6" x14ac:dyDescent="0.3">
      <c r="B255" s="8" t="s">
        <v>564</v>
      </c>
      <c r="C255" s="8" t="s">
        <v>583</v>
      </c>
      <c r="D255" s="8" t="s">
        <v>584</v>
      </c>
      <c r="E255" s="8" t="s">
        <v>35</v>
      </c>
      <c r="F255" s="8" t="s">
        <v>34</v>
      </c>
    </row>
    <row r="256" spans="2:6" x14ac:dyDescent="0.3">
      <c r="B256" s="8" t="s">
        <v>564</v>
      </c>
      <c r="C256" s="8" t="s">
        <v>162</v>
      </c>
      <c r="D256" s="8" t="s">
        <v>585</v>
      </c>
      <c r="E256" s="8" t="s">
        <v>35</v>
      </c>
      <c r="F256" s="8" t="s">
        <v>34</v>
      </c>
    </row>
    <row r="257" spans="2:6" x14ac:dyDescent="0.3">
      <c r="B257" s="8" t="s">
        <v>564</v>
      </c>
      <c r="C257" s="8" t="s">
        <v>586</v>
      </c>
      <c r="D257" s="8" t="s">
        <v>587</v>
      </c>
      <c r="E257" s="8" t="s">
        <v>35</v>
      </c>
      <c r="F257" s="8" t="s">
        <v>34</v>
      </c>
    </row>
    <row r="258" spans="2:6" x14ac:dyDescent="0.3">
      <c r="B258" s="8" t="s">
        <v>564</v>
      </c>
      <c r="C258" s="8" t="s">
        <v>588</v>
      </c>
      <c r="D258" s="8" t="s">
        <v>589</v>
      </c>
      <c r="E258" s="8" t="s">
        <v>35</v>
      </c>
      <c r="F258" s="8" t="s">
        <v>34</v>
      </c>
    </row>
    <row r="259" spans="2:6" x14ac:dyDescent="0.3">
      <c r="B259" s="8" t="s">
        <v>564</v>
      </c>
      <c r="C259" s="8" t="s">
        <v>590</v>
      </c>
      <c r="D259" s="8" t="s">
        <v>591</v>
      </c>
      <c r="E259" s="8" t="s">
        <v>35</v>
      </c>
      <c r="F259" s="8" t="s">
        <v>34</v>
      </c>
    </row>
    <row r="260" spans="2:6" x14ac:dyDescent="0.3">
      <c r="B260" s="8" t="s">
        <v>564</v>
      </c>
      <c r="C260" s="8" t="s">
        <v>592</v>
      </c>
      <c r="D260" s="8" t="s">
        <v>593</v>
      </c>
      <c r="E260" s="8" t="s">
        <v>35</v>
      </c>
      <c r="F260" s="8" t="s">
        <v>34</v>
      </c>
    </row>
    <row r="261" spans="2:6" x14ac:dyDescent="0.3">
      <c r="B261" s="8" t="s">
        <v>564</v>
      </c>
      <c r="C261" s="8" t="s">
        <v>594</v>
      </c>
      <c r="D261" s="8" t="s">
        <v>595</v>
      </c>
      <c r="E261" s="8" t="s">
        <v>35</v>
      </c>
      <c r="F261" s="8" t="s">
        <v>34</v>
      </c>
    </row>
    <row r="262" spans="2:6" x14ac:dyDescent="0.3">
      <c r="B262" s="8" t="s">
        <v>564</v>
      </c>
      <c r="C262" s="8" t="s">
        <v>596</v>
      </c>
      <c r="D262" s="8" t="s">
        <v>597</v>
      </c>
      <c r="E262" s="8" t="s">
        <v>35</v>
      </c>
      <c r="F262" s="8" t="s">
        <v>34</v>
      </c>
    </row>
    <row r="263" spans="2:6" x14ac:dyDescent="0.3">
      <c r="B263" s="8" t="s">
        <v>564</v>
      </c>
      <c r="C263" s="8" t="s">
        <v>598</v>
      </c>
      <c r="D263" s="8" t="s">
        <v>599</v>
      </c>
      <c r="E263" s="8" t="s">
        <v>35</v>
      </c>
      <c r="F263" s="8" t="s">
        <v>34</v>
      </c>
    </row>
    <row r="264" spans="2:6" x14ac:dyDescent="0.3">
      <c r="B264" s="8" t="s">
        <v>564</v>
      </c>
      <c r="C264" s="8" t="s">
        <v>600</v>
      </c>
      <c r="D264" s="8" t="s">
        <v>601</v>
      </c>
      <c r="E264" s="8" t="s">
        <v>35</v>
      </c>
      <c r="F264" s="8" t="s">
        <v>34</v>
      </c>
    </row>
    <row r="265" spans="2:6" x14ac:dyDescent="0.3">
      <c r="B265" s="8" t="s">
        <v>564</v>
      </c>
      <c r="C265" s="8" t="s">
        <v>602</v>
      </c>
      <c r="D265" s="8" t="s">
        <v>603</v>
      </c>
      <c r="E265" s="8" t="s">
        <v>35</v>
      </c>
      <c r="F265" s="8" t="s">
        <v>34</v>
      </c>
    </row>
    <row r="266" spans="2:6" x14ac:dyDescent="0.3">
      <c r="B266" s="8" t="s">
        <v>564</v>
      </c>
      <c r="C266" s="8" t="s">
        <v>604</v>
      </c>
      <c r="D266" s="8" t="s">
        <v>605</v>
      </c>
      <c r="E266" s="8" t="s">
        <v>35</v>
      </c>
      <c r="F266" s="8" t="s">
        <v>34</v>
      </c>
    </row>
    <row r="267" spans="2:6" x14ac:dyDescent="0.3">
      <c r="B267" s="8" t="s">
        <v>564</v>
      </c>
      <c r="C267" s="8" t="s">
        <v>606</v>
      </c>
      <c r="D267" s="8" t="s">
        <v>607</v>
      </c>
      <c r="E267" s="8" t="s">
        <v>35</v>
      </c>
      <c r="F267" s="8" t="s">
        <v>34</v>
      </c>
    </row>
    <row r="268" spans="2:6" x14ac:dyDescent="0.3">
      <c r="B268" s="8" t="s">
        <v>564</v>
      </c>
      <c r="C268" s="8" t="s">
        <v>608</v>
      </c>
      <c r="D268" s="8" t="s">
        <v>609</v>
      </c>
      <c r="E268" s="8" t="s">
        <v>35</v>
      </c>
      <c r="F268" s="8" t="s">
        <v>34</v>
      </c>
    </row>
    <row r="269" spans="2:6" x14ac:dyDescent="0.3">
      <c r="B269" s="8" t="s">
        <v>564</v>
      </c>
      <c r="C269" s="8" t="s">
        <v>610</v>
      </c>
      <c r="D269" s="8" t="s">
        <v>611</v>
      </c>
      <c r="E269" s="8" t="s">
        <v>35</v>
      </c>
      <c r="F269" s="8" t="s">
        <v>34</v>
      </c>
    </row>
    <row r="270" spans="2:6" x14ac:dyDescent="0.3">
      <c r="B270" s="8" t="s">
        <v>564</v>
      </c>
      <c r="C270" s="8" t="s">
        <v>612</v>
      </c>
      <c r="D270" s="8" t="s">
        <v>613</v>
      </c>
      <c r="E270" s="8" t="s">
        <v>35</v>
      </c>
      <c r="F270" s="8" t="s">
        <v>34</v>
      </c>
    </row>
    <row r="271" spans="2:6" x14ac:dyDescent="0.3">
      <c r="B271" s="8" t="s">
        <v>564</v>
      </c>
      <c r="C271" s="8" t="s">
        <v>614</v>
      </c>
      <c r="D271" s="8" t="s">
        <v>615</v>
      </c>
      <c r="E271" s="8" t="s">
        <v>35</v>
      </c>
      <c r="F271" s="8" t="s">
        <v>34</v>
      </c>
    </row>
    <row r="272" spans="2:6" x14ac:dyDescent="0.3">
      <c r="B272" s="8" t="s">
        <v>564</v>
      </c>
      <c r="C272" s="8" t="s">
        <v>616</v>
      </c>
      <c r="D272" s="8" t="s">
        <v>617</v>
      </c>
      <c r="E272" s="8" t="s">
        <v>35</v>
      </c>
      <c r="F272" s="8" t="s">
        <v>34</v>
      </c>
    </row>
    <row r="273" spans="2:6" x14ac:dyDescent="0.3">
      <c r="B273" s="8" t="s">
        <v>564</v>
      </c>
      <c r="C273" s="8" t="s">
        <v>618</v>
      </c>
      <c r="D273" s="8" t="s">
        <v>619</v>
      </c>
      <c r="E273" s="8" t="s">
        <v>35</v>
      </c>
      <c r="F273" s="8" t="s">
        <v>34</v>
      </c>
    </row>
    <row r="274" spans="2:6" x14ac:dyDescent="0.3">
      <c r="B274" s="8" t="s">
        <v>564</v>
      </c>
      <c r="C274" s="8" t="s">
        <v>620</v>
      </c>
      <c r="D274" s="8" t="s">
        <v>621</v>
      </c>
      <c r="E274" s="8" t="s">
        <v>35</v>
      </c>
      <c r="F274" s="8" t="s">
        <v>34</v>
      </c>
    </row>
    <row r="275" spans="2:6" x14ac:dyDescent="0.3">
      <c r="B275" s="8" t="s">
        <v>564</v>
      </c>
      <c r="C275" s="8" t="s">
        <v>622</v>
      </c>
      <c r="D275" s="8" t="s">
        <v>623</v>
      </c>
      <c r="E275" s="8" t="s">
        <v>35</v>
      </c>
      <c r="F275" s="8" t="s">
        <v>34</v>
      </c>
    </row>
    <row r="276" spans="2:6" x14ac:dyDescent="0.3">
      <c r="B276" s="8" t="s">
        <v>564</v>
      </c>
      <c r="C276" s="8" t="s">
        <v>624</v>
      </c>
      <c r="D276" s="8" t="s">
        <v>625</v>
      </c>
      <c r="E276" s="8" t="s">
        <v>35</v>
      </c>
      <c r="F276" s="8" t="s">
        <v>34</v>
      </c>
    </row>
    <row r="277" spans="2:6" x14ac:dyDescent="0.3">
      <c r="B277" s="8" t="s">
        <v>626</v>
      </c>
      <c r="C277" s="8"/>
      <c r="D277" s="8" t="s">
        <v>626</v>
      </c>
      <c r="E277" s="8" t="s">
        <v>35</v>
      </c>
      <c r="F277" s="8" t="s">
        <v>34</v>
      </c>
    </row>
    <row r="278" spans="2:6" x14ac:dyDescent="0.3">
      <c r="B278" s="8" t="s">
        <v>627</v>
      </c>
      <c r="C278" s="8" t="s">
        <v>158</v>
      </c>
      <c r="D278" s="8" t="s">
        <v>628</v>
      </c>
      <c r="E278" s="8" t="s">
        <v>35</v>
      </c>
      <c r="F278" s="8" t="s">
        <v>34</v>
      </c>
    </row>
    <row r="279" spans="2:6" x14ac:dyDescent="0.3">
      <c r="B279" s="8" t="s">
        <v>627</v>
      </c>
      <c r="C279" s="8" t="s">
        <v>160</v>
      </c>
      <c r="D279" s="8" t="s">
        <v>629</v>
      </c>
      <c r="E279" s="8" t="s">
        <v>35</v>
      </c>
      <c r="F279" s="8" t="s">
        <v>34</v>
      </c>
    </row>
    <row r="280" spans="2:6" x14ac:dyDescent="0.3">
      <c r="B280" s="8" t="s">
        <v>627</v>
      </c>
      <c r="C280" s="8" t="s">
        <v>583</v>
      </c>
      <c r="D280" s="8" t="s">
        <v>630</v>
      </c>
      <c r="E280" s="8" t="s">
        <v>35</v>
      </c>
      <c r="F280" s="8" t="s">
        <v>34</v>
      </c>
    </row>
    <row r="281" spans="2:6" x14ac:dyDescent="0.3">
      <c r="B281" s="8" t="s">
        <v>627</v>
      </c>
      <c r="C281" s="8" t="s">
        <v>631</v>
      </c>
      <c r="D281" s="8" t="s">
        <v>632</v>
      </c>
      <c r="E281" s="8" t="s">
        <v>35</v>
      </c>
      <c r="F281" s="8" t="s">
        <v>34</v>
      </c>
    </row>
    <row r="282" spans="2:6" x14ac:dyDescent="0.3">
      <c r="B282" s="8" t="s">
        <v>627</v>
      </c>
      <c r="C282" s="8" t="s">
        <v>586</v>
      </c>
      <c r="D282" s="8" t="s">
        <v>633</v>
      </c>
      <c r="E282" s="8" t="s">
        <v>35</v>
      </c>
      <c r="F282" s="8" t="s">
        <v>34</v>
      </c>
    </row>
    <row r="283" spans="2:6" x14ac:dyDescent="0.3">
      <c r="B283" s="8" t="s">
        <v>627</v>
      </c>
      <c r="C283" s="8" t="s">
        <v>588</v>
      </c>
      <c r="D283" s="8" t="s">
        <v>634</v>
      </c>
      <c r="E283" s="8" t="s">
        <v>35</v>
      </c>
      <c r="F283" s="8" t="s">
        <v>34</v>
      </c>
    </row>
    <row r="284" spans="2:6" x14ac:dyDescent="0.3">
      <c r="B284" s="8" t="s">
        <v>627</v>
      </c>
      <c r="C284" s="8" t="s">
        <v>590</v>
      </c>
      <c r="D284" s="8" t="s">
        <v>635</v>
      </c>
      <c r="E284" s="8" t="s">
        <v>35</v>
      </c>
      <c r="F284" s="8" t="s">
        <v>34</v>
      </c>
    </row>
    <row r="285" spans="2:6" x14ac:dyDescent="0.3">
      <c r="B285" s="8" t="s">
        <v>627</v>
      </c>
      <c r="C285" s="8" t="s">
        <v>636</v>
      </c>
      <c r="D285" s="8" t="s">
        <v>637</v>
      </c>
      <c r="E285" s="8" t="s">
        <v>35</v>
      </c>
      <c r="F285" s="8" t="s">
        <v>34</v>
      </c>
    </row>
    <row r="286" spans="2:6" x14ac:dyDescent="0.3">
      <c r="B286" s="8" t="s">
        <v>627</v>
      </c>
      <c r="C286" s="8" t="s">
        <v>638</v>
      </c>
      <c r="D286" s="8" t="s">
        <v>639</v>
      </c>
      <c r="E286" s="8" t="s">
        <v>35</v>
      </c>
      <c r="F286" s="8" t="s">
        <v>34</v>
      </c>
    </row>
    <row r="287" spans="2:6" x14ac:dyDescent="0.3">
      <c r="B287" s="8" t="s">
        <v>627</v>
      </c>
      <c r="C287" s="8" t="s">
        <v>640</v>
      </c>
      <c r="D287" s="8" t="s">
        <v>641</v>
      </c>
      <c r="E287" s="8" t="s">
        <v>35</v>
      </c>
      <c r="F287" s="8" t="s">
        <v>34</v>
      </c>
    </row>
    <row r="288" spans="2:6" x14ac:dyDescent="0.3">
      <c r="B288" s="8" t="s">
        <v>627</v>
      </c>
      <c r="C288" s="8" t="s">
        <v>642</v>
      </c>
      <c r="D288" s="8" t="s">
        <v>643</v>
      </c>
      <c r="E288" s="8" t="s">
        <v>35</v>
      </c>
      <c r="F288" s="8" t="s">
        <v>34</v>
      </c>
    </row>
    <row r="289" spans="2:6" x14ac:dyDescent="0.3">
      <c r="B289" s="8" t="s">
        <v>627</v>
      </c>
      <c r="C289" s="8" t="s">
        <v>594</v>
      </c>
      <c r="D289" s="8" t="s">
        <v>644</v>
      </c>
      <c r="E289" s="8" t="s">
        <v>35</v>
      </c>
      <c r="F289" s="8" t="s">
        <v>34</v>
      </c>
    </row>
    <row r="290" spans="2:6" x14ac:dyDescent="0.3">
      <c r="B290" s="8" t="s">
        <v>627</v>
      </c>
      <c r="C290" s="8" t="s">
        <v>645</v>
      </c>
      <c r="D290" s="8" t="s">
        <v>646</v>
      </c>
      <c r="E290" s="8" t="s">
        <v>35</v>
      </c>
      <c r="F290" s="8" t="s">
        <v>34</v>
      </c>
    </row>
    <row r="291" spans="2:6" x14ac:dyDescent="0.3">
      <c r="B291" s="8" t="s">
        <v>627</v>
      </c>
      <c r="C291" s="8" t="s">
        <v>647</v>
      </c>
      <c r="D291" s="8" t="s">
        <v>648</v>
      </c>
      <c r="E291" s="8" t="s">
        <v>35</v>
      </c>
      <c r="F291" s="8" t="s">
        <v>34</v>
      </c>
    </row>
    <row r="292" spans="2:6" x14ac:dyDescent="0.3">
      <c r="B292" s="8" t="s">
        <v>627</v>
      </c>
      <c r="C292" s="8" t="s">
        <v>363</v>
      </c>
      <c r="D292" s="8" t="s">
        <v>649</v>
      </c>
      <c r="E292" s="8" t="s">
        <v>35</v>
      </c>
      <c r="F292" s="8" t="s">
        <v>34</v>
      </c>
    </row>
    <row r="293" spans="2:6" x14ac:dyDescent="0.3">
      <c r="B293" s="8" t="s">
        <v>627</v>
      </c>
      <c r="C293" s="8" t="s">
        <v>650</v>
      </c>
      <c r="D293" s="8" t="s">
        <v>651</v>
      </c>
      <c r="E293" s="8" t="s">
        <v>35</v>
      </c>
      <c r="F293" s="8" t="s">
        <v>34</v>
      </c>
    </row>
    <row r="294" spans="2:6" x14ac:dyDescent="0.3">
      <c r="B294" s="8" t="s">
        <v>627</v>
      </c>
      <c r="C294" s="8" t="s">
        <v>652</v>
      </c>
      <c r="D294" s="8" t="s">
        <v>653</v>
      </c>
      <c r="E294" s="8" t="s">
        <v>35</v>
      </c>
      <c r="F294" s="8" t="s">
        <v>34</v>
      </c>
    </row>
    <row r="295" spans="2:6" x14ac:dyDescent="0.3">
      <c r="B295" s="8" t="s">
        <v>627</v>
      </c>
      <c r="C295" s="8" t="s">
        <v>654</v>
      </c>
      <c r="D295" s="8" t="s">
        <v>655</v>
      </c>
      <c r="E295" s="8" t="s">
        <v>35</v>
      </c>
      <c r="F295" s="8" t="s">
        <v>34</v>
      </c>
    </row>
    <row r="296" spans="2:6" x14ac:dyDescent="0.3">
      <c r="B296" s="8" t="s">
        <v>627</v>
      </c>
      <c r="C296" s="8" t="s">
        <v>656</v>
      </c>
      <c r="D296" s="8" t="s">
        <v>657</v>
      </c>
      <c r="E296" s="8" t="s">
        <v>35</v>
      </c>
      <c r="F296" s="8" t="s">
        <v>34</v>
      </c>
    </row>
    <row r="297" spans="2:6" x14ac:dyDescent="0.3">
      <c r="B297" s="8" t="s">
        <v>627</v>
      </c>
      <c r="C297" s="8" t="s">
        <v>658</v>
      </c>
      <c r="D297" s="8" t="s">
        <v>659</v>
      </c>
      <c r="E297" s="8" t="s">
        <v>35</v>
      </c>
      <c r="F297" s="8" t="s">
        <v>34</v>
      </c>
    </row>
    <row r="298" spans="2:6" x14ac:dyDescent="0.3">
      <c r="B298" s="8" t="s">
        <v>627</v>
      </c>
      <c r="C298" s="8" t="s">
        <v>660</v>
      </c>
      <c r="D298" s="8" t="s">
        <v>661</v>
      </c>
      <c r="E298" s="8" t="s">
        <v>35</v>
      </c>
      <c r="F298" s="8" t="s">
        <v>34</v>
      </c>
    </row>
    <row r="299" spans="2:6" x14ac:dyDescent="0.3">
      <c r="B299" s="8" t="s">
        <v>627</v>
      </c>
      <c r="C299" s="8" t="s">
        <v>662</v>
      </c>
      <c r="D299" s="8" t="s">
        <v>663</v>
      </c>
      <c r="E299" s="8" t="s">
        <v>35</v>
      </c>
      <c r="F299" s="8" t="s">
        <v>34</v>
      </c>
    </row>
    <row r="300" spans="2:6" x14ac:dyDescent="0.3">
      <c r="B300" s="8" t="s">
        <v>627</v>
      </c>
      <c r="C300" s="8" t="s">
        <v>664</v>
      </c>
      <c r="D300" s="8" t="s">
        <v>665</v>
      </c>
      <c r="E300" s="8" t="s">
        <v>35</v>
      </c>
      <c r="F300" s="8" t="s">
        <v>34</v>
      </c>
    </row>
    <row r="301" spans="2:6" x14ac:dyDescent="0.3">
      <c r="B301" s="8" t="s">
        <v>627</v>
      </c>
      <c r="C301" s="8" t="s">
        <v>666</v>
      </c>
      <c r="D301" s="8" t="s">
        <v>667</v>
      </c>
      <c r="E301" s="8" t="s">
        <v>35</v>
      </c>
      <c r="F301" s="8" t="s">
        <v>34</v>
      </c>
    </row>
    <row r="302" spans="2:6" x14ac:dyDescent="0.3">
      <c r="B302" s="8" t="s">
        <v>627</v>
      </c>
      <c r="C302" s="8" t="s">
        <v>668</v>
      </c>
      <c r="D302" s="8" t="s">
        <v>669</v>
      </c>
      <c r="E302" s="8" t="s">
        <v>35</v>
      </c>
      <c r="F302" s="8" t="s">
        <v>34</v>
      </c>
    </row>
    <row r="303" spans="2:6" x14ac:dyDescent="0.3">
      <c r="B303" s="8" t="s">
        <v>670</v>
      </c>
      <c r="C303" s="8" t="s">
        <v>671</v>
      </c>
      <c r="D303" s="8" t="s">
        <v>672</v>
      </c>
      <c r="E303" s="8" t="s">
        <v>35</v>
      </c>
      <c r="F303" s="8" t="s">
        <v>34</v>
      </c>
    </row>
    <row r="304" spans="2:6" x14ac:dyDescent="0.3">
      <c r="B304" s="8" t="s">
        <v>670</v>
      </c>
      <c r="C304" s="8" t="s">
        <v>673</v>
      </c>
      <c r="D304" s="8" t="s">
        <v>674</v>
      </c>
      <c r="E304" s="8" t="s">
        <v>35</v>
      </c>
      <c r="F304" s="8" t="s">
        <v>34</v>
      </c>
    </row>
    <row r="305" spans="2:6" x14ac:dyDescent="0.3">
      <c r="B305" s="8" t="s">
        <v>670</v>
      </c>
      <c r="C305" s="8" t="s">
        <v>675</v>
      </c>
      <c r="D305" s="8" t="s">
        <v>676</v>
      </c>
      <c r="E305" s="8" t="s">
        <v>35</v>
      </c>
      <c r="F305" s="8" t="s">
        <v>34</v>
      </c>
    </row>
    <row r="306" spans="2:6" x14ac:dyDescent="0.3">
      <c r="B306" s="8" t="s">
        <v>670</v>
      </c>
      <c r="C306" s="8" t="s">
        <v>677</v>
      </c>
      <c r="D306" s="8" t="s">
        <v>678</v>
      </c>
      <c r="E306" s="8" t="s">
        <v>35</v>
      </c>
      <c r="F306" s="8" t="s">
        <v>34</v>
      </c>
    </row>
    <row r="307" spans="2:6" x14ac:dyDescent="0.3">
      <c r="B307" s="8" t="s">
        <v>670</v>
      </c>
      <c r="C307" s="8" t="s">
        <v>679</v>
      </c>
      <c r="D307" s="8" t="s">
        <v>680</v>
      </c>
      <c r="E307" s="8" t="s">
        <v>35</v>
      </c>
      <c r="F307" s="8" t="s">
        <v>34</v>
      </c>
    </row>
    <row r="308" spans="2:6" x14ac:dyDescent="0.3">
      <c r="B308" s="8" t="s">
        <v>670</v>
      </c>
      <c r="C308" s="8" t="s">
        <v>681</v>
      </c>
      <c r="D308" s="8" t="s">
        <v>682</v>
      </c>
      <c r="E308" s="8" t="s">
        <v>35</v>
      </c>
      <c r="F308" s="8" t="s">
        <v>34</v>
      </c>
    </row>
    <row r="309" spans="2:6" x14ac:dyDescent="0.3">
      <c r="B309" s="8" t="s">
        <v>670</v>
      </c>
      <c r="C309" s="8" t="s">
        <v>683</v>
      </c>
      <c r="D309" s="8" t="s">
        <v>684</v>
      </c>
      <c r="E309" s="8" t="s">
        <v>35</v>
      </c>
      <c r="F309" s="8" t="s">
        <v>34</v>
      </c>
    </row>
    <row r="310" spans="2:6" x14ac:dyDescent="0.3">
      <c r="B310" s="8" t="s">
        <v>670</v>
      </c>
      <c r="C310" s="8" t="s">
        <v>685</v>
      </c>
      <c r="D310" s="8" t="s">
        <v>686</v>
      </c>
      <c r="E310" s="8" t="s">
        <v>35</v>
      </c>
      <c r="F310" s="8" t="s">
        <v>34</v>
      </c>
    </row>
    <row r="311" spans="2:6" x14ac:dyDescent="0.3">
      <c r="B311" s="8" t="s">
        <v>67</v>
      </c>
      <c r="C311" s="8" t="s">
        <v>687</v>
      </c>
      <c r="D311" s="8" t="s">
        <v>688</v>
      </c>
      <c r="E311" s="8" t="s">
        <v>35</v>
      </c>
      <c r="F311" s="8" t="s">
        <v>34</v>
      </c>
    </row>
    <row r="312" spans="2:6" x14ac:dyDescent="0.3">
      <c r="B312" s="8" t="s">
        <v>67</v>
      </c>
      <c r="C312" s="8" t="s">
        <v>689</v>
      </c>
      <c r="D312" s="8" t="s">
        <v>690</v>
      </c>
      <c r="E312" s="8" t="s">
        <v>35</v>
      </c>
      <c r="F312" s="8" t="s">
        <v>34</v>
      </c>
    </row>
    <row r="313" spans="2:6" x14ac:dyDescent="0.3">
      <c r="B313" s="8" t="s">
        <v>67</v>
      </c>
      <c r="C313" s="8" t="s">
        <v>691</v>
      </c>
      <c r="D313" s="8" t="s">
        <v>692</v>
      </c>
      <c r="E313" s="8" t="s">
        <v>35</v>
      </c>
      <c r="F313" s="8" t="s">
        <v>34</v>
      </c>
    </row>
    <row r="314" spans="2:6" x14ac:dyDescent="0.3">
      <c r="B314" s="8" t="s">
        <v>67</v>
      </c>
      <c r="C314" s="8" t="s">
        <v>693</v>
      </c>
      <c r="D314" s="8" t="s">
        <v>694</v>
      </c>
      <c r="E314" s="8" t="s">
        <v>35</v>
      </c>
      <c r="F314" s="8" t="s">
        <v>34</v>
      </c>
    </row>
    <row r="315" spans="2:6" x14ac:dyDescent="0.3">
      <c r="B315" s="8" t="s">
        <v>67</v>
      </c>
      <c r="C315" s="8" t="s">
        <v>695</v>
      </c>
      <c r="D315" s="8" t="s">
        <v>696</v>
      </c>
      <c r="E315" s="8" t="s">
        <v>35</v>
      </c>
      <c r="F315" s="8" t="s">
        <v>34</v>
      </c>
    </row>
    <row r="316" spans="2:6" x14ac:dyDescent="0.3">
      <c r="B316" s="8" t="s">
        <v>67</v>
      </c>
      <c r="C316" s="8" t="s">
        <v>697</v>
      </c>
      <c r="D316" s="8" t="s">
        <v>698</v>
      </c>
      <c r="E316" s="8" t="s">
        <v>35</v>
      </c>
      <c r="F316" s="8" t="s">
        <v>34</v>
      </c>
    </row>
    <row r="317" spans="2:6" x14ac:dyDescent="0.3">
      <c r="B317" s="8" t="s">
        <v>67</v>
      </c>
      <c r="C317" s="8" t="s">
        <v>699</v>
      </c>
      <c r="D317" s="8" t="s">
        <v>700</v>
      </c>
      <c r="E317" s="8" t="s">
        <v>35</v>
      </c>
      <c r="F317" s="8" t="s">
        <v>34</v>
      </c>
    </row>
    <row r="318" spans="2:6" x14ac:dyDescent="0.3">
      <c r="B318" s="8" t="s">
        <v>67</v>
      </c>
      <c r="C318" s="8" t="s">
        <v>701</v>
      </c>
      <c r="D318" s="8" t="s">
        <v>702</v>
      </c>
      <c r="E318" s="8" t="s">
        <v>35</v>
      </c>
      <c r="F318" s="8" t="s">
        <v>34</v>
      </c>
    </row>
    <row r="319" spans="2:6" x14ac:dyDescent="0.3">
      <c r="B319" s="8" t="s">
        <v>67</v>
      </c>
      <c r="C319" s="8" t="s">
        <v>703</v>
      </c>
      <c r="D319" s="8" t="s">
        <v>704</v>
      </c>
      <c r="E319" s="8" t="s">
        <v>35</v>
      </c>
      <c r="F319" s="8" t="s">
        <v>34</v>
      </c>
    </row>
    <row r="320" spans="2:6" x14ac:dyDescent="0.3">
      <c r="B320" s="8" t="s">
        <v>67</v>
      </c>
      <c r="C320" s="8" t="s">
        <v>705</v>
      </c>
      <c r="D320" s="8" t="s">
        <v>706</v>
      </c>
      <c r="E320" s="8" t="s">
        <v>35</v>
      </c>
      <c r="F320" s="8" t="s">
        <v>34</v>
      </c>
    </row>
    <row r="321" spans="2:6" x14ac:dyDescent="0.3">
      <c r="B321" s="8" t="s">
        <v>67</v>
      </c>
      <c r="C321" s="8" t="s">
        <v>707</v>
      </c>
      <c r="D321" s="8" t="s">
        <v>708</v>
      </c>
      <c r="E321" s="8" t="s">
        <v>35</v>
      </c>
      <c r="F321" s="8" t="s">
        <v>34</v>
      </c>
    </row>
    <row r="322" spans="2:6" x14ac:dyDescent="0.3">
      <c r="B322" s="8" t="s">
        <v>67</v>
      </c>
      <c r="C322" s="8" t="s">
        <v>709</v>
      </c>
      <c r="D322" s="8" t="s">
        <v>710</v>
      </c>
      <c r="E322" s="8" t="s">
        <v>35</v>
      </c>
      <c r="F322" s="8" t="s">
        <v>34</v>
      </c>
    </row>
    <row r="323" spans="2:6" x14ac:dyDescent="0.3">
      <c r="B323" s="8" t="s">
        <v>67</v>
      </c>
      <c r="C323" s="8" t="s">
        <v>711</v>
      </c>
      <c r="D323" s="8" t="s">
        <v>712</v>
      </c>
      <c r="E323" s="8" t="s">
        <v>35</v>
      </c>
      <c r="F323" s="8" t="s">
        <v>34</v>
      </c>
    </row>
    <row r="324" spans="2:6" x14ac:dyDescent="0.3">
      <c r="B324" s="8" t="s">
        <v>67</v>
      </c>
      <c r="C324" s="8" t="s">
        <v>713</v>
      </c>
      <c r="D324" s="8" t="s">
        <v>714</v>
      </c>
      <c r="E324" s="8" t="s">
        <v>35</v>
      </c>
      <c r="F324" s="8" t="s">
        <v>34</v>
      </c>
    </row>
    <row r="325" spans="2:6" x14ac:dyDescent="0.3">
      <c r="B325" s="8" t="s">
        <v>67</v>
      </c>
      <c r="C325" s="8" t="s">
        <v>715</v>
      </c>
      <c r="D325" s="8" t="s">
        <v>716</v>
      </c>
      <c r="E325" s="8" t="s">
        <v>35</v>
      </c>
      <c r="F325" s="8" t="s">
        <v>34</v>
      </c>
    </row>
    <row r="326" spans="2:6" x14ac:dyDescent="0.3">
      <c r="B326" s="8" t="s">
        <v>67</v>
      </c>
      <c r="C326" s="8" t="s">
        <v>717</v>
      </c>
      <c r="D326" s="8" t="s">
        <v>718</v>
      </c>
      <c r="E326" s="8" t="s">
        <v>35</v>
      </c>
      <c r="F326" s="8" t="s">
        <v>34</v>
      </c>
    </row>
    <row r="327" spans="2:6" x14ac:dyDescent="0.3">
      <c r="B327" s="8" t="s">
        <v>67</v>
      </c>
      <c r="C327" s="8" t="s">
        <v>719</v>
      </c>
      <c r="D327" s="8" t="s">
        <v>720</v>
      </c>
      <c r="E327" s="8" t="s">
        <v>35</v>
      </c>
      <c r="F327" s="8" t="s">
        <v>34</v>
      </c>
    </row>
    <row r="328" spans="2:6" x14ac:dyDescent="0.3">
      <c r="B328" s="8" t="s">
        <v>67</v>
      </c>
      <c r="C328" s="8" t="s">
        <v>721</v>
      </c>
      <c r="D328" s="8" t="s">
        <v>722</v>
      </c>
      <c r="E328" s="8" t="s">
        <v>35</v>
      </c>
      <c r="F328" s="8" t="s">
        <v>34</v>
      </c>
    </row>
    <row r="329" spans="2:6" x14ac:dyDescent="0.3">
      <c r="B329" s="8" t="s">
        <v>723</v>
      </c>
      <c r="C329" s="8" t="s">
        <v>724</v>
      </c>
      <c r="D329" s="8" t="s">
        <v>725</v>
      </c>
      <c r="E329" s="8" t="s">
        <v>35</v>
      </c>
      <c r="F329" s="8" t="s">
        <v>34</v>
      </c>
    </row>
    <row r="330" spans="2:6" x14ac:dyDescent="0.3">
      <c r="B330" s="8" t="s">
        <v>723</v>
      </c>
      <c r="C330" s="8" t="s">
        <v>726</v>
      </c>
      <c r="D330" s="8" t="s">
        <v>727</v>
      </c>
      <c r="E330" s="8" t="s">
        <v>35</v>
      </c>
      <c r="F330" s="8" t="s">
        <v>34</v>
      </c>
    </row>
    <row r="331" spans="2:6" x14ac:dyDescent="0.3">
      <c r="B331" s="8" t="s">
        <v>723</v>
      </c>
      <c r="C331" s="8" t="s">
        <v>728</v>
      </c>
      <c r="D331" s="8" t="s">
        <v>729</v>
      </c>
      <c r="E331" s="8" t="s">
        <v>35</v>
      </c>
      <c r="F331" s="8" t="s">
        <v>34</v>
      </c>
    </row>
    <row r="332" spans="2:6" x14ac:dyDescent="0.3">
      <c r="B332" s="8" t="s">
        <v>723</v>
      </c>
      <c r="C332" s="8" t="s">
        <v>730</v>
      </c>
      <c r="D332" s="8" t="s">
        <v>731</v>
      </c>
      <c r="E332" s="8" t="s">
        <v>35</v>
      </c>
      <c r="F332" s="8" t="s">
        <v>34</v>
      </c>
    </row>
    <row r="333" spans="2:6" x14ac:dyDescent="0.3">
      <c r="B333" s="8" t="s">
        <v>723</v>
      </c>
      <c r="C333" s="8" t="s">
        <v>732</v>
      </c>
      <c r="D333" s="8" t="s">
        <v>733</v>
      </c>
      <c r="E333" s="8" t="s">
        <v>35</v>
      </c>
      <c r="F333" s="8" t="s">
        <v>34</v>
      </c>
    </row>
    <row r="334" spans="2:6" x14ac:dyDescent="0.3">
      <c r="B334" s="8" t="s">
        <v>723</v>
      </c>
      <c r="C334" s="8" t="s">
        <v>734</v>
      </c>
      <c r="D334" s="8" t="s">
        <v>735</v>
      </c>
      <c r="E334" s="8" t="s">
        <v>35</v>
      </c>
      <c r="F334" s="8" t="s">
        <v>34</v>
      </c>
    </row>
    <row r="335" spans="2:6" x14ac:dyDescent="0.3">
      <c r="B335" s="8" t="s">
        <v>736</v>
      </c>
      <c r="C335" s="8"/>
      <c r="D335" s="8" t="s">
        <v>736</v>
      </c>
      <c r="E335" s="8" t="s">
        <v>35</v>
      </c>
      <c r="F335" s="8" t="s">
        <v>34</v>
      </c>
    </row>
    <row r="336" spans="2:6" x14ac:dyDescent="0.3">
      <c r="B336" s="8" t="s">
        <v>737</v>
      </c>
      <c r="C336" s="8" t="s">
        <v>738</v>
      </c>
      <c r="D336" s="8" t="s">
        <v>739</v>
      </c>
      <c r="E336" s="8" t="s">
        <v>35</v>
      </c>
      <c r="F336" s="8" t="s">
        <v>34</v>
      </c>
    </row>
    <row r="337" spans="2:6" x14ac:dyDescent="0.3">
      <c r="B337" s="8" t="s">
        <v>737</v>
      </c>
      <c r="C337" s="8" t="s">
        <v>740</v>
      </c>
      <c r="D337" s="8" t="s">
        <v>741</v>
      </c>
      <c r="E337" s="8" t="s">
        <v>35</v>
      </c>
      <c r="F337" s="8" t="s">
        <v>34</v>
      </c>
    </row>
    <row r="338" spans="2:6" x14ac:dyDescent="0.3">
      <c r="B338" s="8" t="s">
        <v>737</v>
      </c>
      <c r="C338" s="8" t="s">
        <v>742</v>
      </c>
      <c r="D338" s="8" t="s">
        <v>743</v>
      </c>
      <c r="E338" s="8" t="s">
        <v>35</v>
      </c>
      <c r="F338" s="8" t="s">
        <v>34</v>
      </c>
    </row>
    <row r="339" spans="2:6" x14ac:dyDescent="0.3">
      <c r="B339" s="8" t="s">
        <v>737</v>
      </c>
      <c r="C339" s="8" t="s">
        <v>744</v>
      </c>
      <c r="D339" s="8" t="s">
        <v>745</v>
      </c>
      <c r="E339" s="8" t="s">
        <v>35</v>
      </c>
      <c r="F339" s="8" t="s">
        <v>34</v>
      </c>
    </row>
    <row r="340" spans="2:6" x14ac:dyDescent="0.3">
      <c r="B340" s="8" t="s">
        <v>737</v>
      </c>
      <c r="C340" s="8" t="s">
        <v>746</v>
      </c>
      <c r="D340" s="8" t="s">
        <v>747</v>
      </c>
      <c r="E340" s="8" t="s">
        <v>35</v>
      </c>
      <c r="F340" s="8" t="s">
        <v>34</v>
      </c>
    </row>
    <row r="341" spans="2:6" x14ac:dyDescent="0.3">
      <c r="B341" s="8" t="s">
        <v>737</v>
      </c>
      <c r="C341" s="8" t="s">
        <v>748</v>
      </c>
      <c r="D341" s="8" t="s">
        <v>749</v>
      </c>
      <c r="E341" s="8" t="s">
        <v>35</v>
      </c>
      <c r="F341" s="8" t="s">
        <v>34</v>
      </c>
    </row>
    <row r="342" spans="2:6" x14ac:dyDescent="0.3">
      <c r="B342" s="8" t="s">
        <v>737</v>
      </c>
      <c r="C342" s="8" t="s">
        <v>750</v>
      </c>
      <c r="D342" s="8" t="s">
        <v>751</v>
      </c>
      <c r="E342" s="8" t="s">
        <v>35</v>
      </c>
      <c r="F342" s="8" t="s">
        <v>34</v>
      </c>
    </row>
    <row r="343" spans="2:6" x14ac:dyDescent="0.3">
      <c r="B343" s="8" t="s">
        <v>737</v>
      </c>
      <c r="C343" s="8" t="s">
        <v>752</v>
      </c>
      <c r="D343" s="8" t="s">
        <v>753</v>
      </c>
      <c r="E343" s="8" t="s">
        <v>35</v>
      </c>
      <c r="F343" s="8" t="s">
        <v>34</v>
      </c>
    </row>
    <row r="344" spans="2:6" x14ac:dyDescent="0.3">
      <c r="B344" s="8" t="s">
        <v>737</v>
      </c>
      <c r="C344" s="8" t="s">
        <v>754</v>
      </c>
      <c r="D344" s="8" t="s">
        <v>755</v>
      </c>
      <c r="E344" s="8" t="s">
        <v>35</v>
      </c>
      <c r="F344" s="8" t="s">
        <v>34</v>
      </c>
    </row>
    <row r="345" spans="2:6" x14ac:dyDescent="0.3">
      <c r="B345" s="8" t="s">
        <v>756</v>
      </c>
      <c r="C345" s="8" t="s">
        <v>757</v>
      </c>
      <c r="D345" s="8" t="s">
        <v>758</v>
      </c>
      <c r="E345" s="8" t="s">
        <v>35</v>
      </c>
      <c r="F345" s="8" t="s">
        <v>34</v>
      </c>
    </row>
    <row r="346" spans="2:6" x14ac:dyDescent="0.3">
      <c r="B346" s="8" t="s">
        <v>756</v>
      </c>
      <c r="C346" s="8" t="s">
        <v>759</v>
      </c>
      <c r="D346" s="8" t="s">
        <v>760</v>
      </c>
      <c r="E346" s="8" t="s">
        <v>35</v>
      </c>
      <c r="F346" s="8" t="s">
        <v>34</v>
      </c>
    </row>
    <row r="347" spans="2:6" x14ac:dyDescent="0.3">
      <c r="B347" s="8" t="s">
        <v>756</v>
      </c>
      <c r="C347" s="8" t="s">
        <v>761</v>
      </c>
      <c r="D347" s="8" t="s">
        <v>762</v>
      </c>
      <c r="E347" s="8" t="s">
        <v>35</v>
      </c>
      <c r="F347" s="8" t="s">
        <v>34</v>
      </c>
    </row>
    <row r="348" spans="2:6" x14ac:dyDescent="0.3">
      <c r="B348" s="8" t="s">
        <v>756</v>
      </c>
      <c r="C348" s="8" t="s">
        <v>763</v>
      </c>
      <c r="D348" s="8" t="s">
        <v>764</v>
      </c>
      <c r="E348" s="8" t="s">
        <v>35</v>
      </c>
      <c r="F348" s="8" t="s">
        <v>34</v>
      </c>
    </row>
    <row r="349" spans="2:6" x14ac:dyDescent="0.3">
      <c r="B349" s="8" t="s">
        <v>756</v>
      </c>
      <c r="C349" s="8" t="s">
        <v>765</v>
      </c>
      <c r="D349" s="8" t="s">
        <v>766</v>
      </c>
      <c r="E349" s="8" t="s">
        <v>35</v>
      </c>
      <c r="F349" s="8" t="s">
        <v>34</v>
      </c>
    </row>
    <row r="350" spans="2:6" x14ac:dyDescent="0.3">
      <c r="B350" s="8" t="s">
        <v>756</v>
      </c>
      <c r="C350" s="8" t="s">
        <v>234</v>
      </c>
      <c r="D350" s="8" t="s">
        <v>767</v>
      </c>
      <c r="E350" s="8" t="s">
        <v>35</v>
      </c>
      <c r="F350" s="8" t="s">
        <v>34</v>
      </c>
    </row>
    <row r="351" spans="2:6" x14ac:dyDescent="0.3">
      <c r="B351" s="8" t="s">
        <v>756</v>
      </c>
      <c r="C351" s="8" t="s">
        <v>236</v>
      </c>
      <c r="D351" s="8" t="s">
        <v>768</v>
      </c>
      <c r="E351" s="8" t="s">
        <v>35</v>
      </c>
      <c r="F351" s="8" t="s">
        <v>34</v>
      </c>
    </row>
    <row r="352" spans="2:6" x14ac:dyDescent="0.3">
      <c r="B352" s="8" t="s">
        <v>756</v>
      </c>
      <c r="C352" s="8" t="s">
        <v>769</v>
      </c>
      <c r="D352" s="8" t="s">
        <v>770</v>
      </c>
      <c r="E352" s="8" t="s">
        <v>35</v>
      </c>
      <c r="F352" s="8" t="s">
        <v>34</v>
      </c>
    </row>
    <row r="353" spans="2:6" x14ac:dyDescent="0.3">
      <c r="B353" s="8" t="s">
        <v>756</v>
      </c>
      <c r="C353" s="8" t="s">
        <v>771</v>
      </c>
      <c r="D353" s="8" t="s">
        <v>772</v>
      </c>
      <c r="E353" s="8" t="s">
        <v>35</v>
      </c>
      <c r="F353" s="8" t="s">
        <v>34</v>
      </c>
    </row>
    <row r="354" spans="2:6" x14ac:dyDescent="0.3">
      <c r="B354" s="8" t="s">
        <v>756</v>
      </c>
      <c r="C354" s="8" t="s">
        <v>773</v>
      </c>
      <c r="D354" s="8" t="s">
        <v>774</v>
      </c>
      <c r="E354" s="8" t="s">
        <v>35</v>
      </c>
      <c r="F354" s="8" t="s">
        <v>34</v>
      </c>
    </row>
    <row r="355" spans="2:6" x14ac:dyDescent="0.3">
      <c r="B355" s="8" t="s">
        <v>756</v>
      </c>
      <c r="C355" s="8" t="s">
        <v>775</v>
      </c>
      <c r="D355" s="8" t="s">
        <v>776</v>
      </c>
      <c r="E355" s="8" t="s">
        <v>35</v>
      </c>
      <c r="F355" s="8" t="s">
        <v>34</v>
      </c>
    </row>
    <row r="356" spans="2:6" x14ac:dyDescent="0.3">
      <c r="B356" s="8" t="s">
        <v>756</v>
      </c>
      <c r="C356" s="8" t="s">
        <v>777</v>
      </c>
      <c r="D356" s="8" t="s">
        <v>778</v>
      </c>
      <c r="E356" s="8" t="s">
        <v>35</v>
      </c>
      <c r="F356" s="8" t="s">
        <v>34</v>
      </c>
    </row>
    <row r="357" spans="2:6" x14ac:dyDescent="0.3">
      <c r="B357" s="8" t="s">
        <v>756</v>
      </c>
      <c r="C357" s="8" t="s">
        <v>779</v>
      </c>
      <c r="D357" s="8" t="s">
        <v>780</v>
      </c>
      <c r="E357" s="8" t="s">
        <v>35</v>
      </c>
      <c r="F357" s="8" t="s">
        <v>34</v>
      </c>
    </row>
    <row r="358" spans="2:6" x14ac:dyDescent="0.3">
      <c r="B358" s="8" t="s">
        <v>756</v>
      </c>
      <c r="C358" s="8" t="s">
        <v>781</v>
      </c>
      <c r="D358" s="8" t="s">
        <v>782</v>
      </c>
      <c r="E358" s="8" t="s">
        <v>35</v>
      </c>
      <c r="F358" s="8" t="s">
        <v>34</v>
      </c>
    </row>
    <row r="359" spans="2:6" x14ac:dyDescent="0.3">
      <c r="B359" s="8" t="s">
        <v>756</v>
      </c>
      <c r="C359" s="8" t="s">
        <v>783</v>
      </c>
      <c r="D359" s="8" t="s">
        <v>784</v>
      </c>
      <c r="E359" s="8" t="s">
        <v>35</v>
      </c>
      <c r="F359" s="8" t="s">
        <v>34</v>
      </c>
    </row>
    <row r="360" spans="2:6" x14ac:dyDescent="0.3">
      <c r="B360" s="8" t="s">
        <v>756</v>
      </c>
      <c r="C360" s="8" t="s">
        <v>785</v>
      </c>
      <c r="D360" s="8" t="s">
        <v>786</v>
      </c>
      <c r="E360" s="8" t="s">
        <v>35</v>
      </c>
      <c r="F360" s="8" t="s">
        <v>34</v>
      </c>
    </row>
    <row r="361" spans="2:6" x14ac:dyDescent="0.3">
      <c r="B361" s="8" t="s">
        <v>756</v>
      </c>
      <c r="C361" s="8" t="s">
        <v>787</v>
      </c>
      <c r="D361" s="8" t="s">
        <v>788</v>
      </c>
      <c r="E361" s="8" t="s">
        <v>35</v>
      </c>
      <c r="F361" s="8" t="s">
        <v>34</v>
      </c>
    </row>
    <row r="362" spans="2:6" x14ac:dyDescent="0.3">
      <c r="B362" s="8" t="s">
        <v>756</v>
      </c>
      <c r="C362" s="8" t="s">
        <v>789</v>
      </c>
      <c r="D362" s="8" t="s">
        <v>790</v>
      </c>
      <c r="E362" s="8" t="s">
        <v>35</v>
      </c>
      <c r="F362" s="8" t="s">
        <v>34</v>
      </c>
    </row>
    <row r="363" spans="2:6" x14ac:dyDescent="0.3">
      <c r="B363" s="8" t="s">
        <v>791</v>
      </c>
      <c r="C363" s="8"/>
      <c r="D363" s="8" t="s">
        <v>791</v>
      </c>
      <c r="E363" s="8" t="s">
        <v>35</v>
      </c>
      <c r="F363" s="8" t="s">
        <v>34</v>
      </c>
    </row>
    <row r="364" spans="2:6" x14ac:dyDescent="0.3">
      <c r="B364" s="8" t="s">
        <v>792</v>
      </c>
      <c r="C364" s="8"/>
      <c r="D364" s="8" t="s">
        <v>792</v>
      </c>
      <c r="E364" s="8" t="s">
        <v>35</v>
      </c>
      <c r="F364" s="8" t="s">
        <v>34</v>
      </c>
    </row>
    <row r="365" spans="2:6" x14ac:dyDescent="0.3">
      <c r="B365" s="8" t="s">
        <v>793</v>
      </c>
      <c r="C365" s="8" t="s">
        <v>794</v>
      </c>
      <c r="D365" s="8" t="s">
        <v>795</v>
      </c>
      <c r="E365" s="8" t="s">
        <v>35</v>
      </c>
      <c r="F365" s="8" t="s">
        <v>34</v>
      </c>
    </row>
    <row r="366" spans="2:6" x14ac:dyDescent="0.3">
      <c r="B366" s="8" t="s">
        <v>793</v>
      </c>
      <c r="C366" s="8" t="s">
        <v>796</v>
      </c>
      <c r="D366" s="8" t="s">
        <v>797</v>
      </c>
      <c r="E366" s="8" t="s">
        <v>35</v>
      </c>
      <c r="F366" s="8" t="s">
        <v>34</v>
      </c>
    </row>
    <row r="367" spans="2:6" x14ac:dyDescent="0.3">
      <c r="B367" s="8" t="s">
        <v>793</v>
      </c>
      <c r="C367" s="8" t="s">
        <v>798</v>
      </c>
      <c r="D367" s="8" t="s">
        <v>799</v>
      </c>
      <c r="E367" s="8" t="s">
        <v>35</v>
      </c>
      <c r="F367" s="8" t="s">
        <v>34</v>
      </c>
    </row>
    <row r="368" spans="2:6" x14ac:dyDescent="0.3">
      <c r="B368" s="8" t="s">
        <v>793</v>
      </c>
      <c r="C368" s="8" t="s">
        <v>800</v>
      </c>
      <c r="D368" s="8" t="s">
        <v>801</v>
      </c>
      <c r="E368" s="8" t="s">
        <v>35</v>
      </c>
      <c r="F368" s="8" t="s">
        <v>34</v>
      </c>
    </row>
    <row r="369" spans="2:6" x14ac:dyDescent="0.3">
      <c r="B369" s="8" t="s">
        <v>793</v>
      </c>
      <c r="C369" s="8" t="s">
        <v>802</v>
      </c>
      <c r="D369" s="8" t="s">
        <v>803</v>
      </c>
      <c r="E369" s="8" t="s">
        <v>35</v>
      </c>
      <c r="F369" s="8" t="s">
        <v>34</v>
      </c>
    </row>
    <row r="370" spans="2:6" x14ac:dyDescent="0.3">
      <c r="B370" s="8" t="s">
        <v>793</v>
      </c>
      <c r="C370" s="8" t="s">
        <v>804</v>
      </c>
      <c r="D370" s="8" t="s">
        <v>805</v>
      </c>
      <c r="E370" s="8" t="s">
        <v>35</v>
      </c>
      <c r="F370" s="8" t="s">
        <v>34</v>
      </c>
    </row>
    <row r="371" spans="2:6" x14ac:dyDescent="0.3">
      <c r="B371" s="8" t="s">
        <v>806</v>
      </c>
      <c r="C371" s="8" t="s">
        <v>288</v>
      </c>
      <c r="D371" s="8" t="s">
        <v>807</v>
      </c>
      <c r="E371" s="8" t="s">
        <v>35</v>
      </c>
      <c r="F371" s="8" t="s">
        <v>34</v>
      </c>
    </row>
    <row r="372" spans="2:6" x14ac:dyDescent="0.3">
      <c r="B372" s="8" t="s">
        <v>806</v>
      </c>
      <c r="C372" s="8" t="s">
        <v>808</v>
      </c>
      <c r="D372" s="8" t="s">
        <v>809</v>
      </c>
      <c r="E372" s="8" t="s">
        <v>35</v>
      </c>
      <c r="F372" s="8" t="s">
        <v>34</v>
      </c>
    </row>
    <row r="373" spans="2:6" x14ac:dyDescent="0.3">
      <c r="B373" s="8" t="s">
        <v>806</v>
      </c>
      <c r="C373" s="8" t="s">
        <v>810</v>
      </c>
      <c r="D373" s="8" t="s">
        <v>811</v>
      </c>
      <c r="E373" s="8" t="s">
        <v>35</v>
      </c>
      <c r="F373" s="8" t="s">
        <v>34</v>
      </c>
    </row>
    <row r="374" spans="2:6" x14ac:dyDescent="0.3">
      <c r="B374" s="8" t="s">
        <v>806</v>
      </c>
      <c r="C374" s="8" t="s">
        <v>812</v>
      </c>
      <c r="D374" s="8" t="s">
        <v>813</v>
      </c>
      <c r="E374" s="8" t="s">
        <v>35</v>
      </c>
      <c r="F374" s="8" t="s">
        <v>34</v>
      </c>
    </row>
    <row r="375" spans="2:6" x14ac:dyDescent="0.3">
      <c r="B375" s="8" t="s">
        <v>806</v>
      </c>
      <c r="C375" s="8" t="s">
        <v>814</v>
      </c>
      <c r="D375" s="8" t="s">
        <v>815</v>
      </c>
      <c r="E375" s="8" t="s">
        <v>35</v>
      </c>
      <c r="F375" s="8" t="s">
        <v>34</v>
      </c>
    </row>
    <row r="376" spans="2:6" x14ac:dyDescent="0.3">
      <c r="B376" s="8" t="s">
        <v>806</v>
      </c>
      <c r="C376" s="8" t="s">
        <v>816</v>
      </c>
      <c r="D376" s="8" t="s">
        <v>817</v>
      </c>
      <c r="E376" s="8" t="s">
        <v>35</v>
      </c>
      <c r="F376" s="8" t="s">
        <v>34</v>
      </c>
    </row>
    <row r="377" spans="2:6" x14ac:dyDescent="0.3">
      <c r="B377" s="8" t="s">
        <v>806</v>
      </c>
      <c r="C377" s="8" t="s">
        <v>818</v>
      </c>
      <c r="D377" s="8" t="s">
        <v>819</v>
      </c>
      <c r="E377" s="8" t="s">
        <v>35</v>
      </c>
      <c r="F377" s="8" t="s">
        <v>34</v>
      </c>
    </row>
    <row r="378" spans="2:6" x14ac:dyDescent="0.3">
      <c r="B378" s="8" t="s">
        <v>806</v>
      </c>
      <c r="C378" s="8" t="s">
        <v>820</v>
      </c>
      <c r="D378" s="8" t="s">
        <v>821</v>
      </c>
      <c r="E378" s="8" t="s">
        <v>35</v>
      </c>
      <c r="F378" s="8" t="s">
        <v>34</v>
      </c>
    </row>
    <row r="379" spans="2:6" x14ac:dyDescent="0.3">
      <c r="B379" s="8" t="s">
        <v>806</v>
      </c>
      <c r="C379" s="8" t="s">
        <v>822</v>
      </c>
      <c r="D379" s="8" t="s">
        <v>823</v>
      </c>
      <c r="E379" s="8" t="s">
        <v>35</v>
      </c>
      <c r="F379" s="8" t="s">
        <v>34</v>
      </c>
    </row>
    <row r="380" spans="2:6" x14ac:dyDescent="0.3">
      <c r="B380" s="8" t="s">
        <v>806</v>
      </c>
      <c r="C380" s="8" t="s">
        <v>824</v>
      </c>
      <c r="D380" s="8" t="s">
        <v>825</v>
      </c>
      <c r="E380" s="8" t="s">
        <v>35</v>
      </c>
      <c r="F380" s="8" t="s">
        <v>34</v>
      </c>
    </row>
    <row r="381" spans="2:6" x14ac:dyDescent="0.3">
      <c r="B381" s="8" t="s">
        <v>806</v>
      </c>
      <c r="C381" s="8" t="s">
        <v>826</v>
      </c>
      <c r="D381" s="8" t="s">
        <v>827</v>
      </c>
      <c r="E381" s="8" t="s">
        <v>35</v>
      </c>
      <c r="F381" s="8" t="s">
        <v>34</v>
      </c>
    </row>
    <row r="382" spans="2:6" x14ac:dyDescent="0.3">
      <c r="B382" s="8" t="s">
        <v>369</v>
      </c>
      <c r="C382" s="8" t="s">
        <v>828</v>
      </c>
      <c r="D382" s="8" t="s">
        <v>829</v>
      </c>
      <c r="E382" s="8" t="s">
        <v>35</v>
      </c>
      <c r="F382" s="8" t="s">
        <v>34</v>
      </c>
    </row>
    <row r="383" spans="2:6" x14ac:dyDescent="0.3">
      <c r="B383" s="8" t="s">
        <v>830</v>
      </c>
      <c r="C383" s="8" t="s">
        <v>831</v>
      </c>
      <c r="D383" s="8" t="s">
        <v>832</v>
      </c>
      <c r="E383" s="8" t="s">
        <v>35</v>
      </c>
      <c r="F383" s="8" t="s">
        <v>34</v>
      </c>
    </row>
    <row r="384" spans="2:6" x14ac:dyDescent="0.3">
      <c r="B384" s="8" t="s">
        <v>830</v>
      </c>
      <c r="C384" s="8" t="s">
        <v>833</v>
      </c>
      <c r="D384" s="8" t="s">
        <v>834</v>
      </c>
      <c r="E384" s="8" t="s">
        <v>35</v>
      </c>
      <c r="F384" s="8" t="s">
        <v>34</v>
      </c>
    </row>
    <row r="385" spans="2:6" x14ac:dyDescent="0.3">
      <c r="B385" s="8" t="s">
        <v>835</v>
      </c>
      <c r="C385" s="8" t="s">
        <v>836</v>
      </c>
      <c r="D385" s="8" t="s">
        <v>837</v>
      </c>
      <c r="E385" s="8" t="s">
        <v>35</v>
      </c>
      <c r="F385" s="8" t="s">
        <v>34</v>
      </c>
    </row>
    <row r="386" spans="2:6" x14ac:dyDescent="0.3">
      <c r="B386" s="8" t="s">
        <v>838</v>
      </c>
      <c r="C386" s="8" t="s">
        <v>839</v>
      </c>
      <c r="D386" s="8" t="s">
        <v>840</v>
      </c>
      <c r="E386" s="8" t="s">
        <v>35</v>
      </c>
      <c r="F386" s="8" t="s">
        <v>34</v>
      </c>
    </row>
    <row r="387" spans="2:6" x14ac:dyDescent="0.3">
      <c r="B387" s="8" t="s">
        <v>838</v>
      </c>
      <c r="C387" s="8" t="s">
        <v>451</v>
      </c>
      <c r="D387" s="8" t="s">
        <v>841</v>
      </c>
      <c r="E387" s="8" t="s">
        <v>35</v>
      </c>
      <c r="F387" s="8" t="s">
        <v>34</v>
      </c>
    </row>
    <row r="388" spans="2:6" x14ac:dyDescent="0.3">
      <c r="B388" s="8" t="s">
        <v>838</v>
      </c>
      <c r="C388" s="8" t="s">
        <v>842</v>
      </c>
      <c r="D388" s="8" t="s">
        <v>843</v>
      </c>
      <c r="E388" s="8" t="s">
        <v>35</v>
      </c>
      <c r="F388" s="8" t="s">
        <v>34</v>
      </c>
    </row>
    <row r="389" spans="2:6" x14ac:dyDescent="0.3">
      <c r="B389" s="8" t="s">
        <v>838</v>
      </c>
      <c r="C389" s="8" t="s">
        <v>844</v>
      </c>
      <c r="D389" s="8" t="s">
        <v>845</v>
      </c>
      <c r="E389" s="8" t="s">
        <v>35</v>
      </c>
      <c r="F389" s="8" t="s">
        <v>34</v>
      </c>
    </row>
    <row r="390" spans="2:6" x14ac:dyDescent="0.3">
      <c r="B390" s="8" t="s">
        <v>838</v>
      </c>
      <c r="C390" s="8" t="s">
        <v>846</v>
      </c>
      <c r="D390" s="8" t="s">
        <v>847</v>
      </c>
      <c r="E390" s="8" t="s">
        <v>35</v>
      </c>
      <c r="F390" s="8" t="s">
        <v>34</v>
      </c>
    </row>
    <row r="391" spans="2:6" x14ac:dyDescent="0.3">
      <c r="B391" s="8" t="s">
        <v>838</v>
      </c>
      <c r="C391" s="8" t="s">
        <v>461</v>
      </c>
      <c r="D391" s="8" t="s">
        <v>848</v>
      </c>
      <c r="E391" s="8" t="s">
        <v>35</v>
      </c>
      <c r="F391" s="8" t="s">
        <v>34</v>
      </c>
    </row>
    <row r="392" spans="2:6" x14ac:dyDescent="0.3">
      <c r="B392" s="8" t="s">
        <v>838</v>
      </c>
      <c r="C392" s="8" t="s">
        <v>849</v>
      </c>
      <c r="D392" s="8" t="s">
        <v>850</v>
      </c>
      <c r="E392" s="8" t="s">
        <v>35</v>
      </c>
      <c r="F392" s="8" t="s">
        <v>34</v>
      </c>
    </row>
    <row r="393" spans="2:6" x14ac:dyDescent="0.3">
      <c r="B393" s="8" t="s">
        <v>838</v>
      </c>
      <c r="C393" s="8" t="s">
        <v>851</v>
      </c>
      <c r="D393" s="8" t="s">
        <v>852</v>
      </c>
      <c r="E393" s="8" t="s">
        <v>35</v>
      </c>
      <c r="F393" s="8" t="s">
        <v>34</v>
      </c>
    </row>
    <row r="394" spans="2:6" x14ac:dyDescent="0.3">
      <c r="B394" s="8" t="s">
        <v>838</v>
      </c>
      <c r="C394" s="8" t="s">
        <v>853</v>
      </c>
      <c r="D394" s="8" t="s">
        <v>854</v>
      </c>
      <c r="E394" s="8" t="s">
        <v>35</v>
      </c>
      <c r="F394" s="8" t="s">
        <v>34</v>
      </c>
    </row>
    <row r="395" spans="2:6" x14ac:dyDescent="0.3">
      <c r="B395" s="8" t="s">
        <v>838</v>
      </c>
      <c r="C395" s="8" t="s">
        <v>855</v>
      </c>
      <c r="D395" s="8" t="s">
        <v>856</v>
      </c>
      <c r="E395" s="8" t="s">
        <v>35</v>
      </c>
      <c r="F395" s="8" t="s">
        <v>34</v>
      </c>
    </row>
    <row r="396" spans="2:6" x14ac:dyDescent="0.3">
      <c r="B396" s="8" t="s">
        <v>838</v>
      </c>
      <c r="C396" s="8" t="s">
        <v>857</v>
      </c>
      <c r="D396" s="8" t="s">
        <v>858</v>
      </c>
      <c r="E396" s="8" t="s">
        <v>35</v>
      </c>
      <c r="F396" s="8" t="s">
        <v>34</v>
      </c>
    </row>
    <row r="397" spans="2:6" x14ac:dyDescent="0.3">
      <c r="B397" s="8" t="s">
        <v>838</v>
      </c>
      <c r="C397" s="8" t="s">
        <v>802</v>
      </c>
      <c r="D397" s="8" t="s">
        <v>859</v>
      </c>
      <c r="E397" s="8" t="s">
        <v>35</v>
      </c>
      <c r="F397" s="8" t="s">
        <v>34</v>
      </c>
    </row>
    <row r="398" spans="2:6" x14ac:dyDescent="0.3">
      <c r="B398" s="8" t="s">
        <v>838</v>
      </c>
      <c r="C398" s="8" t="s">
        <v>860</v>
      </c>
      <c r="D398" s="8" t="s">
        <v>861</v>
      </c>
      <c r="E398" s="8" t="s">
        <v>35</v>
      </c>
      <c r="F398" s="8" t="s">
        <v>34</v>
      </c>
    </row>
    <row r="399" spans="2:6" x14ac:dyDescent="0.3">
      <c r="B399" s="8" t="s">
        <v>838</v>
      </c>
      <c r="C399" s="8" t="s">
        <v>862</v>
      </c>
      <c r="D399" s="8" t="s">
        <v>863</v>
      </c>
      <c r="E399" s="8" t="s">
        <v>35</v>
      </c>
      <c r="F399" s="8" t="s">
        <v>34</v>
      </c>
    </row>
    <row r="400" spans="2:6" x14ac:dyDescent="0.3">
      <c r="B400" s="8" t="s">
        <v>838</v>
      </c>
      <c r="C400" s="8" t="s">
        <v>864</v>
      </c>
      <c r="D400" s="8" t="s">
        <v>865</v>
      </c>
      <c r="E400" s="8" t="s">
        <v>35</v>
      </c>
      <c r="F400" s="8" t="s">
        <v>34</v>
      </c>
    </row>
    <row r="401" spans="2:6" x14ac:dyDescent="0.3">
      <c r="B401" s="8" t="s">
        <v>838</v>
      </c>
      <c r="C401" s="8" t="s">
        <v>866</v>
      </c>
      <c r="D401" s="8" t="s">
        <v>867</v>
      </c>
      <c r="E401" s="8" t="s">
        <v>35</v>
      </c>
      <c r="F401" s="8" t="s">
        <v>34</v>
      </c>
    </row>
    <row r="402" spans="2:6" x14ac:dyDescent="0.3">
      <c r="B402" s="8" t="s">
        <v>838</v>
      </c>
      <c r="C402" s="8" t="s">
        <v>868</v>
      </c>
      <c r="D402" s="8" t="s">
        <v>869</v>
      </c>
      <c r="E402" s="8" t="s">
        <v>35</v>
      </c>
      <c r="F402" s="8" t="s">
        <v>34</v>
      </c>
    </row>
    <row r="403" spans="2:6" x14ac:dyDescent="0.3">
      <c r="B403" s="8" t="s">
        <v>838</v>
      </c>
      <c r="C403" s="8" t="s">
        <v>870</v>
      </c>
      <c r="D403" s="8" t="s">
        <v>871</v>
      </c>
      <c r="E403" s="8" t="s">
        <v>35</v>
      </c>
      <c r="F403" s="8" t="s">
        <v>34</v>
      </c>
    </row>
    <row r="404" spans="2:6" x14ac:dyDescent="0.3">
      <c r="B404" s="8" t="s">
        <v>838</v>
      </c>
      <c r="C404" s="8" t="s">
        <v>872</v>
      </c>
      <c r="D404" s="8" t="s">
        <v>873</v>
      </c>
      <c r="E404" s="8" t="s">
        <v>35</v>
      </c>
      <c r="F404" s="8" t="s">
        <v>34</v>
      </c>
    </row>
    <row r="405" spans="2:6" x14ac:dyDescent="0.3">
      <c r="B405" s="8" t="s">
        <v>838</v>
      </c>
      <c r="C405" s="8" t="s">
        <v>874</v>
      </c>
      <c r="D405" s="8" t="s">
        <v>875</v>
      </c>
      <c r="E405" s="8" t="s">
        <v>35</v>
      </c>
      <c r="F405" s="8" t="s">
        <v>34</v>
      </c>
    </row>
    <row r="406" spans="2:6" x14ac:dyDescent="0.3">
      <c r="B406" s="8" t="s">
        <v>838</v>
      </c>
      <c r="C406" s="8" t="s">
        <v>876</v>
      </c>
      <c r="D406" s="8" t="s">
        <v>877</v>
      </c>
      <c r="E406" s="8" t="s">
        <v>35</v>
      </c>
      <c r="F406" s="8" t="s">
        <v>34</v>
      </c>
    </row>
    <row r="407" spans="2:6" x14ac:dyDescent="0.3">
      <c r="B407" s="8" t="s">
        <v>838</v>
      </c>
      <c r="C407" s="8" t="s">
        <v>878</v>
      </c>
      <c r="D407" s="8" t="s">
        <v>879</v>
      </c>
      <c r="E407" s="8" t="s">
        <v>35</v>
      </c>
      <c r="F407" s="8" t="s">
        <v>34</v>
      </c>
    </row>
    <row r="408" spans="2:6" x14ac:dyDescent="0.3">
      <c r="B408" s="8" t="s">
        <v>838</v>
      </c>
      <c r="C408" s="8" t="s">
        <v>880</v>
      </c>
      <c r="D408" s="8" t="s">
        <v>881</v>
      </c>
      <c r="E408" s="8" t="s">
        <v>35</v>
      </c>
      <c r="F408" s="8" t="s">
        <v>34</v>
      </c>
    </row>
    <row r="409" spans="2:6" x14ac:dyDescent="0.3">
      <c r="B409" s="8" t="s">
        <v>838</v>
      </c>
      <c r="C409" s="8" t="s">
        <v>882</v>
      </c>
      <c r="D409" s="8" t="s">
        <v>883</v>
      </c>
      <c r="E409" s="8" t="s">
        <v>35</v>
      </c>
      <c r="F409" s="8" t="s">
        <v>34</v>
      </c>
    </row>
    <row r="410" spans="2:6" x14ac:dyDescent="0.3">
      <c r="B410" s="8" t="s">
        <v>838</v>
      </c>
      <c r="C410" s="8" t="s">
        <v>884</v>
      </c>
      <c r="D410" s="8" t="s">
        <v>885</v>
      </c>
      <c r="E410" s="8" t="s">
        <v>35</v>
      </c>
      <c r="F410" s="8" t="s">
        <v>34</v>
      </c>
    </row>
    <row r="411" spans="2:6" x14ac:dyDescent="0.3">
      <c r="B411" s="8" t="s">
        <v>838</v>
      </c>
      <c r="C411" s="8" t="s">
        <v>886</v>
      </c>
      <c r="D411" s="8" t="s">
        <v>887</v>
      </c>
      <c r="E411" s="8" t="s">
        <v>35</v>
      </c>
      <c r="F411" s="8" t="s">
        <v>34</v>
      </c>
    </row>
    <row r="412" spans="2:6" x14ac:dyDescent="0.3">
      <c r="B412" s="8" t="s">
        <v>838</v>
      </c>
      <c r="C412" s="8" t="s">
        <v>888</v>
      </c>
      <c r="D412" s="8" t="s">
        <v>889</v>
      </c>
      <c r="E412" s="8" t="s">
        <v>35</v>
      </c>
      <c r="F412" s="8" t="s">
        <v>34</v>
      </c>
    </row>
    <row r="413" spans="2:6" x14ac:dyDescent="0.3">
      <c r="B413" s="8" t="s">
        <v>838</v>
      </c>
      <c r="C413" s="8" t="s">
        <v>890</v>
      </c>
      <c r="D413" s="8" t="s">
        <v>891</v>
      </c>
      <c r="E413" s="8" t="s">
        <v>35</v>
      </c>
      <c r="F413" s="8" t="s">
        <v>34</v>
      </c>
    </row>
    <row r="414" spans="2:6" x14ac:dyDescent="0.3">
      <c r="B414" s="8" t="s">
        <v>892</v>
      </c>
      <c r="C414" s="8" t="s">
        <v>893</v>
      </c>
      <c r="D414" s="8" t="s">
        <v>894</v>
      </c>
      <c r="E414" s="8" t="s">
        <v>35</v>
      </c>
      <c r="F414" s="8" t="s">
        <v>34</v>
      </c>
    </row>
    <row r="415" spans="2:6" x14ac:dyDescent="0.3">
      <c r="B415" s="8" t="s">
        <v>892</v>
      </c>
      <c r="C415" s="8" t="s">
        <v>895</v>
      </c>
      <c r="D415" s="8" t="s">
        <v>896</v>
      </c>
      <c r="E415" s="8" t="s">
        <v>35</v>
      </c>
      <c r="F415" s="8" t="s">
        <v>34</v>
      </c>
    </row>
    <row r="416" spans="2:6" x14ac:dyDescent="0.3">
      <c r="B416" s="8" t="s">
        <v>892</v>
      </c>
      <c r="C416" s="8" t="s">
        <v>897</v>
      </c>
      <c r="D416" s="8" t="s">
        <v>898</v>
      </c>
      <c r="E416" s="8" t="s">
        <v>35</v>
      </c>
      <c r="F416" s="8" t="s">
        <v>34</v>
      </c>
    </row>
    <row r="417" spans="2:6" x14ac:dyDescent="0.3">
      <c r="B417" s="8" t="s">
        <v>892</v>
      </c>
      <c r="C417" s="8" t="s">
        <v>699</v>
      </c>
      <c r="D417" s="8" t="s">
        <v>899</v>
      </c>
      <c r="E417" s="8" t="s">
        <v>35</v>
      </c>
      <c r="F417" s="8" t="s">
        <v>34</v>
      </c>
    </row>
    <row r="418" spans="2:6" x14ac:dyDescent="0.3">
      <c r="B418" s="8" t="s">
        <v>892</v>
      </c>
      <c r="C418" s="8" t="s">
        <v>900</v>
      </c>
      <c r="D418" s="8" t="s">
        <v>901</v>
      </c>
      <c r="E418" s="8" t="s">
        <v>35</v>
      </c>
      <c r="F418" s="8" t="s">
        <v>34</v>
      </c>
    </row>
    <row r="419" spans="2:6" x14ac:dyDescent="0.3">
      <c r="B419" s="8" t="s">
        <v>892</v>
      </c>
      <c r="C419" s="8" t="s">
        <v>902</v>
      </c>
      <c r="D419" s="8" t="s">
        <v>903</v>
      </c>
      <c r="E419" s="8" t="s">
        <v>35</v>
      </c>
      <c r="F419" s="8" t="s">
        <v>34</v>
      </c>
    </row>
    <row r="420" spans="2:6" x14ac:dyDescent="0.3">
      <c r="B420" s="8" t="s">
        <v>892</v>
      </c>
      <c r="C420" s="8" t="s">
        <v>904</v>
      </c>
      <c r="D420" s="8" t="s">
        <v>905</v>
      </c>
      <c r="E420" s="8" t="s">
        <v>35</v>
      </c>
      <c r="F420" s="8" t="s">
        <v>34</v>
      </c>
    </row>
    <row r="421" spans="2:6" x14ac:dyDescent="0.3">
      <c r="B421" s="8" t="s">
        <v>892</v>
      </c>
      <c r="C421" s="8" t="s">
        <v>906</v>
      </c>
      <c r="D421" s="8" t="s">
        <v>907</v>
      </c>
      <c r="E421" s="8" t="s">
        <v>35</v>
      </c>
      <c r="F421" s="8" t="s">
        <v>34</v>
      </c>
    </row>
    <row r="422" spans="2:6" x14ac:dyDescent="0.3">
      <c r="B422" s="8" t="s">
        <v>892</v>
      </c>
      <c r="C422" s="8" t="s">
        <v>908</v>
      </c>
      <c r="D422" s="8" t="s">
        <v>909</v>
      </c>
      <c r="E422" s="8" t="s">
        <v>35</v>
      </c>
      <c r="F422" s="8" t="s">
        <v>34</v>
      </c>
    </row>
    <row r="423" spans="2:6" x14ac:dyDescent="0.3">
      <c r="B423" s="8" t="s">
        <v>892</v>
      </c>
      <c r="C423" s="8" t="s">
        <v>910</v>
      </c>
      <c r="D423" s="8" t="s">
        <v>911</v>
      </c>
      <c r="E423" s="8" t="s">
        <v>35</v>
      </c>
      <c r="F423" s="8" t="s">
        <v>34</v>
      </c>
    </row>
    <row r="424" spans="2:6" x14ac:dyDescent="0.3">
      <c r="B424" s="8" t="s">
        <v>892</v>
      </c>
      <c r="C424" s="8" t="s">
        <v>912</v>
      </c>
      <c r="D424" s="8" t="s">
        <v>913</v>
      </c>
      <c r="E424" s="8" t="s">
        <v>35</v>
      </c>
      <c r="F424" s="8" t="s">
        <v>34</v>
      </c>
    </row>
    <row r="425" spans="2:6" x14ac:dyDescent="0.3">
      <c r="B425" s="8" t="s">
        <v>892</v>
      </c>
      <c r="C425" s="8" t="s">
        <v>914</v>
      </c>
      <c r="D425" s="8" t="s">
        <v>915</v>
      </c>
      <c r="E425" s="8" t="s">
        <v>35</v>
      </c>
      <c r="F425" s="8" t="s">
        <v>34</v>
      </c>
    </row>
    <row r="426" spans="2:6" x14ac:dyDescent="0.3">
      <c r="B426" s="8" t="s">
        <v>892</v>
      </c>
      <c r="C426" s="8" t="s">
        <v>916</v>
      </c>
      <c r="D426" s="8" t="s">
        <v>917</v>
      </c>
      <c r="E426" s="8" t="s">
        <v>35</v>
      </c>
      <c r="F426" s="8" t="s">
        <v>34</v>
      </c>
    </row>
    <row r="427" spans="2:6" x14ac:dyDescent="0.3">
      <c r="B427" s="8" t="s">
        <v>892</v>
      </c>
      <c r="C427" s="8" t="s">
        <v>918</v>
      </c>
      <c r="D427" s="8" t="s">
        <v>919</v>
      </c>
      <c r="E427" s="8" t="s">
        <v>35</v>
      </c>
      <c r="F427" s="8" t="s">
        <v>34</v>
      </c>
    </row>
    <row r="428" spans="2:6" x14ac:dyDescent="0.3">
      <c r="B428" s="8" t="s">
        <v>892</v>
      </c>
      <c r="C428" s="8" t="s">
        <v>920</v>
      </c>
      <c r="D428" s="8" t="s">
        <v>921</v>
      </c>
      <c r="E428" s="8" t="s">
        <v>35</v>
      </c>
      <c r="F428" s="8" t="s">
        <v>34</v>
      </c>
    </row>
    <row r="429" spans="2:6" x14ac:dyDescent="0.3">
      <c r="B429" s="8" t="s">
        <v>386</v>
      </c>
      <c r="C429" s="8">
        <v>9</v>
      </c>
      <c r="D429" s="8" t="s">
        <v>922</v>
      </c>
      <c r="E429" s="8" t="s">
        <v>35</v>
      </c>
      <c r="F429" s="8" t="s">
        <v>34</v>
      </c>
    </row>
    <row r="430" spans="2:6" x14ac:dyDescent="0.3">
      <c r="B430" s="8" t="s">
        <v>923</v>
      </c>
      <c r="C430" s="8" t="s">
        <v>924</v>
      </c>
      <c r="D430" s="8" t="s">
        <v>925</v>
      </c>
      <c r="E430" s="8" t="s">
        <v>35</v>
      </c>
      <c r="F430" s="8" t="s">
        <v>34</v>
      </c>
    </row>
    <row r="431" spans="2:6" x14ac:dyDescent="0.3">
      <c r="B431" s="8" t="s">
        <v>923</v>
      </c>
      <c r="C431" s="8" t="s">
        <v>926</v>
      </c>
      <c r="D431" s="8" t="s">
        <v>927</v>
      </c>
      <c r="E431" s="8" t="s">
        <v>35</v>
      </c>
      <c r="F431" s="8" t="s">
        <v>34</v>
      </c>
    </row>
    <row r="432" spans="2:6" x14ac:dyDescent="0.3">
      <c r="B432" s="8" t="s">
        <v>923</v>
      </c>
      <c r="C432" s="8" t="s">
        <v>928</v>
      </c>
      <c r="D432" s="8" t="s">
        <v>929</v>
      </c>
      <c r="E432" s="8" t="s">
        <v>35</v>
      </c>
      <c r="F432" s="8" t="s">
        <v>34</v>
      </c>
    </row>
    <row r="433" spans="2:6" x14ac:dyDescent="0.3">
      <c r="B433" s="8" t="s">
        <v>923</v>
      </c>
      <c r="C433" s="8" t="s">
        <v>930</v>
      </c>
      <c r="D433" s="8" t="s">
        <v>931</v>
      </c>
      <c r="E433" s="8" t="s">
        <v>35</v>
      </c>
      <c r="F433" s="8" t="s">
        <v>34</v>
      </c>
    </row>
    <row r="434" spans="2:6" x14ac:dyDescent="0.3">
      <c r="B434" s="8" t="s">
        <v>923</v>
      </c>
      <c r="C434" s="8" t="s">
        <v>932</v>
      </c>
      <c r="D434" s="8" t="s">
        <v>933</v>
      </c>
      <c r="E434" s="8" t="s">
        <v>35</v>
      </c>
      <c r="F434" s="8" t="s">
        <v>34</v>
      </c>
    </row>
    <row r="435" spans="2:6" x14ac:dyDescent="0.3">
      <c r="B435" s="8" t="s">
        <v>923</v>
      </c>
      <c r="C435" s="8" t="s">
        <v>934</v>
      </c>
      <c r="D435" s="8" t="s">
        <v>935</v>
      </c>
      <c r="E435" s="8" t="s">
        <v>35</v>
      </c>
      <c r="F435" s="8" t="s">
        <v>34</v>
      </c>
    </row>
    <row r="436" spans="2:6" x14ac:dyDescent="0.3">
      <c r="B436" s="8" t="s">
        <v>923</v>
      </c>
      <c r="C436" s="8" t="s">
        <v>936</v>
      </c>
      <c r="D436" s="8" t="s">
        <v>937</v>
      </c>
      <c r="E436" s="8" t="s">
        <v>35</v>
      </c>
      <c r="F436" s="8" t="s">
        <v>34</v>
      </c>
    </row>
    <row r="437" spans="2:6" x14ac:dyDescent="0.3">
      <c r="B437" s="8" t="s">
        <v>923</v>
      </c>
      <c r="C437" s="8" t="s">
        <v>938</v>
      </c>
      <c r="D437" s="8" t="s">
        <v>939</v>
      </c>
      <c r="E437" s="8" t="s">
        <v>35</v>
      </c>
      <c r="F437" s="8" t="s">
        <v>34</v>
      </c>
    </row>
    <row r="438" spans="2:6" x14ac:dyDescent="0.3">
      <c r="B438" s="8" t="s">
        <v>923</v>
      </c>
      <c r="C438" s="8" t="s">
        <v>940</v>
      </c>
      <c r="D438" s="8" t="s">
        <v>941</v>
      </c>
      <c r="E438" s="8" t="s">
        <v>35</v>
      </c>
      <c r="F438" s="8" t="s">
        <v>34</v>
      </c>
    </row>
    <row r="439" spans="2:6" x14ac:dyDescent="0.3">
      <c r="B439" s="8" t="s">
        <v>923</v>
      </c>
      <c r="C439" s="8" t="s">
        <v>942</v>
      </c>
      <c r="D439" s="8" t="s">
        <v>943</v>
      </c>
      <c r="E439" s="8" t="s">
        <v>35</v>
      </c>
      <c r="F439" s="8" t="s">
        <v>34</v>
      </c>
    </row>
    <row r="440" spans="2:6" x14ac:dyDescent="0.3">
      <c r="B440" s="8" t="s">
        <v>923</v>
      </c>
      <c r="C440" s="8" t="s">
        <v>944</v>
      </c>
      <c r="D440" s="8" t="s">
        <v>945</v>
      </c>
      <c r="E440" s="8" t="s">
        <v>35</v>
      </c>
      <c r="F440" s="8" t="s">
        <v>34</v>
      </c>
    </row>
    <row r="441" spans="2:6" x14ac:dyDescent="0.3">
      <c r="B441" s="8" t="s">
        <v>417</v>
      </c>
      <c r="C441" s="8" t="s">
        <v>189</v>
      </c>
      <c r="D441" s="8" t="s">
        <v>946</v>
      </c>
      <c r="E441" s="8" t="s">
        <v>35</v>
      </c>
      <c r="F441" s="8" t="s">
        <v>34</v>
      </c>
    </row>
    <row r="442" spans="2:6" x14ac:dyDescent="0.3">
      <c r="B442" s="8" t="s">
        <v>417</v>
      </c>
      <c r="C442" s="8" t="s">
        <v>191</v>
      </c>
      <c r="D442" s="8" t="s">
        <v>947</v>
      </c>
      <c r="E442" s="8" t="s">
        <v>35</v>
      </c>
      <c r="F442" s="8" t="s">
        <v>34</v>
      </c>
    </row>
    <row r="443" spans="2:6" x14ac:dyDescent="0.3">
      <c r="B443" s="8" t="s">
        <v>417</v>
      </c>
      <c r="C443" s="8" t="s">
        <v>948</v>
      </c>
      <c r="D443" s="8" t="s">
        <v>949</v>
      </c>
      <c r="E443" s="8" t="s">
        <v>35</v>
      </c>
      <c r="F443" s="8" t="s">
        <v>34</v>
      </c>
    </row>
    <row r="444" spans="2:6" x14ac:dyDescent="0.3">
      <c r="B444" s="8" t="s">
        <v>417</v>
      </c>
      <c r="C444" s="8" t="s">
        <v>197</v>
      </c>
      <c r="D444" s="8" t="s">
        <v>950</v>
      </c>
      <c r="E444" s="8" t="s">
        <v>35</v>
      </c>
      <c r="F444" s="8" t="s">
        <v>34</v>
      </c>
    </row>
    <row r="445" spans="2:6" x14ac:dyDescent="0.3">
      <c r="B445" s="8" t="s">
        <v>417</v>
      </c>
      <c r="C445" s="8" t="s">
        <v>338</v>
      </c>
      <c r="D445" s="8" t="s">
        <v>951</v>
      </c>
      <c r="E445" s="8" t="s">
        <v>35</v>
      </c>
      <c r="F445" s="8" t="s">
        <v>34</v>
      </c>
    </row>
    <row r="446" spans="2:6" x14ac:dyDescent="0.3">
      <c r="B446" s="8" t="s">
        <v>417</v>
      </c>
      <c r="C446" s="8" t="s">
        <v>340</v>
      </c>
      <c r="D446" s="8" t="s">
        <v>952</v>
      </c>
      <c r="E446" s="8" t="s">
        <v>35</v>
      </c>
      <c r="F446" s="8" t="s">
        <v>34</v>
      </c>
    </row>
    <row r="447" spans="2:6" x14ac:dyDescent="0.3">
      <c r="B447" s="8" t="s">
        <v>953</v>
      </c>
      <c r="C447" s="8" t="s">
        <v>954</v>
      </c>
      <c r="D447" s="8" t="s">
        <v>955</v>
      </c>
      <c r="E447" s="8" t="s">
        <v>35</v>
      </c>
      <c r="F447" s="8" t="s">
        <v>34</v>
      </c>
    </row>
    <row r="448" spans="2:6" x14ac:dyDescent="0.3">
      <c r="B448" s="8" t="s">
        <v>953</v>
      </c>
      <c r="C448" s="8" t="s">
        <v>956</v>
      </c>
      <c r="D448" s="8" t="s">
        <v>957</v>
      </c>
      <c r="E448" s="8" t="s">
        <v>35</v>
      </c>
      <c r="F448" s="8" t="s">
        <v>34</v>
      </c>
    </row>
    <row r="449" spans="2:6" x14ac:dyDescent="0.3">
      <c r="B449" s="8" t="s">
        <v>953</v>
      </c>
      <c r="C449" s="8" t="s">
        <v>958</v>
      </c>
      <c r="D449" s="8" t="s">
        <v>959</v>
      </c>
      <c r="E449" s="8" t="s">
        <v>35</v>
      </c>
      <c r="F449" s="8" t="s">
        <v>34</v>
      </c>
    </row>
    <row r="450" spans="2:6" x14ac:dyDescent="0.3">
      <c r="B450" s="8" t="s">
        <v>953</v>
      </c>
      <c r="C450" s="8" t="s">
        <v>187</v>
      </c>
      <c r="D450" s="8" t="s">
        <v>960</v>
      </c>
      <c r="E450" s="8" t="s">
        <v>35</v>
      </c>
      <c r="F450" s="8" t="s">
        <v>34</v>
      </c>
    </row>
    <row r="451" spans="2:6" x14ac:dyDescent="0.3">
      <c r="B451" s="8" t="s">
        <v>953</v>
      </c>
      <c r="C451" s="8" t="s">
        <v>961</v>
      </c>
      <c r="D451" s="8" t="s">
        <v>962</v>
      </c>
      <c r="E451" s="8" t="s">
        <v>35</v>
      </c>
      <c r="F451" s="8" t="s">
        <v>34</v>
      </c>
    </row>
    <row r="452" spans="2:6" x14ac:dyDescent="0.3">
      <c r="B452" s="8" t="s">
        <v>953</v>
      </c>
      <c r="C452" s="8" t="s">
        <v>963</v>
      </c>
      <c r="D452" s="8" t="s">
        <v>964</v>
      </c>
      <c r="E452" s="8" t="s">
        <v>35</v>
      </c>
      <c r="F452" s="8" t="s">
        <v>34</v>
      </c>
    </row>
    <row r="453" spans="2:6" x14ac:dyDescent="0.3">
      <c r="B453" s="8" t="s">
        <v>953</v>
      </c>
      <c r="C453" s="8" t="s">
        <v>965</v>
      </c>
      <c r="D453" s="8" t="s">
        <v>966</v>
      </c>
      <c r="E453" s="8" t="s">
        <v>35</v>
      </c>
      <c r="F453" s="8" t="s">
        <v>34</v>
      </c>
    </row>
    <row r="454" spans="2:6" x14ac:dyDescent="0.3">
      <c r="B454" s="8" t="s">
        <v>953</v>
      </c>
      <c r="C454" s="8" t="s">
        <v>967</v>
      </c>
      <c r="D454" s="8" t="s">
        <v>968</v>
      </c>
      <c r="E454" s="8" t="s">
        <v>35</v>
      </c>
      <c r="F454" s="8" t="s">
        <v>34</v>
      </c>
    </row>
    <row r="455" spans="2:6" x14ac:dyDescent="0.3">
      <c r="B455" s="8" t="s">
        <v>953</v>
      </c>
      <c r="C455" s="8" t="s">
        <v>969</v>
      </c>
      <c r="D455" s="8" t="s">
        <v>970</v>
      </c>
      <c r="E455" s="8" t="s">
        <v>35</v>
      </c>
      <c r="F455" s="8" t="s">
        <v>34</v>
      </c>
    </row>
    <row r="456" spans="2:6" x14ac:dyDescent="0.3">
      <c r="B456" s="8" t="s">
        <v>953</v>
      </c>
      <c r="C456" s="8" t="s">
        <v>971</v>
      </c>
      <c r="D456" s="8" t="s">
        <v>972</v>
      </c>
      <c r="E456" s="8" t="s">
        <v>35</v>
      </c>
      <c r="F456" s="8" t="s">
        <v>34</v>
      </c>
    </row>
    <row r="457" spans="2:6" x14ac:dyDescent="0.3">
      <c r="B457" s="8" t="s">
        <v>953</v>
      </c>
      <c r="C457" s="8" t="s">
        <v>973</v>
      </c>
      <c r="D457" s="8" t="s">
        <v>974</v>
      </c>
      <c r="E457" s="8" t="s">
        <v>35</v>
      </c>
      <c r="F457" s="8" t="s">
        <v>34</v>
      </c>
    </row>
    <row r="458" spans="2:6" x14ac:dyDescent="0.3">
      <c r="B458" s="8" t="s">
        <v>953</v>
      </c>
      <c r="C458" s="8" t="s">
        <v>975</v>
      </c>
      <c r="D458" s="8" t="s">
        <v>976</v>
      </c>
      <c r="E458" s="8" t="s">
        <v>35</v>
      </c>
      <c r="F458" s="8" t="s">
        <v>34</v>
      </c>
    </row>
    <row r="459" spans="2:6" x14ac:dyDescent="0.3">
      <c r="B459" s="8" t="s">
        <v>953</v>
      </c>
      <c r="C459" s="8" t="s">
        <v>977</v>
      </c>
      <c r="D459" s="8" t="s">
        <v>978</v>
      </c>
      <c r="E459" s="8" t="s">
        <v>35</v>
      </c>
      <c r="F459" s="8" t="s">
        <v>34</v>
      </c>
    </row>
    <row r="460" spans="2:6" x14ac:dyDescent="0.3">
      <c r="B460" s="8" t="s">
        <v>953</v>
      </c>
      <c r="C460" s="8" t="s">
        <v>612</v>
      </c>
      <c r="D460" s="8" t="s">
        <v>979</v>
      </c>
      <c r="E460" s="8" t="s">
        <v>35</v>
      </c>
      <c r="F460" s="8" t="s">
        <v>34</v>
      </c>
    </row>
    <row r="461" spans="2:6" x14ac:dyDescent="0.3">
      <c r="B461" s="8" t="s">
        <v>953</v>
      </c>
      <c r="C461" s="8" t="s">
        <v>980</v>
      </c>
      <c r="D461" s="8" t="s">
        <v>981</v>
      </c>
      <c r="E461" s="8" t="s">
        <v>35</v>
      </c>
      <c r="F461" s="8" t="s">
        <v>34</v>
      </c>
    </row>
    <row r="462" spans="2:6" x14ac:dyDescent="0.3">
      <c r="B462" s="8" t="s">
        <v>953</v>
      </c>
      <c r="C462" s="8" t="s">
        <v>614</v>
      </c>
      <c r="D462" s="8" t="s">
        <v>982</v>
      </c>
      <c r="E462" s="8" t="s">
        <v>35</v>
      </c>
      <c r="F462" s="8" t="s">
        <v>34</v>
      </c>
    </row>
    <row r="463" spans="2:6" x14ac:dyDescent="0.3">
      <c r="B463" s="8" t="s">
        <v>953</v>
      </c>
      <c r="C463" s="8" t="s">
        <v>616</v>
      </c>
      <c r="D463" s="8" t="s">
        <v>983</v>
      </c>
      <c r="E463" s="8" t="s">
        <v>35</v>
      </c>
      <c r="F463" s="8" t="s">
        <v>34</v>
      </c>
    </row>
    <row r="464" spans="2:6" x14ac:dyDescent="0.3">
      <c r="B464" s="8" t="s">
        <v>953</v>
      </c>
      <c r="C464" s="8" t="s">
        <v>620</v>
      </c>
      <c r="D464" s="8" t="s">
        <v>984</v>
      </c>
      <c r="E464" s="8" t="s">
        <v>35</v>
      </c>
      <c r="F464" s="8" t="s">
        <v>34</v>
      </c>
    </row>
    <row r="465" spans="2:6" x14ac:dyDescent="0.3">
      <c r="B465" s="8" t="s">
        <v>953</v>
      </c>
      <c r="C465" s="8" t="s">
        <v>622</v>
      </c>
      <c r="D465" s="8" t="s">
        <v>985</v>
      </c>
      <c r="E465" s="8" t="s">
        <v>35</v>
      </c>
      <c r="F465" s="8" t="s">
        <v>34</v>
      </c>
    </row>
    <row r="466" spans="2:6" x14ac:dyDescent="0.3">
      <c r="B466" s="8" t="s">
        <v>953</v>
      </c>
      <c r="C466" s="8" t="s">
        <v>624</v>
      </c>
      <c r="D466" s="8" t="s">
        <v>986</v>
      </c>
      <c r="E466" s="8" t="s">
        <v>35</v>
      </c>
      <c r="F466" s="8" t="s">
        <v>34</v>
      </c>
    </row>
    <row r="467" spans="2:6" x14ac:dyDescent="0.3">
      <c r="B467" s="8" t="s">
        <v>953</v>
      </c>
      <c r="C467" s="8" t="s">
        <v>987</v>
      </c>
      <c r="D467" s="8" t="s">
        <v>988</v>
      </c>
      <c r="E467" s="8" t="s">
        <v>35</v>
      </c>
      <c r="F467" s="8" t="s">
        <v>34</v>
      </c>
    </row>
    <row r="468" spans="2:6" x14ac:dyDescent="0.3">
      <c r="B468" s="8" t="s">
        <v>953</v>
      </c>
      <c r="C468" s="8" t="s">
        <v>989</v>
      </c>
      <c r="D468" s="8" t="s">
        <v>990</v>
      </c>
      <c r="E468" s="8" t="s">
        <v>35</v>
      </c>
      <c r="F468" s="8" t="s">
        <v>34</v>
      </c>
    </row>
    <row r="469" spans="2:6" x14ac:dyDescent="0.3">
      <c r="B469" s="8" t="s">
        <v>953</v>
      </c>
      <c r="C469" s="8" t="s">
        <v>403</v>
      </c>
      <c r="D469" s="8" t="s">
        <v>991</v>
      </c>
      <c r="E469" s="8" t="s">
        <v>35</v>
      </c>
      <c r="F469" s="8" t="s">
        <v>34</v>
      </c>
    </row>
    <row r="470" spans="2:6" x14ac:dyDescent="0.3">
      <c r="B470" s="8" t="s">
        <v>953</v>
      </c>
      <c r="C470" s="8" t="s">
        <v>645</v>
      </c>
      <c r="D470" s="8" t="s">
        <v>992</v>
      </c>
      <c r="E470" s="8" t="s">
        <v>35</v>
      </c>
      <c r="F470" s="8" t="s">
        <v>34</v>
      </c>
    </row>
    <row r="471" spans="2:6" x14ac:dyDescent="0.3">
      <c r="B471" s="8" t="s">
        <v>953</v>
      </c>
      <c r="C471" s="8" t="s">
        <v>993</v>
      </c>
      <c r="D471" s="8" t="s">
        <v>994</v>
      </c>
      <c r="E471" s="8" t="s">
        <v>35</v>
      </c>
      <c r="F471" s="8" t="s">
        <v>34</v>
      </c>
    </row>
    <row r="472" spans="2:6" x14ac:dyDescent="0.3">
      <c r="B472" s="8" t="s">
        <v>953</v>
      </c>
      <c r="C472" s="8" t="s">
        <v>652</v>
      </c>
      <c r="D472" s="8" t="s">
        <v>995</v>
      </c>
      <c r="E472" s="8" t="s">
        <v>35</v>
      </c>
      <c r="F472" s="8" t="s">
        <v>34</v>
      </c>
    </row>
    <row r="473" spans="2:6" x14ac:dyDescent="0.3">
      <c r="B473" s="8" t="s">
        <v>953</v>
      </c>
      <c r="C473" s="8" t="s">
        <v>996</v>
      </c>
      <c r="D473" s="8" t="s">
        <v>997</v>
      </c>
      <c r="E473" s="8" t="s">
        <v>35</v>
      </c>
      <c r="F473" s="8" t="s">
        <v>34</v>
      </c>
    </row>
    <row r="474" spans="2:6" x14ac:dyDescent="0.3">
      <c r="B474" s="8" t="s">
        <v>953</v>
      </c>
      <c r="C474" s="8" t="s">
        <v>998</v>
      </c>
      <c r="D474" s="8" t="s">
        <v>999</v>
      </c>
      <c r="E474" s="8" t="s">
        <v>35</v>
      </c>
      <c r="F474" s="8" t="s">
        <v>34</v>
      </c>
    </row>
    <row r="475" spans="2:6" x14ac:dyDescent="0.3">
      <c r="B475" s="8" t="s">
        <v>953</v>
      </c>
      <c r="C475" s="8" t="s">
        <v>740</v>
      </c>
      <c r="D475" s="8" t="s">
        <v>1000</v>
      </c>
      <c r="E475" s="8" t="s">
        <v>35</v>
      </c>
      <c r="F475" s="8" t="s">
        <v>34</v>
      </c>
    </row>
    <row r="476" spans="2:6" x14ac:dyDescent="0.3">
      <c r="B476" s="8" t="s">
        <v>953</v>
      </c>
      <c r="C476" s="8" t="s">
        <v>1001</v>
      </c>
      <c r="D476" s="8" t="s">
        <v>1002</v>
      </c>
      <c r="E476" s="8" t="s">
        <v>35</v>
      </c>
      <c r="F476" s="8" t="s">
        <v>34</v>
      </c>
    </row>
    <row r="477" spans="2:6" x14ac:dyDescent="0.3">
      <c r="B477" s="8" t="s">
        <v>953</v>
      </c>
      <c r="C477" s="8" t="s">
        <v>1003</v>
      </c>
      <c r="D477" s="8" t="s">
        <v>1004</v>
      </c>
      <c r="E477" s="8" t="s">
        <v>35</v>
      </c>
      <c r="F477" s="8" t="s">
        <v>34</v>
      </c>
    </row>
    <row r="478" spans="2:6" x14ac:dyDescent="0.3">
      <c r="B478" s="8" t="s">
        <v>953</v>
      </c>
      <c r="C478" s="8" t="s">
        <v>1005</v>
      </c>
      <c r="D478" s="8" t="s">
        <v>1006</v>
      </c>
      <c r="E478" s="8" t="s">
        <v>35</v>
      </c>
      <c r="F478" s="8" t="s">
        <v>34</v>
      </c>
    </row>
    <row r="479" spans="2:6" x14ac:dyDescent="0.3">
      <c r="B479" s="8" t="s">
        <v>953</v>
      </c>
      <c r="C479" s="8" t="s">
        <v>1007</v>
      </c>
      <c r="D479" s="8" t="s">
        <v>1008</v>
      </c>
      <c r="E479" s="8" t="s">
        <v>35</v>
      </c>
      <c r="F479" s="8" t="s">
        <v>34</v>
      </c>
    </row>
    <row r="480" spans="2:6" x14ac:dyDescent="0.3">
      <c r="B480" s="8" t="s">
        <v>953</v>
      </c>
      <c r="C480" s="8" t="s">
        <v>1009</v>
      </c>
      <c r="D480" s="8" t="s">
        <v>1010</v>
      </c>
      <c r="E480" s="8" t="s">
        <v>35</v>
      </c>
      <c r="F480" s="8" t="s">
        <v>34</v>
      </c>
    </row>
    <row r="481" spans="2:6" x14ac:dyDescent="0.3">
      <c r="B481" s="8" t="s">
        <v>953</v>
      </c>
      <c r="C481" s="8" t="s">
        <v>1011</v>
      </c>
      <c r="D481" s="8" t="s">
        <v>1012</v>
      </c>
      <c r="E481" s="8" t="s">
        <v>35</v>
      </c>
      <c r="F481" s="8" t="s">
        <v>34</v>
      </c>
    </row>
    <row r="482" spans="2:6" x14ac:dyDescent="0.3">
      <c r="B482" s="8" t="s">
        <v>953</v>
      </c>
      <c r="C482" s="8" t="s">
        <v>1013</v>
      </c>
      <c r="D482" s="8" t="s">
        <v>1014</v>
      </c>
      <c r="E482" s="8" t="s">
        <v>35</v>
      </c>
      <c r="F482" s="8" t="s">
        <v>34</v>
      </c>
    </row>
    <row r="483" spans="2:6" x14ac:dyDescent="0.3">
      <c r="B483" s="8" t="s">
        <v>953</v>
      </c>
      <c r="C483" s="8" t="s">
        <v>1015</v>
      </c>
      <c r="D483" s="8" t="s">
        <v>1016</v>
      </c>
      <c r="E483" s="8" t="s">
        <v>35</v>
      </c>
      <c r="F483" s="8" t="s">
        <v>34</v>
      </c>
    </row>
    <row r="484" spans="2:6" x14ac:dyDescent="0.3">
      <c r="B484" s="8" t="s">
        <v>953</v>
      </c>
      <c r="C484" s="8" t="s">
        <v>1017</v>
      </c>
      <c r="D484" s="8" t="s">
        <v>1018</v>
      </c>
      <c r="E484" s="8" t="s">
        <v>35</v>
      </c>
      <c r="F484" s="8" t="s">
        <v>34</v>
      </c>
    </row>
    <row r="485" spans="2:6" x14ac:dyDescent="0.3">
      <c r="B485" s="8" t="s">
        <v>953</v>
      </c>
      <c r="C485" s="8" t="s">
        <v>1019</v>
      </c>
      <c r="D485" s="8" t="s">
        <v>1020</v>
      </c>
      <c r="E485" s="8" t="s">
        <v>35</v>
      </c>
      <c r="F485" s="8" t="s">
        <v>34</v>
      </c>
    </row>
    <row r="486" spans="2:6" x14ac:dyDescent="0.3">
      <c r="B486" s="8" t="s">
        <v>953</v>
      </c>
      <c r="C486" s="8" t="s">
        <v>1021</v>
      </c>
      <c r="D486" s="8" t="s">
        <v>1022</v>
      </c>
      <c r="E486" s="8" t="s">
        <v>35</v>
      </c>
      <c r="F486" s="8" t="s">
        <v>34</v>
      </c>
    </row>
    <row r="487" spans="2:6" x14ac:dyDescent="0.3">
      <c r="B487" s="8" t="s">
        <v>953</v>
      </c>
      <c r="C487" s="8" t="s">
        <v>1023</v>
      </c>
      <c r="D487" s="8" t="s">
        <v>1024</v>
      </c>
      <c r="E487" s="8" t="s">
        <v>35</v>
      </c>
      <c r="F487" s="8" t="s">
        <v>34</v>
      </c>
    </row>
    <row r="488" spans="2:6" x14ac:dyDescent="0.3">
      <c r="B488" s="8" t="s">
        <v>953</v>
      </c>
      <c r="C488" s="8" t="s">
        <v>1025</v>
      </c>
      <c r="D488" s="8" t="s">
        <v>1026</v>
      </c>
      <c r="E488" s="8" t="s">
        <v>35</v>
      </c>
      <c r="F488" s="8" t="s">
        <v>34</v>
      </c>
    </row>
    <row r="489" spans="2:6" x14ac:dyDescent="0.3">
      <c r="B489" s="8" t="s">
        <v>953</v>
      </c>
      <c r="C489" s="8" t="s">
        <v>1027</v>
      </c>
      <c r="D489" s="8" t="s">
        <v>1028</v>
      </c>
      <c r="E489" s="8" t="s">
        <v>35</v>
      </c>
      <c r="F489" s="8" t="s">
        <v>34</v>
      </c>
    </row>
    <row r="490" spans="2:6" x14ac:dyDescent="0.3">
      <c r="B490" s="8" t="s">
        <v>1029</v>
      </c>
      <c r="C490" s="8" t="s">
        <v>1030</v>
      </c>
      <c r="D490" s="8" t="s">
        <v>1031</v>
      </c>
      <c r="E490" s="8" t="s">
        <v>35</v>
      </c>
      <c r="F490" s="8" t="s">
        <v>34</v>
      </c>
    </row>
    <row r="491" spans="2:6" x14ac:dyDescent="0.3">
      <c r="B491" s="8" t="s">
        <v>1029</v>
      </c>
      <c r="C491" s="8" t="s">
        <v>1032</v>
      </c>
      <c r="D491" s="8" t="s">
        <v>1033</v>
      </c>
      <c r="E491" s="8" t="s">
        <v>35</v>
      </c>
      <c r="F491" s="8" t="s">
        <v>34</v>
      </c>
    </row>
    <row r="492" spans="2:6" x14ac:dyDescent="0.3">
      <c r="B492" s="8" t="s">
        <v>1029</v>
      </c>
      <c r="C492" s="8" t="s">
        <v>1034</v>
      </c>
      <c r="D492" s="8" t="s">
        <v>1035</v>
      </c>
      <c r="E492" s="8" t="s">
        <v>35</v>
      </c>
      <c r="F492" s="8" t="s">
        <v>34</v>
      </c>
    </row>
    <row r="493" spans="2:6" x14ac:dyDescent="0.3">
      <c r="B493" s="8" t="s">
        <v>1029</v>
      </c>
      <c r="C493" s="8" t="s">
        <v>1036</v>
      </c>
      <c r="D493" s="8" t="s">
        <v>1037</v>
      </c>
      <c r="E493" s="8" t="s">
        <v>35</v>
      </c>
      <c r="F493" s="8" t="s">
        <v>34</v>
      </c>
    </row>
    <row r="494" spans="2:6" x14ac:dyDescent="0.3">
      <c r="B494" s="8" t="s">
        <v>1029</v>
      </c>
      <c r="C494" s="8" t="s">
        <v>1038</v>
      </c>
      <c r="D494" s="8" t="s">
        <v>1039</v>
      </c>
      <c r="E494" s="8" t="s">
        <v>35</v>
      </c>
      <c r="F494" s="8" t="s">
        <v>34</v>
      </c>
    </row>
    <row r="495" spans="2:6" x14ac:dyDescent="0.3">
      <c r="B495" s="8" t="s">
        <v>1029</v>
      </c>
      <c r="C495" s="8" t="s">
        <v>1040</v>
      </c>
      <c r="D495" s="8" t="s">
        <v>1041</v>
      </c>
      <c r="E495" s="8" t="s">
        <v>35</v>
      </c>
      <c r="F495" s="8" t="s">
        <v>34</v>
      </c>
    </row>
    <row r="496" spans="2:6" x14ac:dyDescent="0.3">
      <c r="B496" s="8" t="s">
        <v>1029</v>
      </c>
      <c r="C496" s="8" t="s">
        <v>434</v>
      </c>
      <c r="D496" s="8" t="s">
        <v>1042</v>
      </c>
      <c r="E496" s="8" t="s">
        <v>35</v>
      </c>
      <c r="F496" s="8" t="s">
        <v>34</v>
      </c>
    </row>
    <row r="497" spans="2:6" x14ac:dyDescent="0.3">
      <c r="B497" s="8" t="s">
        <v>1029</v>
      </c>
      <c r="C497" s="8" t="s">
        <v>436</v>
      </c>
      <c r="D497" s="8" t="s">
        <v>1043</v>
      </c>
      <c r="E497" s="8" t="s">
        <v>35</v>
      </c>
      <c r="F497" s="8" t="s">
        <v>34</v>
      </c>
    </row>
    <row r="498" spans="2:6" x14ac:dyDescent="0.3">
      <c r="B498" s="8" t="s">
        <v>1029</v>
      </c>
      <c r="C498" s="8" t="s">
        <v>438</v>
      </c>
      <c r="D498" s="8" t="s">
        <v>1044</v>
      </c>
      <c r="E498" s="8" t="s">
        <v>35</v>
      </c>
      <c r="F498" s="8" t="s">
        <v>34</v>
      </c>
    </row>
    <row r="499" spans="2:6" x14ac:dyDescent="0.3">
      <c r="B499" s="8" t="s">
        <v>1029</v>
      </c>
      <c r="C499" s="8" t="s">
        <v>1045</v>
      </c>
      <c r="D499" s="8" t="s">
        <v>1046</v>
      </c>
      <c r="E499" s="8" t="s">
        <v>35</v>
      </c>
      <c r="F499" s="8" t="s">
        <v>34</v>
      </c>
    </row>
    <row r="500" spans="2:6" x14ac:dyDescent="0.3">
      <c r="B500" s="8" t="s">
        <v>1029</v>
      </c>
      <c r="C500" s="8" t="s">
        <v>1047</v>
      </c>
      <c r="D500" s="8" t="s">
        <v>1048</v>
      </c>
      <c r="E500" s="8" t="s">
        <v>35</v>
      </c>
      <c r="F500" s="8" t="s">
        <v>34</v>
      </c>
    </row>
    <row r="501" spans="2:6" x14ac:dyDescent="0.3">
      <c r="B501" s="8" t="s">
        <v>1029</v>
      </c>
      <c r="C501" s="8" t="s">
        <v>1049</v>
      </c>
      <c r="D501" s="8" t="s">
        <v>1050</v>
      </c>
      <c r="E501" s="8" t="s">
        <v>35</v>
      </c>
      <c r="F501" s="8" t="s">
        <v>34</v>
      </c>
    </row>
    <row r="502" spans="2:6" x14ac:dyDescent="0.3">
      <c r="B502" s="8" t="s">
        <v>1051</v>
      </c>
      <c r="C502" s="8" t="s">
        <v>1052</v>
      </c>
      <c r="D502" s="8" t="s">
        <v>1053</v>
      </c>
      <c r="E502" s="8" t="s">
        <v>35</v>
      </c>
      <c r="F502" s="8" t="s">
        <v>34</v>
      </c>
    </row>
    <row r="503" spans="2:6" x14ac:dyDescent="0.3">
      <c r="B503" s="8" t="s">
        <v>1054</v>
      </c>
      <c r="C503" s="8" t="s">
        <v>1055</v>
      </c>
      <c r="D503" s="8" t="s">
        <v>1056</v>
      </c>
      <c r="E503" s="8" t="s">
        <v>40</v>
      </c>
      <c r="F503" s="8" t="s">
        <v>34</v>
      </c>
    </row>
    <row r="504" spans="2:6" x14ac:dyDescent="0.3">
      <c r="B504" s="8" t="s">
        <v>1057</v>
      </c>
      <c r="C504" s="8"/>
      <c r="D504" s="8" t="s">
        <v>1057</v>
      </c>
      <c r="E504" s="8" t="s">
        <v>40</v>
      </c>
      <c r="F504" s="8" t="s">
        <v>34</v>
      </c>
    </row>
    <row r="505" spans="2:6" x14ac:dyDescent="0.3">
      <c r="B505" s="8" t="s">
        <v>524</v>
      </c>
      <c r="C505" s="8">
        <v>5</v>
      </c>
      <c r="D505" s="8" t="s">
        <v>1058</v>
      </c>
      <c r="E505" s="8" t="s">
        <v>40</v>
      </c>
      <c r="F505" s="8" t="s">
        <v>34</v>
      </c>
    </row>
    <row r="506" spans="2:6" x14ac:dyDescent="0.3">
      <c r="B506" s="8" t="s">
        <v>524</v>
      </c>
      <c r="C506" s="8" t="s">
        <v>1059</v>
      </c>
      <c r="D506" s="8" t="s">
        <v>1060</v>
      </c>
      <c r="E506" s="8" t="s">
        <v>40</v>
      </c>
      <c r="F506" s="8" t="s">
        <v>34</v>
      </c>
    </row>
    <row r="507" spans="2:6" x14ac:dyDescent="0.3">
      <c r="B507" s="8" t="s">
        <v>524</v>
      </c>
      <c r="C507" s="8" t="s">
        <v>1061</v>
      </c>
      <c r="D507" s="8" t="s">
        <v>1062</v>
      </c>
      <c r="E507" s="8" t="s">
        <v>40</v>
      </c>
      <c r="F507" s="8" t="s">
        <v>34</v>
      </c>
    </row>
    <row r="508" spans="2:6" x14ac:dyDescent="0.3">
      <c r="B508" s="8" t="s">
        <v>524</v>
      </c>
      <c r="C508" s="8" t="s">
        <v>1063</v>
      </c>
      <c r="D508" s="8" t="s">
        <v>1064</v>
      </c>
      <c r="E508" s="8" t="s">
        <v>40</v>
      </c>
      <c r="F508" s="8" t="s">
        <v>34</v>
      </c>
    </row>
    <row r="509" spans="2:6" x14ac:dyDescent="0.3">
      <c r="B509" s="8" t="s">
        <v>524</v>
      </c>
      <c r="C509" s="8" t="s">
        <v>1065</v>
      </c>
      <c r="D509" s="8" t="s">
        <v>1066</v>
      </c>
      <c r="E509" s="8" t="s">
        <v>40</v>
      </c>
      <c r="F509" s="8" t="s">
        <v>34</v>
      </c>
    </row>
    <row r="510" spans="2:6" x14ac:dyDescent="0.3">
      <c r="B510" s="8" t="s">
        <v>524</v>
      </c>
      <c r="C510" s="8" t="s">
        <v>1067</v>
      </c>
      <c r="D510" s="8" t="s">
        <v>1068</v>
      </c>
      <c r="E510" s="8" t="s">
        <v>40</v>
      </c>
      <c r="F510" s="8" t="s">
        <v>34</v>
      </c>
    </row>
    <row r="511" spans="2:6" x14ac:dyDescent="0.3">
      <c r="B511" s="8" t="s">
        <v>524</v>
      </c>
      <c r="C511" s="8" t="s">
        <v>1069</v>
      </c>
      <c r="D511" s="8" t="s">
        <v>1070</v>
      </c>
      <c r="E511" s="8" t="s">
        <v>40</v>
      </c>
      <c r="F511" s="8" t="s">
        <v>34</v>
      </c>
    </row>
    <row r="512" spans="2:6" x14ac:dyDescent="0.3">
      <c r="B512" s="8" t="s">
        <v>524</v>
      </c>
      <c r="C512" s="8" t="s">
        <v>1071</v>
      </c>
      <c r="D512" s="8" t="s">
        <v>1072</v>
      </c>
      <c r="E512" s="8" t="s">
        <v>40</v>
      </c>
      <c r="F512" s="8" t="s">
        <v>34</v>
      </c>
    </row>
    <row r="513" spans="2:6" x14ac:dyDescent="0.3">
      <c r="B513" s="8" t="s">
        <v>524</v>
      </c>
      <c r="C513" s="8" t="s">
        <v>1073</v>
      </c>
      <c r="D513" s="8" t="s">
        <v>1074</v>
      </c>
      <c r="E513" s="8" t="s">
        <v>40</v>
      </c>
      <c r="F513" s="8" t="s">
        <v>34</v>
      </c>
    </row>
    <row r="514" spans="2:6" x14ac:dyDescent="0.3">
      <c r="B514" s="8" t="s">
        <v>524</v>
      </c>
      <c r="C514" s="8" t="s">
        <v>1075</v>
      </c>
      <c r="D514" s="8" t="s">
        <v>1076</v>
      </c>
      <c r="E514" s="8" t="s">
        <v>40</v>
      </c>
      <c r="F514" s="8" t="s">
        <v>34</v>
      </c>
    </row>
    <row r="515" spans="2:6" x14ac:dyDescent="0.3">
      <c r="B515" s="8" t="s">
        <v>524</v>
      </c>
      <c r="C515" s="8" t="s">
        <v>1077</v>
      </c>
      <c r="D515" s="8" t="s">
        <v>1078</v>
      </c>
      <c r="E515" s="8" t="s">
        <v>40</v>
      </c>
      <c r="F515" s="8" t="s">
        <v>34</v>
      </c>
    </row>
    <row r="516" spans="2:6" x14ac:dyDescent="0.3">
      <c r="B516" s="8" t="s">
        <v>524</v>
      </c>
      <c r="C516" s="8" t="s">
        <v>1079</v>
      </c>
      <c r="D516" s="8" t="s">
        <v>1080</v>
      </c>
      <c r="E516" s="8" t="s">
        <v>40</v>
      </c>
      <c r="F516" s="8" t="s">
        <v>34</v>
      </c>
    </row>
    <row r="517" spans="2:6" x14ac:dyDescent="0.3">
      <c r="B517" s="8" t="s">
        <v>524</v>
      </c>
      <c r="C517" s="8" t="s">
        <v>1081</v>
      </c>
      <c r="D517" s="8" t="s">
        <v>1082</v>
      </c>
      <c r="E517" s="8" t="s">
        <v>40</v>
      </c>
      <c r="F517" s="8" t="s">
        <v>34</v>
      </c>
    </row>
    <row r="518" spans="2:6" x14ac:dyDescent="0.3">
      <c r="B518" s="8" t="s">
        <v>524</v>
      </c>
      <c r="C518" s="8" t="s">
        <v>1083</v>
      </c>
      <c r="D518" s="8" t="s">
        <v>1084</v>
      </c>
      <c r="E518" s="8" t="s">
        <v>40</v>
      </c>
      <c r="F518" s="8" t="s">
        <v>34</v>
      </c>
    </row>
    <row r="519" spans="2:6" x14ac:dyDescent="0.3">
      <c r="B519" s="8" t="s">
        <v>524</v>
      </c>
      <c r="C519" s="8" t="s">
        <v>1085</v>
      </c>
      <c r="D519" s="8" t="s">
        <v>1086</v>
      </c>
      <c r="E519" s="8" t="s">
        <v>40</v>
      </c>
      <c r="F519" s="8" t="s">
        <v>34</v>
      </c>
    </row>
    <row r="520" spans="2:6" x14ac:dyDescent="0.3">
      <c r="B520" s="8" t="s">
        <v>524</v>
      </c>
      <c r="C520" s="8" t="s">
        <v>1087</v>
      </c>
      <c r="D520" s="8" t="s">
        <v>1088</v>
      </c>
      <c r="E520" s="8" t="s">
        <v>40</v>
      </c>
      <c r="F520" s="8" t="s">
        <v>34</v>
      </c>
    </row>
    <row r="521" spans="2:6" x14ac:dyDescent="0.3">
      <c r="B521" s="8" t="s">
        <v>524</v>
      </c>
      <c r="C521" s="8" t="s">
        <v>1089</v>
      </c>
      <c r="D521" s="8" t="s">
        <v>1090</v>
      </c>
      <c r="E521" s="8" t="s">
        <v>40</v>
      </c>
      <c r="F521" s="8" t="s">
        <v>34</v>
      </c>
    </row>
    <row r="522" spans="2:6" x14ac:dyDescent="0.3">
      <c r="B522" s="8" t="s">
        <v>524</v>
      </c>
      <c r="C522" s="8" t="s">
        <v>1091</v>
      </c>
      <c r="D522" s="8" t="s">
        <v>1092</v>
      </c>
      <c r="E522" s="8" t="s">
        <v>40</v>
      </c>
      <c r="F522" s="8" t="s">
        <v>34</v>
      </c>
    </row>
    <row r="523" spans="2:6" x14ac:dyDescent="0.3">
      <c r="B523" s="8" t="s">
        <v>1093</v>
      </c>
      <c r="C523" s="8" t="s">
        <v>1094</v>
      </c>
      <c r="D523" s="8" t="s">
        <v>1095</v>
      </c>
      <c r="E523" s="8" t="s">
        <v>40</v>
      </c>
      <c r="F523" s="8" t="s">
        <v>34</v>
      </c>
    </row>
    <row r="524" spans="2:6" x14ac:dyDescent="0.3">
      <c r="B524" s="8" t="s">
        <v>1093</v>
      </c>
      <c r="C524" s="8" t="s">
        <v>1096</v>
      </c>
      <c r="D524" s="8" t="s">
        <v>1097</v>
      </c>
      <c r="E524" s="8" t="s">
        <v>40</v>
      </c>
      <c r="F524" s="8" t="s">
        <v>34</v>
      </c>
    </row>
    <row r="525" spans="2:6" x14ac:dyDescent="0.3">
      <c r="B525" s="8" t="s">
        <v>1098</v>
      </c>
      <c r="C525" s="8" t="s">
        <v>1099</v>
      </c>
      <c r="D525" s="8" t="s">
        <v>1100</v>
      </c>
      <c r="E525" s="8" t="s">
        <v>40</v>
      </c>
      <c r="F525" s="8" t="s">
        <v>34</v>
      </c>
    </row>
    <row r="526" spans="2:6" x14ac:dyDescent="0.3">
      <c r="B526" s="8" t="s">
        <v>1098</v>
      </c>
      <c r="C526" s="8" t="s">
        <v>1101</v>
      </c>
      <c r="D526" s="8" t="s">
        <v>1102</v>
      </c>
      <c r="E526" s="8" t="s">
        <v>40</v>
      </c>
      <c r="F526" s="8" t="s">
        <v>34</v>
      </c>
    </row>
    <row r="527" spans="2:6" x14ac:dyDescent="0.3">
      <c r="B527" s="8" t="s">
        <v>1098</v>
      </c>
      <c r="C527" s="8" t="s">
        <v>1103</v>
      </c>
      <c r="D527" s="8" t="s">
        <v>1104</v>
      </c>
      <c r="E527" s="8" t="s">
        <v>40</v>
      </c>
      <c r="F527" s="8" t="s">
        <v>34</v>
      </c>
    </row>
    <row r="528" spans="2:6" x14ac:dyDescent="0.3">
      <c r="B528" s="8" t="s">
        <v>1105</v>
      </c>
      <c r="C528" s="8">
        <v>4</v>
      </c>
      <c r="D528" s="8" t="s">
        <v>1106</v>
      </c>
      <c r="E528" s="8" t="s">
        <v>40</v>
      </c>
      <c r="F528" s="8" t="s">
        <v>34</v>
      </c>
    </row>
    <row r="529" spans="2:6" x14ac:dyDescent="0.3">
      <c r="B529" s="8" t="s">
        <v>1105</v>
      </c>
      <c r="C529" s="8" t="s">
        <v>1107</v>
      </c>
      <c r="D529" s="8" t="s">
        <v>1108</v>
      </c>
      <c r="E529" s="8" t="s">
        <v>40</v>
      </c>
      <c r="F529" s="8" t="s">
        <v>34</v>
      </c>
    </row>
    <row r="530" spans="2:6" x14ac:dyDescent="0.3">
      <c r="B530" s="8" t="s">
        <v>1105</v>
      </c>
      <c r="C530" s="8" t="s">
        <v>1109</v>
      </c>
      <c r="D530" s="8" t="s">
        <v>1110</v>
      </c>
      <c r="E530" s="8" t="s">
        <v>40</v>
      </c>
      <c r="F530" s="8" t="s">
        <v>34</v>
      </c>
    </row>
    <row r="531" spans="2:6" x14ac:dyDescent="0.3">
      <c r="B531" s="8" t="s">
        <v>1105</v>
      </c>
      <c r="C531" s="8" t="s">
        <v>1111</v>
      </c>
      <c r="D531" s="8" t="s">
        <v>1112</v>
      </c>
      <c r="E531" s="8" t="s">
        <v>40</v>
      </c>
      <c r="F531" s="8" t="s">
        <v>34</v>
      </c>
    </row>
    <row r="532" spans="2:6" x14ac:dyDescent="0.3">
      <c r="B532" s="8" t="s">
        <v>1105</v>
      </c>
      <c r="C532" s="8" t="s">
        <v>1113</v>
      </c>
      <c r="D532" s="8" t="s">
        <v>1114</v>
      </c>
      <c r="E532" s="8" t="s">
        <v>40</v>
      </c>
      <c r="F532" s="8" t="s">
        <v>34</v>
      </c>
    </row>
    <row r="533" spans="2:6" x14ac:dyDescent="0.3">
      <c r="B533" s="8" t="s">
        <v>1105</v>
      </c>
      <c r="C533" s="8" t="s">
        <v>1115</v>
      </c>
      <c r="D533" s="8" t="s">
        <v>1116</v>
      </c>
      <c r="E533" s="8" t="s">
        <v>40</v>
      </c>
      <c r="F533" s="8" t="s">
        <v>34</v>
      </c>
    </row>
    <row r="534" spans="2:6" x14ac:dyDescent="0.3">
      <c r="B534" s="8" t="s">
        <v>1105</v>
      </c>
      <c r="C534" s="8" t="s">
        <v>1117</v>
      </c>
      <c r="D534" s="8" t="s">
        <v>1118</v>
      </c>
      <c r="E534" s="8" t="s">
        <v>40</v>
      </c>
      <c r="F534" s="8" t="s">
        <v>34</v>
      </c>
    </row>
    <row r="535" spans="2:6" x14ac:dyDescent="0.3">
      <c r="B535" s="8" t="s">
        <v>1105</v>
      </c>
      <c r="C535" s="8" t="s">
        <v>818</v>
      </c>
      <c r="D535" s="8" t="s">
        <v>1119</v>
      </c>
      <c r="E535" s="8" t="s">
        <v>40</v>
      </c>
      <c r="F535" s="8" t="s">
        <v>34</v>
      </c>
    </row>
    <row r="536" spans="2:6" x14ac:dyDescent="0.3">
      <c r="B536" s="8" t="s">
        <v>1105</v>
      </c>
      <c r="C536" s="8" t="s">
        <v>820</v>
      </c>
      <c r="D536" s="8" t="s">
        <v>1120</v>
      </c>
      <c r="E536" s="8" t="s">
        <v>40</v>
      </c>
      <c r="F536" s="8" t="s">
        <v>34</v>
      </c>
    </row>
    <row r="537" spans="2:6" x14ac:dyDescent="0.3">
      <c r="B537" s="8" t="s">
        <v>1105</v>
      </c>
      <c r="C537" s="8" t="s">
        <v>306</v>
      </c>
      <c r="D537" s="8" t="s">
        <v>1121</v>
      </c>
      <c r="E537" s="8" t="s">
        <v>40</v>
      </c>
      <c r="F537" s="8" t="s">
        <v>34</v>
      </c>
    </row>
    <row r="538" spans="2:6" x14ac:dyDescent="0.3">
      <c r="B538" s="8" t="s">
        <v>1105</v>
      </c>
      <c r="C538" s="8" t="s">
        <v>308</v>
      </c>
      <c r="D538" s="8" t="s">
        <v>1122</v>
      </c>
      <c r="E538" s="8" t="s">
        <v>40</v>
      </c>
      <c r="F538" s="8" t="s">
        <v>34</v>
      </c>
    </row>
    <row r="539" spans="2:6" x14ac:dyDescent="0.3">
      <c r="B539" s="8" t="s">
        <v>1105</v>
      </c>
      <c r="C539" s="8" t="s">
        <v>1123</v>
      </c>
      <c r="D539" s="8" t="s">
        <v>1124</v>
      </c>
      <c r="E539" s="8" t="s">
        <v>40</v>
      </c>
      <c r="F539" s="8" t="s">
        <v>34</v>
      </c>
    </row>
    <row r="540" spans="2:6" x14ac:dyDescent="0.3">
      <c r="B540" s="8" t="s">
        <v>1105</v>
      </c>
      <c r="C540" s="8" t="s">
        <v>1125</v>
      </c>
      <c r="D540" s="8" t="s">
        <v>1126</v>
      </c>
      <c r="E540" s="8" t="s">
        <v>40</v>
      </c>
      <c r="F540" s="8" t="s">
        <v>34</v>
      </c>
    </row>
    <row r="541" spans="2:6" x14ac:dyDescent="0.3">
      <c r="B541" s="8" t="s">
        <v>1105</v>
      </c>
      <c r="C541" s="8" t="s">
        <v>1127</v>
      </c>
      <c r="D541" s="8" t="s">
        <v>1128</v>
      </c>
      <c r="E541" s="8" t="s">
        <v>40</v>
      </c>
      <c r="F541" s="8" t="s">
        <v>34</v>
      </c>
    </row>
    <row r="542" spans="2:6" x14ac:dyDescent="0.3">
      <c r="B542" s="8" t="s">
        <v>1105</v>
      </c>
      <c r="C542" s="8" t="s">
        <v>310</v>
      </c>
      <c r="D542" s="8" t="s">
        <v>1129</v>
      </c>
      <c r="E542" s="8" t="s">
        <v>40</v>
      </c>
      <c r="F542" s="8" t="s">
        <v>34</v>
      </c>
    </row>
    <row r="543" spans="2:6" x14ac:dyDescent="0.3">
      <c r="B543" s="8" t="s">
        <v>1105</v>
      </c>
      <c r="C543" s="8" t="s">
        <v>1130</v>
      </c>
      <c r="D543" s="8" t="s">
        <v>1131</v>
      </c>
      <c r="E543" s="8" t="s">
        <v>40</v>
      </c>
      <c r="F543" s="8" t="s">
        <v>34</v>
      </c>
    </row>
    <row r="544" spans="2:6" x14ac:dyDescent="0.3">
      <c r="B544" s="8" t="s">
        <v>1105</v>
      </c>
      <c r="C544" s="8" t="s">
        <v>1132</v>
      </c>
      <c r="D544" s="8" t="s">
        <v>1133</v>
      </c>
      <c r="E544" s="8" t="s">
        <v>40</v>
      </c>
      <c r="F544" s="8" t="s">
        <v>34</v>
      </c>
    </row>
    <row r="545" spans="2:6" x14ac:dyDescent="0.3">
      <c r="B545" s="8" t="s">
        <v>1105</v>
      </c>
      <c r="C545" s="8" t="s">
        <v>1134</v>
      </c>
      <c r="D545" s="8" t="s">
        <v>1135</v>
      </c>
      <c r="E545" s="8" t="s">
        <v>40</v>
      </c>
      <c r="F545" s="8" t="s">
        <v>34</v>
      </c>
    </row>
    <row r="546" spans="2:6" x14ac:dyDescent="0.3">
      <c r="B546" s="8" t="s">
        <v>1105</v>
      </c>
      <c r="C546" s="8" t="s">
        <v>1136</v>
      </c>
      <c r="D546" s="8" t="s">
        <v>1137</v>
      </c>
      <c r="E546" s="8" t="s">
        <v>40</v>
      </c>
      <c r="F546" s="8" t="s">
        <v>34</v>
      </c>
    </row>
    <row r="547" spans="2:6" x14ac:dyDescent="0.3">
      <c r="B547" s="8" t="s">
        <v>1105</v>
      </c>
      <c r="C547" s="8">
        <v>5</v>
      </c>
      <c r="D547" s="8" t="s">
        <v>1138</v>
      </c>
      <c r="E547" s="8" t="s">
        <v>40</v>
      </c>
      <c r="F547" s="8" t="s">
        <v>34</v>
      </c>
    </row>
    <row r="548" spans="2:6" x14ac:dyDescent="0.3">
      <c r="B548" s="8" t="s">
        <v>1139</v>
      </c>
      <c r="C548" s="8"/>
      <c r="D548" s="8" t="s">
        <v>1139</v>
      </c>
      <c r="E548" s="8" t="s">
        <v>40</v>
      </c>
      <c r="F548" s="8" t="s">
        <v>34</v>
      </c>
    </row>
    <row r="549" spans="2:6" x14ac:dyDescent="0.3">
      <c r="B549" s="8" t="s">
        <v>564</v>
      </c>
      <c r="C549" s="8" t="s">
        <v>1140</v>
      </c>
      <c r="D549" s="8" t="s">
        <v>1141</v>
      </c>
      <c r="E549" s="8" t="s">
        <v>40</v>
      </c>
      <c r="F549" s="8" t="s">
        <v>34</v>
      </c>
    </row>
    <row r="550" spans="2:6" x14ac:dyDescent="0.3">
      <c r="B550" s="8" t="s">
        <v>564</v>
      </c>
      <c r="C550" s="8" t="s">
        <v>763</v>
      </c>
      <c r="D550" s="8" t="s">
        <v>1142</v>
      </c>
      <c r="E550" s="8" t="s">
        <v>40</v>
      </c>
      <c r="F550" s="8" t="s">
        <v>34</v>
      </c>
    </row>
    <row r="551" spans="2:6" x14ac:dyDescent="0.3">
      <c r="B551" s="8" t="s">
        <v>564</v>
      </c>
      <c r="C551" s="8" t="s">
        <v>765</v>
      </c>
      <c r="D551" s="8" t="s">
        <v>1143</v>
      </c>
      <c r="E551" s="8" t="s">
        <v>40</v>
      </c>
      <c r="F551" s="8" t="s">
        <v>34</v>
      </c>
    </row>
    <row r="552" spans="2:6" x14ac:dyDescent="0.3">
      <c r="B552" s="8" t="s">
        <v>564</v>
      </c>
      <c r="C552" s="8" t="s">
        <v>1144</v>
      </c>
      <c r="D552" s="8" t="s">
        <v>1145</v>
      </c>
      <c r="E552" s="8" t="s">
        <v>40</v>
      </c>
      <c r="F552" s="8" t="s">
        <v>34</v>
      </c>
    </row>
    <row r="553" spans="2:6" x14ac:dyDescent="0.3">
      <c r="B553" s="8" t="s">
        <v>564</v>
      </c>
      <c r="C553" s="8" t="s">
        <v>1146</v>
      </c>
      <c r="D553" s="8" t="s">
        <v>1147</v>
      </c>
      <c r="E553" s="8" t="s">
        <v>40</v>
      </c>
      <c r="F553" s="8" t="s">
        <v>34</v>
      </c>
    </row>
    <row r="554" spans="2:6" x14ac:dyDescent="0.3">
      <c r="B554" s="8" t="s">
        <v>564</v>
      </c>
      <c r="C554" s="8" t="s">
        <v>1148</v>
      </c>
      <c r="D554" s="8" t="s">
        <v>1149</v>
      </c>
      <c r="E554" s="8" t="s">
        <v>40</v>
      </c>
      <c r="F554" s="8" t="s">
        <v>34</v>
      </c>
    </row>
    <row r="555" spans="2:6" x14ac:dyDescent="0.3">
      <c r="B555" s="8" t="s">
        <v>564</v>
      </c>
      <c r="C555" s="8" t="s">
        <v>1150</v>
      </c>
      <c r="D555" s="8" t="s">
        <v>1151</v>
      </c>
      <c r="E555" s="8" t="s">
        <v>40</v>
      </c>
      <c r="F555" s="8" t="s">
        <v>34</v>
      </c>
    </row>
    <row r="556" spans="2:6" x14ac:dyDescent="0.3">
      <c r="B556" s="8" t="s">
        <v>564</v>
      </c>
      <c r="C556" s="8" t="s">
        <v>1152</v>
      </c>
      <c r="D556" s="8" t="s">
        <v>1153</v>
      </c>
      <c r="E556" s="8" t="s">
        <v>40</v>
      </c>
      <c r="F556" s="8" t="s">
        <v>34</v>
      </c>
    </row>
    <row r="557" spans="2:6" x14ac:dyDescent="0.3">
      <c r="B557" s="8" t="s">
        <v>564</v>
      </c>
      <c r="C557" s="8" t="s">
        <v>1154</v>
      </c>
      <c r="D557" s="8" t="s">
        <v>1155</v>
      </c>
      <c r="E557" s="8" t="s">
        <v>40</v>
      </c>
      <c r="F557" s="8" t="s">
        <v>34</v>
      </c>
    </row>
    <row r="558" spans="2:6" x14ac:dyDescent="0.3">
      <c r="B558" s="8" t="s">
        <v>564</v>
      </c>
      <c r="C558" s="8" t="s">
        <v>1156</v>
      </c>
      <c r="D558" s="8" t="s">
        <v>1157</v>
      </c>
      <c r="E558" s="8" t="s">
        <v>40</v>
      </c>
      <c r="F558" s="8" t="s">
        <v>34</v>
      </c>
    </row>
    <row r="559" spans="2:6" x14ac:dyDescent="0.3">
      <c r="B559" s="8" t="s">
        <v>564</v>
      </c>
      <c r="C559" s="8" t="s">
        <v>256</v>
      </c>
      <c r="D559" s="8" t="s">
        <v>1158</v>
      </c>
      <c r="E559" s="8" t="s">
        <v>40</v>
      </c>
      <c r="F559" s="8" t="s">
        <v>34</v>
      </c>
    </row>
    <row r="560" spans="2:6" x14ac:dyDescent="0.3">
      <c r="B560" s="8" t="s">
        <v>564</v>
      </c>
      <c r="C560" s="8" t="s">
        <v>258</v>
      </c>
      <c r="D560" s="8" t="s">
        <v>1159</v>
      </c>
      <c r="E560" s="8" t="s">
        <v>40</v>
      </c>
      <c r="F560" s="8" t="s">
        <v>34</v>
      </c>
    </row>
    <row r="561" spans="2:6" x14ac:dyDescent="0.3">
      <c r="B561" s="8" t="s">
        <v>564</v>
      </c>
      <c r="C561" s="8" t="s">
        <v>260</v>
      </c>
      <c r="D561" s="8" t="s">
        <v>1160</v>
      </c>
      <c r="E561" s="8" t="s">
        <v>40</v>
      </c>
      <c r="F561" s="8" t="s">
        <v>34</v>
      </c>
    </row>
    <row r="562" spans="2:6" x14ac:dyDescent="0.3">
      <c r="B562" s="8" t="s">
        <v>564</v>
      </c>
      <c r="C562" s="8" t="s">
        <v>262</v>
      </c>
      <c r="D562" s="8" t="s">
        <v>1161</v>
      </c>
      <c r="E562" s="8" t="s">
        <v>40</v>
      </c>
      <c r="F562" s="8" t="s">
        <v>34</v>
      </c>
    </row>
    <row r="563" spans="2:6" x14ac:dyDescent="0.3">
      <c r="B563" s="8" t="s">
        <v>564</v>
      </c>
      <c r="C563" s="8" t="s">
        <v>264</v>
      </c>
      <c r="D563" s="8" t="s">
        <v>1162</v>
      </c>
      <c r="E563" s="8" t="s">
        <v>40</v>
      </c>
      <c r="F563" s="8" t="s">
        <v>34</v>
      </c>
    </row>
    <row r="564" spans="2:6" x14ac:dyDescent="0.3">
      <c r="B564" s="8" t="s">
        <v>564</v>
      </c>
      <c r="C564" s="8" t="s">
        <v>1163</v>
      </c>
      <c r="D564" s="8" t="s">
        <v>1164</v>
      </c>
      <c r="E564" s="8" t="s">
        <v>40</v>
      </c>
      <c r="F564" s="8" t="s">
        <v>34</v>
      </c>
    </row>
    <row r="565" spans="2:6" x14ac:dyDescent="0.3">
      <c r="B565" s="8" t="s">
        <v>564</v>
      </c>
      <c r="C565" s="8" t="s">
        <v>1165</v>
      </c>
      <c r="D565" s="8" t="s">
        <v>1166</v>
      </c>
      <c r="E565" s="8" t="s">
        <v>40</v>
      </c>
      <c r="F565" s="8" t="s">
        <v>34</v>
      </c>
    </row>
    <row r="566" spans="2:6" x14ac:dyDescent="0.3">
      <c r="B566" s="8" t="s">
        <v>564</v>
      </c>
      <c r="C566" s="8" t="s">
        <v>1167</v>
      </c>
      <c r="D566" s="8" t="s">
        <v>1168</v>
      </c>
      <c r="E566" s="8" t="s">
        <v>40</v>
      </c>
      <c r="F566" s="8" t="s">
        <v>34</v>
      </c>
    </row>
    <row r="567" spans="2:6" x14ac:dyDescent="0.3">
      <c r="B567" s="8" t="s">
        <v>564</v>
      </c>
      <c r="C567" s="8" t="s">
        <v>1169</v>
      </c>
      <c r="D567" s="8" t="s">
        <v>1170</v>
      </c>
      <c r="E567" s="8" t="s">
        <v>40</v>
      </c>
      <c r="F567" s="8" t="s">
        <v>34</v>
      </c>
    </row>
    <row r="568" spans="2:6" x14ac:dyDescent="0.3">
      <c r="B568" s="8" t="s">
        <v>564</v>
      </c>
      <c r="C568" s="8" t="s">
        <v>1171</v>
      </c>
      <c r="D568" s="8" t="s">
        <v>1172</v>
      </c>
      <c r="E568" s="8" t="s">
        <v>40</v>
      </c>
      <c r="F568" s="8" t="s">
        <v>34</v>
      </c>
    </row>
    <row r="569" spans="2:6" x14ac:dyDescent="0.3">
      <c r="B569" s="8" t="s">
        <v>564</v>
      </c>
      <c r="C569" s="8" t="s">
        <v>1173</v>
      </c>
      <c r="D569" s="8" t="s">
        <v>1174</v>
      </c>
      <c r="E569" s="8" t="s">
        <v>40</v>
      </c>
      <c r="F569" s="8" t="s">
        <v>34</v>
      </c>
    </row>
    <row r="570" spans="2:6" x14ac:dyDescent="0.3">
      <c r="B570" s="8" t="s">
        <v>564</v>
      </c>
      <c r="C570" s="8" t="s">
        <v>1175</v>
      </c>
      <c r="D570" s="8" t="s">
        <v>1176</v>
      </c>
      <c r="E570" s="8" t="s">
        <v>40</v>
      </c>
      <c r="F570" s="8" t="s">
        <v>34</v>
      </c>
    </row>
    <row r="571" spans="2:6" x14ac:dyDescent="0.3">
      <c r="B571" s="8" t="s">
        <v>564</v>
      </c>
      <c r="C571" s="8" t="s">
        <v>1177</v>
      </c>
      <c r="D571" s="8" t="s">
        <v>1178</v>
      </c>
      <c r="E571" s="8" t="s">
        <v>40</v>
      </c>
      <c r="F571" s="8" t="s">
        <v>34</v>
      </c>
    </row>
    <row r="572" spans="2:6" x14ac:dyDescent="0.3">
      <c r="B572" s="8" t="s">
        <v>564</v>
      </c>
      <c r="C572" s="8" t="s">
        <v>1179</v>
      </c>
      <c r="D572" s="8" t="s">
        <v>1180</v>
      </c>
      <c r="E572" s="8" t="s">
        <v>40</v>
      </c>
      <c r="F572" s="8" t="s">
        <v>34</v>
      </c>
    </row>
    <row r="573" spans="2:6" x14ac:dyDescent="0.3">
      <c r="B573" s="8" t="s">
        <v>564</v>
      </c>
      <c r="C573" s="8" t="s">
        <v>1181</v>
      </c>
      <c r="D573" s="8" t="s">
        <v>1182</v>
      </c>
      <c r="E573" s="8" t="s">
        <v>40</v>
      </c>
      <c r="F573" s="8" t="s">
        <v>34</v>
      </c>
    </row>
    <row r="574" spans="2:6" x14ac:dyDescent="0.3">
      <c r="B574" s="8" t="s">
        <v>564</v>
      </c>
      <c r="C574" s="8" t="s">
        <v>1183</v>
      </c>
      <c r="D574" s="8" t="s">
        <v>1184</v>
      </c>
      <c r="E574" s="8" t="s">
        <v>40</v>
      </c>
      <c r="F574" s="8" t="s">
        <v>34</v>
      </c>
    </row>
    <row r="575" spans="2:6" x14ac:dyDescent="0.3">
      <c r="B575" s="8" t="s">
        <v>564</v>
      </c>
      <c r="C575" s="8" t="s">
        <v>1185</v>
      </c>
      <c r="D575" s="8" t="s">
        <v>1186</v>
      </c>
      <c r="E575" s="8" t="s">
        <v>40</v>
      </c>
      <c r="F575" s="8" t="s">
        <v>34</v>
      </c>
    </row>
    <row r="576" spans="2:6" x14ac:dyDescent="0.3">
      <c r="B576" s="8" t="s">
        <v>564</v>
      </c>
      <c r="C576" s="8" t="s">
        <v>1187</v>
      </c>
      <c r="D576" s="8" t="s">
        <v>1188</v>
      </c>
      <c r="E576" s="8" t="s">
        <v>40</v>
      </c>
      <c r="F576" s="8" t="s">
        <v>34</v>
      </c>
    </row>
    <row r="577" spans="2:6" x14ac:dyDescent="0.3">
      <c r="B577" s="8" t="s">
        <v>564</v>
      </c>
      <c r="C577" s="8" t="s">
        <v>1189</v>
      </c>
      <c r="D577" s="8" t="s">
        <v>1190</v>
      </c>
      <c r="E577" s="8" t="s">
        <v>40</v>
      </c>
      <c r="F577" s="8" t="s">
        <v>34</v>
      </c>
    </row>
    <row r="578" spans="2:6" x14ac:dyDescent="0.3">
      <c r="B578" s="8" t="s">
        <v>564</v>
      </c>
      <c r="C578" s="8" t="s">
        <v>1067</v>
      </c>
      <c r="D578" s="8" t="s">
        <v>1191</v>
      </c>
      <c r="E578" s="8" t="s">
        <v>40</v>
      </c>
      <c r="F578" s="8" t="s">
        <v>34</v>
      </c>
    </row>
    <row r="579" spans="2:6" x14ac:dyDescent="0.3">
      <c r="B579" s="8" t="s">
        <v>564</v>
      </c>
      <c r="C579" s="8" t="s">
        <v>1192</v>
      </c>
      <c r="D579" s="8" t="s">
        <v>1193</v>
      </c>
      <c r="E579" s="8" t="s">
        <v>40</v>
      </c>
      <c r="F579" s="8" t="s">
        <v>34</v>
      </c>
    </row>
    <row r="580" spans="2:6" x14ac:dyDescent="0.3">
      <c r="B580" s="8" t="s">
        <v>564</v>
      </c>
      <c r="C580" s="8" t="s">
        <v>1194</v>
      </c>
      <c r="D580" s="8" t="s">
        <v>1195</v>
      </c>
      <c r="E580" s="8" t="s">
        <v>40</v>
      </c>
      <c r="F580" s="8" t="s">
        <v>34</v>
      </c>
    </row>
    <row r="581" spans="2:6" x14ac:dyDescent="0.3">
      <c r="B581" s="8" t="s">
        <v>564</v>
      </c>
      <c r="C581" s="8" t="s">
        <v>1196</v>
      </c>
      <c r="D581" s="8" t="s">
        <v>1197</v>
      </c>
      <c r="E581" s="8" t="s">
        <v>40</v>
      </c>
      <c r="F581" s="8" t="s">
        <v>34</v>
      </c>
    </row>
    <row r="582" spans="2:6" x14ac:dyDescent="0.3">
      <c r="B582" s="8" t="s">
        <v>564</v>
      </c>
      <c r="C582" s="8" t="s">
        <v>1083</v>
      </c>
      <c r="D582" s="8" t="s">
        <v>1198</v>
      </c>
      <c r="E582" s="8" t="s">
        <v>40</v>
      </c>
      <c r="F582" s="8" t="s">
        <v>34</v>
      </c>
    </row>
    <row r="583" spans="2:6" x14ac:dyDescent="0.3">
      <c r="B583" s="8" t="s">
        <v>564</v>
      </c>
      <c r="C583" s="8" t="s">
        <v>1199</v>
      </c>
      <c r="D583" s="8" t="s">
        <v>1200</v>
      </c>
      <c r="E583" s="8" t="s">
        <v>40</v>
      </c>
      <c r="F583" s="8" t="s">
        <v>34</v>
      </c>
    </row>
    <row r="584" spans="2:6" x14ac:dyDescent="0.3">
      <c r="B584" s="8" t="s">
        <v>564</v>
      </c>
      <c r="C584" s="8" t="s">
        <v>1201</v>
      </c>
      <c r="D584" s="8" t="s">
        <v>1202</v>
      </c>
      <c r="E584" s="8" t="s">
        <v>40</v>
      </c>
      <c r="F584" s="8" t="s">
        <v>34</v>
      </c>
    </row>
    <row r="585" spans="2:6" x14ac:dyDescent="0.3">
      <c r="B585" s="8" t="s">
        <v>564</v>
      </c>
      <c r="C585" s="8">
        <v>6</v>
      </c>
      <c r="D585" s="8" t="s">
        <v>1203</v>
      </c>
      <c r="E585" s="8" t="s">
        <v>40</v>
      </c>
      <c r="F585" s="8" t="s">
        <v>34</v>
      </c>
    </row>
    <row r="586" spans="2:6" x14ac:dyDescent="0.3">
      <c r="B586" s="8" t="s">
        <v>626</v>
      </c>
      <c r="C586" s="8">
        <v>0</v>
      </c>
      <c r="D586" s="8" t="s">
        <v>1204</v>
      </c>
      <c r="E586" s="8" t="s">
        <v>40</v>
      </c>
      <c r="F586" s="8" t="s">
        <v>34</v>
      </c>
    </row>
    <row r="587" spans="2:6" x14ac:dyDescent="0.3">
      <c r="B587" s="8" t="s">
        <v>626</v>
      </c>
      <c r="C587" s="8">
        <v>8</v>
      </c>
      <c r="D587" s="8" t="s">
        <v>1205</v>
      </c>
      <c r="E587" s="8" t="s">
        <v>40</v>
      </c>
      <c r="F587" s="8" t="s">
        <v>34</v>
      </c>
    </row>
    <row r="588" spans="2:6" x14ac:dyDescent="0.3">
      <c r="B588" s="8" t="s">
        <v>626</v>
      </c>
      <c r="C588" s="8">
        <v>9</v>
      </c>
      <c r="D588" s="8" t="s">
        <v>723</v>
      </c>
      <c r="E588" s="8" t="s">
        <v>40</v>
      </c>
      <c r="F588" s="8" t="s">
        <v>34</v>
      </c>
    </row>
    <row r="589" spans="2:6" x14ac:dyDescent="0.3">
      <c r="B589" s="8" t="s">
        <v>1204</v>
      </c>
      <c r="C589" s="8">
        <v>0</v>
      </c>
      <c r="D589" s="8" t="s">
        <v>1206</v>
      </c>
      <c r="E589" s="8" t="s">
        <v>40</v>
      </c>
      <c r="F589" s="8" t="s">
        <v>34</v>
      </c>
    </row>
    <row r="590" spans="2:6" x14ac:dyDescent="0.3">
      <c r="B590" s="8" t="s">
        <v>1204</v>
      </c>
      <c r="C590" s="8" t="s">
        <v>319</v>
      </c>
      <c r="D590" s="8" t="s">
        <v>1207</v>
      </c>
      <c r="E590" s="8" t="s">
        <v>40</v>
      </c>
      <c r="F590" s="8" t="s">
        <v>34</v>
      </c>
    </row>
    <row r="591" spans="2:6" x14ac:dyDescent="0.3">
      <c r="B591" s="8" t="s">
        <v>1204</v>
      </c>
      <c r="C591" s="8" t="s">
        <v>1208</v>
      </c>
      <c r="D591" s="8" t="s">
        <v>1209</v>
      </c>
      <c r="E591" s="8" t="s">
        <v>40</v>
      </c>
      <c r="F591" s="8" t="s">
        <v>34</v>
      </c>
    </row>
    <row r="592" spans="2:6" x14ac:dyDescent="0.3">
      <c r="B592" s="8" t="s">
        <v>1204</v>
      </c>
      <c r="C592" s="8" t="s">
        <v>329</v>
      </c>
      <c r="D592" s="8" t="s">
        <v>1210</v>
      </c>
      <c r="E592" s="8" t="s">
        <v>40</v>
      </c>
      <c r="F592" s="8" t="s">
        <v>34</v>
      </c>
    </row>
    <row r="593" spans="2:6" x14ac:dyDescent="0.3">
      <c r="B593" s="8" t="s">
        <v>627</v>
      </c>
      <c r="C593" s="8">
        <v>5</v>
      </c>
      <c r="D593" s="8" t="s">
        <v>1211</v>
      </c>
      <c r="E593" s="8" t="s">
        <v>40</v>
      </c>
      <c r="F593" s="8" t="s">
        <v>34</v>
      </c>
    </row>
    <row r="594" spans="2:6" x14ac:dyDescent="0.3">
      <c r="B594" s="8" t="s">
        <v>627</v>
      </c>
      <c r="C594" s="8" t="s">
        <v>108</v>
      </c>
      <c r="D594" s="8" t="s">
        <v>1212</v>
      </c>
      <c r="E594" s="8" t="s">
        <v>40</v>
      </c>
      <c r="F594" s="8" t="s">
        <v>34</v>
      </c>
    </row>
    <row r="595" spans="2:6" x14ac:dyDescent="0.3">
      <c r="B595" s="8" t="s">
        <v>627</v>
      </c>
      <c r="C595" s="8" t="s">
        <v>111</v>
      </c>
      <c r="D595" s="8" t="s">
        <v>1213</v>
      </c>
      <c r="E595" s="8" t="s">
        <v>40</v>
      </c>
      <c r="F595" s="8" t="s">
        <v>34</v>
      </c>
    </row>
    <row r="596" spans="2:6" x14ac:dyDescent="0.3">
      <c r="B596" s="8" t="s">
        <v>627</v>
      </c>
      <c r="C596" s="8" t="s">
        <v>1214</v>
      </c>
      <c r="D596" s="8" t="s">
        <v>1215</v>
      </c>
      <c r="E596" s="8" t="s">
        <v>40</v>
      </c>
      <c r="F596" s="8" t="s">
        <v>34</v>
      </c>
    </row>
    <row r="597" spans="2:6" x14ac:dyDescent="0.3">
      <c r="B597" s="8" t="s">
        <v>670</v>
      </c>
      <c r="C597" s="8" t="s">
        <v>1216</v>
      </c>
      <c r="D597" s="8" t="s">
        <v>1217</v>
      </c>
      <c r="E597" s="8" t="s">
        <v>40</v>
      </c>
      <c r="F597" s="8" t="s">
        <v>34</v>
      </c>
    </row>
    <row r="598" spans="2:6" x14ac:dyDescent="0.3">
      <c r="B598" s="8" t="s">
        <v>670</v>
      </c>
      <c r="C598" s="8" t="s">
        <v>1218</v>
      </c>
      <c r="D598" s="8" t="s">
        <v>1219</v>
      </c>
      <c r="E598" s="8" t="s">
        <v>40</v>
      </c>
      <c r="F598" s="8" t="s">
        <v>34</v>
      </c>
    </row>
    <row r="599" spans="2:6" x14ac:dyDescent="0.3">
      <c r="B599" s="8" t="s">
        <v>670</v>
      </c>
      <c r="C599" s="8" t="s">
        <v>1220</v>
      </c>
      <c r="D599" s="8" t="s">
        <v>1221</v>
      </c>
      <c r="E599" s="8" t="s">
        <v>40</v>
      </c>
      <c r="F599" s="8" t="s">
        <v>34</v>
      </c>
    </row>
    <row r="600" spans="2:6" x14ac:dyDescent="0.3">
      <c r="B600" s="8" t="s">
        <v>670</v>
      </c>
      <c r="C600" s="8" t="s">
        <v>1222</v>
      </c>
      <c r="D600" s="8" t="s">
        <v>1223</v>
      </c>
      <c r="E600" s="8" t="s">
        <v>40</v>
      </c>
      <c r="F600" s="8" t="s">
        <v>34</v>
      </c>
    </row>
    <row r="601" spans="2:6" x14ac:dyDescent="0.3">
      <c r="B601" s="8" t="s">
        <v>670</v>
      </c>
      <c r="C601" s="8" t="s">
        <v>1224</v>
      </c>
      <c r="D601" s="8" t="s">
        <v>1225</v>
      </c>
      <c r="E601" s="8" t="s">
        <v>40</v>
      </c>
      <c r="F601" s="8" t="s">
        <v>34</v>
      </c>
    </row>
    <row r="602" spans="2:6" x14ac:dyDescent="0.3">
      <c r="B602" s="8" t="s">
        <v>670</v>
      </c>
      <c r="C602" s="8" t="s">
        <v>1001</v>
      </c>
      <c r="D602" s="8" t="s">
        <v>1226</v>
      </c>
      <c r="E602" s="8" t="s">
        <v>40</v>
      </c>
      <c r="F602" s="8" t="s">
        <v>34</v>
      </c>
    </row>
    <row r="603" spans="2:6" x14ac:dyDescent="0.3">
      <c r="B603" s="8" t="s">
        <v>670</v>
      </c>
      <c r="C603" s="8" t="s">
        <v>1007</v>
      </c>
      <c r="D603" s="8" t="s">
        <v>1227</v>
      </c>
      <c r="E603" s="8" t="s">
        <v>40</v>
      </c>
      <c r="F603" s="8" t="s">
        <v>34</v>
      </c>
    </row>
    <row r="604" spans="2:6" x14ac:dyDescent="0.3">
      <c r="B604" s="8" t="s">
        <v>67</v>
      </c>
      <c r="C604" s="8" t="s">
        <v>1228</v>
      </c>
      <c r="D604" s="8" t="s">
        <v>1229</v>
      </c>
      <c r="E604" s="8" t="s">
        <v>40</v>
      </c>
      <c r="F604" s="8" t="s">
        <v>34</v>
      </c>
    </row>
    <row r="605" spans="2:6" x14ac:dyDescent="0.3">
      <c r="B605" s="8" t="s">
        <v>67</v>
      </c>
      <c r="C605" s="8" t="s">
        <v>1230</v>
      </c>
      <c r="D605" s="8" t="s">
        <v>1231</v>
      </c>
      <c r="E605" s="8" t="s">
        <v>40</v>
      </c>
      <c r="F605" s="8" t="s">
        <v>34</v>
      </c>
    </row>
    <row r="606" spans="2:6" x14ac:dyDescent="0.3">
      <c r="B606" s="8" t="s">
        <v>67</v>
      </c>
      <c r="C606" s="8" t="s">
        <v>1232</v>
      </c>
      <c r="D606" s="8" t="s">
        <v>1233</v>
      </c>
      <c r="E606" s="8" t="s">
        <v>40</v>
      </c>
      <c r="F606" s="8" t="s">
        <v>34</v>
      </c>
    </row>
    <row r="607" spans="2:6" x14ac:dyDescent="0.3">
      <c r="B607" s="8" t="s">
        <v>67</v>
      </c>
      <c r="C607" s="8" t="s">
        <v>1007</v>
      </c>
      <c r="D607" s="8" t="s">
        <v>1234</v>
      </c>
      <c r="E607" s="8" t="s">
        <v>40</v>
      </c>
      <c r="F607" s="8" t="s">
        <v>34</v>
      </c>
    </row>
    <row r="608" spans="2:6" x14ac:dyDescent="0.3">
      <c r="B608" s="8" t="s">
        <v>736</v>
      </c>
      <c r="C608" s="8">
        <v>0</v>
      </c>
      <c r="D608" s="8" t="s">
        <v>1235</v>
      </c>
      <c r="E608" s="8" t="s">
        <v>40</v>
      </c>
      <c r="F608" s="8" t="s">
        <v>34</v>
      </c>
    </row>
    <row r="609" spans="2:6" x14ac:dyDescent="0.3">
      <c r="B609" s="8" t="s">
        <v>736</v>
      </c>
      <c r="C609" s="8" t="s">
        <v>379</v>
      </c>
      <c r="D609" s="8" t="s">
        <v>1236</v>
      </c>
      <c r="E609" s="8" t="s">
        <v>40</v>
      </c>
      <c r="F609" s="8" t="s">
        <v>34</v>
      </c>
    </row>
    <row r="610" spans="2:6" x14ac:dyDescent="0.3">
      <c r="B610" s="8" t="s">
        <v>736</v>
      </c>
      <c r="C610" s="8">
        <v>8</v>
      </c>
      <c r="D610" s="8" t="s">
        <v>1237</v>
      </c>
      <c r="E610" s="8" t="s">
        <v>40</v>
      </c>
      <c r="F610" s="8" t="s">
        <v>34</v>
      </c>
    </row>
    <row r="611" spans="2:6" x14ac:dyDescent="0.3">
      <c r="B611" s="8" t="s">
        <v>736</v>
      </c>
      <c r="C611" s="8">
        <v>9</v>
      </c>
      <c r="D611" s="8" t="s">
        <v>1238</v>
      </c>
      <c r="E611" s="8" t="s">
        <v>40</v>
      </c>
      <c r="F611" s="8" t="s">
        <v>34</v>
      </c>
    </row>
    <row r="612" spans="2:6" x14ac:dyDescent="0.3">
      <c r="B612" s="8" t="s">
        <v>1239</v>
      </c>
      <c r="C612" s="8" t="s">
        <v>1240</v>
      </c>
      <c r="D612" s="8" t="s">
        <v>1241</v>
      </c>
      <c r="E612" s="8" t="s">
        <v>40</v>
      </c>
      <c r="F612" s="8" t="s">
        <v>34</v>
      </c>
    </row>
    <row r="613" spans="2:6" x14ac:dyDescent="0.3">
      <c r="B613" s="8" t="s">
        <v>1239</v>
      </c>
      <c r="C613" s="8" t="s">
        <v>1242</v>
      </c>
      <c r="D613" s="8" t="s">
        <v>1243</v>
      </c>
      <c r="E613" s="8" t="s">
        <v>40</v>
      </c>
      <c r="F613" s="8" t="s">
        <v>34</v>
      </c>
    </row>
    <row r="614" spans="2:6" x14ac:dyDescent="0.3">
      <c r="B614" s="8" t="s">
        <v>1239</v>
      </c>
      <c r="C614" s="8" t="s">
        <v>1244</v>
      </c>
      <c r="D614" s="8" t="s">
        <v>1245</v>
      </c>
      <c r="E614" s="8" t="s">
        <v>40</v>
      </c>
      <c r="F614" s="8" t="s">
        <v>34</v>
      </c>
    </row>
    <row r="615" spans="2:6" x14ac:dyDescent="0.3">
      <c r="B615" s="8" t="s">
        <v>1239</v>
      </c>
      <c r="C615" s="8" t="s">
        <v>1246</v>
      </c>
      <c r="D615" s="8" t="s">
        <v>1247</v>
      </c>
      <c r="E615" s="8" t="s">
        <v>40</v>
      </c>
      <c r="F615" s="8" t="s">
        <v>34</v>
      </c>
    </row>
    <row r="616" spans="2:6" x14ac:dyDescent="0.3">
      <c r="B616" s="8" t="s">
        <v>1239</v>
      </c>
      <c r="C616" s="8" t="s">
        <v>1248</v>
      </c>
      <c r="D616" s="8" t="s">
        <v>1249</v>
      </c>
      <c r="E616" s="8" t="s">
        <v>40</v>
      </c>
      <c r="F616" s="8" t="s">
        <v>34</v>
      </c>
    </row>
    <row r="617" spans="2:6" x14ac:dyDescent="0.3">
      <c r="B617" s="8" t="s">
        <v>737</v>
      </c>
      <c r="C617" s="8" t="s">
        <v>1250</v>
      </c>
      <c r="D617" s="8" t="s">
        <v>1251</v>
      </c>
      <c r="E617" s="8" t="s">
        <v>40</v>
      </c>
      <c r="F617" s="8" t="s">
        <v>34</v>
      </c>
    </row>
    <row r="618" spans="2:6" x14ac:dyDescent="0.3">
      <c r="B618" s="8" t="s">
        <v>737</v>
      </c>
      <c r="C618" s="8" t="s">
        <v>1252</v>
      </c>
      <c r="D618" s="8" t="s">
        <v>1253</v>
      </c>
      <c r="E618" s="8" t="s">
        <v>40</v>
      </c>
      <c r="F618" s="8" t="s">
        <v>34</v>
      </c>
    </row>
    <row r="619" spans="2:6" x14ac:dyDescent="0.3">
      <c r="B619" s="8" t="s">
        <v>737</v>
      </c>
      <c r="C619" s="8" t="s">
        <v>1254</v>
      </c>
      <c r="D619" s="8" t="s">
        <v>1255</v>
      </c>
      <c r="E619" s="8" t="s">
        <v>40</v>
      </c>
      <c r="F619" s="8" t="s">
        <v>34</v>
      </c>
    </row>
    <row r="620" spans="2:6" x14ac:dyDescent="0.3">
      <c r="B620" s="8" t="s">
        <v>737</v>
      </c>
      <c r="C620" s="8" t="s">
        <v>1256</v>
      </c>
      <c r="D620" s="8" t="s">
        <v>1257</v>
      </c>
      <c r="E620" s="8" t="s">
        <v>40</v>
      </c>
      <c r="F620" s="8" t="s">
        <v>34</v>
      </c>
    </row>
    <row r="621" spans="2:6" x14ac:dyDescent="0.3">
      <c r="B621" s="8" t="s">
        <v>737</v>
      </c>
      <c r="C621" s="8" t="s">
        <v>1258</v>
      </c>
      <c r="D621" s="8" t="s">
        <v>1259</v>
      </c>
      <c r="E621" s="8" t="s">
        <v>40</v>
      </c>
      <c r="F621" s="8" t="s">
        <v>34</v>
      </c>
    </row>
    <row r="622" spans="2:6" x14ac:dyDescent="0.3">
      <c r="B622" s="8" t="s">
        <v>1260</v>
      </c>
      <c r="C622" s="8"/>
      <c r="D622" s="8" t="s">
        <v>1260</v>
      </c>
      <c r="E622" s="8" t="s">
        <v>40</v>
      </c>
      <c r="F622" s="8" t="s">
        <v>34</v>
      </c>
    </row>
    <row r="623" spans="2:6" x14ac:dyDescent="0.3">
      <c r="B623" s="8" t="s">
        <v>118</v>
      </c>
      <c r="C623" s="8" t="s">
        <v>1261</v>
      </c>
      <c r="D623" s="8" t="s">
        <v>1262</v>
      </c>
      <c r="E623" s="8" t="s">
        <v>40</v>
      </c>
      <c r="F623" s="8" t="s">
        <v>34</v>
      </c>
    </row>
    <row r="624" spans="2:6" x14ac:dyDescent="0.3">
      <c r="B624" s="8" t="s">
        <v>118</v>
      </c>
      <c r="C624" s="8" t="s">
        <v>1263</v>
      </c>
      <c r="D624" s="8" t="s">
        <v>1264</v>
      </c>
      <c r="E624" s="8" t="s">
        <v>40</v>
      </c>
      <c r="F624" s="8" t="s">
        <v>34</v>
      </c>
    </row>
    <row r="625" spans="2:6" x14ac:dyDescent="0.3">
      <c r="B625" s="8" t="s">
        <v>118</v>
      </c>
      <c r="C625" s="8" t="s">
        <v>1265</v>
      </c>
      <c r="D625" s="8" t="s">
        <v>1266</v>
      </c>
      <c r="E625" s="8" t="s">
        <v>40</v>
      </c>
      <c r="F625" s="8" t="s">
        <v>34</v>
      </c>
    </row>
    <row r="626" spans="2:6" x14ac:dyDescent="0.3">
      <c r="B626" s="8" t="s">
        <v>118</v>
      </c>
      <c r="C626" s="8" t="s">
        <v>1267</v>
      </c>
      <c r="D626" s="8" t="s">
        <v>1268</v>
      </c>
      <c r="E626" s="8" t="s">
        <v>40</v>
      </c>
      <c r="F626" s="8" t="s">
        <v>34</v>
      </c>
    </row>
    <row r="627" spans="2:6" x14ac:dyDescent="0.3">
      <c r="B627" s="8" t="s">
        <v>118</v>
      </c>
      <c r="C627" s="8" t="s">
        <v>1269</v>
      </c>
      <c r="D627" s="8" t="s">
        <v>1270</v>
      </c>
      <c r="E627" s="8" t="s">
        <v>40</v>
      </c>
      <c r="F627" s="8" t="s">
        <v>34</v>
      </c>
    </row>
    <row r="628" spans="2:6" x14ac:dyDescent="0.3">
      <c r="B628" s="8" t="s">
        <v>118</v>
      </c>
      <c r="C628" s="8" t="s">
        <v>1271</v>
      </c>
      <c r="D628" s="8" t="s">
        <v>1272</v>
      </c>
      <c r="E628" s="8" t="s">
        <v>40</v>
      </c>
      <c r="F628" s="8" t="s">
        <v>34</v>
      </c>
    </row>
    <row r="629" spans="2:6" x14ac:dyDescent="0.3">
      <c r="B629" s="8" t="s">
        <v>118</v>
      </c>
      <c r="C629" s="8" t="s">
        <v>1273</v>
      </c>
      <c r="D629" s="8" t="s">
        <v>1274</v>
      </c>
      <c r="E629" s="8" t="s">
        <v>40</v>
      </c>
      <c r="F629" s="8" t="s">
        <v>34</v>
      </c>
    </row>
    <row r="630" spans="2:6" x14ac:dyDescent="0.3">
      <c r="B630" s="8" t="s">
        <v>118</v>
      </c>
      <c r="C630" s="8" t="s">
        <v>1275</v>
      </c>
      <c r="D630" s="8" t="s">
        <v>1276</v>
      </c>
      <c r="E630" s="8" t="s">
        <v>40</v>
      </c>
      <c r="F630" s="8" t="s">
        <v>34</v>
      </c>
    </row>
    <row r="631" spans="2:6" x14ac:dyDescent="0.3">
      <c r="B631" s="8" t="s">
        <v>118</v>
      </c>
      <c r="C631" s="8" t="s">
        <v>1277</v>
      </c>
      <c r="D631" s="8" t="s">
        <v>1278</v>
      </c>
      <c r="E631" s="8" t="s">
        <v>40</v>
      </c>
      <c r="F631" s="8" t="s">
        <v>34</v>
      </c>
    </row>
    <row r="632" spans="2:6" x14ac:dyDescent="0.3">
      <c r="B632" s="8" t="s">
        <v>118</v>
      </c>
      <c r="C632" s="8" t="s">
        <v>1279</v>
      </c>
      <c r="D632" s="8" t="s">
        <v>1280</v>
      </c>
      <c r="E632" s="8" t="s">
        <v>40</v>
      </c>
      <c r="F632" s="8" t="s">
        <v>34</v>
      </c>
    </row>
    <row r="633" spans="2:6" x14ac:dyDescent="0.3">
      <c r="B633" s="8" t="s">
        <v>118</v>
      </c>
      <c r="C633" s="8" t="s">
        <v>115</v>
      </c>
      <c r="D633" s="8" t="s">
        <v>1281</v>
      </c>
      <c r="E633" s="8" t="s">
        <v>40</v>
      </c>
      <c r="F633" s="8" t="s">
        <v>34</v>
      </c>
    </row>
    <row r="634" spans="2:6" x14ac:dyDescent="0.3">
      <c r="B634" s="8" t="s">
        <v>118</v>
      </c>
      <c r="C634" s="8" t="s">
        <v>1282</v>
      </c>
      <c r="D634" s="8" t="s">
        <v>1283</v>
      </c>
      <c r="E634" s="8" t="s">
        <v>40</v>
      </c>
      <c r="F634" s="8" t="s">
        <v>34</v>
      </c>
    </row>
    <row r="635" spans="2:6" x14ac:dyDescent="0.3">
      <c r="B635" s="8" t="s">
        <v>118</v>
      </c>
      <c r="C635" s="8" t="s">
        <v>1284</v>
      </c>
      <c r="D635" s="8" t="s">
        <v>1285</v>
      </c>
      <c r="E635" s="8" t="s">
        <v>40</v>
      </c>
      <c r="F635" s="8" t="s">
        <v>34</v>
      </c>
    </row>
    <row r="636" spans="2:6" x14ac:dyDescent="0.3">
      <c r="B636" s="8" t="s">
        <v>118</v>
      </c>
      <c r="C636" s="8" t="s">
        <v>1286</v>
      </c>
      <c r="D636" s="8" t="s">
        <v>1287</v>
      </c>
      <c r="E636" s="8" t="s">
        <v>40</v>
      </c>
      <c r="F636" s="8" t="s">
        <v>34</v>
      </c>
    </row>
    <row r="637" spans="2:6" x14ac:dyDescent="0.3">
      <c r="B637" s="8" t="s">
        <v>118</v>
      </c>
      <c r="C637" s="8" t="s">
        <v>1288</v>
      </c>
      <c r="D637" s="8" t="s">
        <v>1289</v>
      </c>
      <c r="E637" s="8" t="s">
        <v>40</v>
      </c>
      <c r="F637" s="8" t="s">
        <v>34</v>
      </c>
    </row>
    <row r="638" spans="2:6" x14ac:dyDescent="0.3">
      <c r="B638" s="8" t="s">
        <v>118</v>
      </c>
      <c r="C638" s="8" t="s">
        <v>1290</v>
      </c>
      <c r="D638" s="8" t="s">
        <v>1291</v>
      </c>
      <c r="E638" s="8" t="s">
        <v>40</v>
      </c>
      <c r="F638" s="8" t="s">
        <v>34</v>
      </c>
    </row>
    <row r="639" spans="2:6" x14ac:dyDescent="0.3">
      <c r="B639" s="8" t="s">
        <v>118</v>
      </c>
      <c r="C639" s="8" t="s">
        <v>1292</v>
      </c>
      <c r="D639" s="8" t="s">
        <v>1293</v>
      </c>
      <c r="E639" s="8" t="s">
        <v>40</v>
      </c>
      <c r="F639" s="8" t="s">
        <v>34</v>
      </c>
    </row>
    <row r="640" spans="2:6" x14ac:dyDescent="0.3">
      <c r="B640" s="8" t="s">
        <v>118</v>
      </c>
      <c r="C640" s="8" t="s">
        <v>1294</v>
      </c>
      <c r="D640" s="8" t="s">
        <v>1295</v>
      </c>
      <c r="E640" s="8" t="s">
        <v>40</v>
      </c>
      <c r="F640" s="8" t="s">
        <v>34</v>
      </c>
    </row>
    <row r="641" spans="2:6" x14ac:dyDescent="0.3">
      <c r="B641" s="8" t="s">
        <v>118</v>
      </c>
      <c r="C641" s="8" t="s">
        <v>1296</v>
      </c>
      <c r="D641" s="8" t="s">
        <v>1297</v>
      </c>
      <c r="E641" s="8" t="s">
        <v>40</v>
      </c>
      <c r="F641" s="8" t="s">
        <v>34</v>
      </c>
    </row>
    <row r="642" spans="2:6" x14ac:dyDescent="0.3">
      <c r="B642" s="8" t="s">
        <v>118</v>
      </c>
      <c r="C642" s="8" t="s">
        <v>1173</v>
      </c>
      <c r="D642" s="8" t="s">
        <v>1298</v>
      </c>
      <c r="E642" s="8" t="s">
        <v>40</v>
      </c>
      <c r="F642" s="8" t="s">
        <v>34</v>
      </c>
    </row>
    <row r="643" spans="2:6" x14ac:dyDescent="0.3">
      <c r="B643" s="8" t="s">
        <v>118</v>
      </c>
      <c r="C643" s="8" t="s">
        <v>111</v>
      </c>
      <c r="D643" s="8" t="s">
        <v>1299</v>
      </c>
      <c r="E643" s="8" t="s">
        <v>40</v>
      </c>
      <c r="F643" s="8" t="s">
        <v>34</v>
      </c>
    </row>
    <row r="644" spans="2:6" x14ac:dyDescent="0.3">
      <c r="B644" s="8" t="s">
        <v>118</v>
      </c>
      <c r="C644" s="8" t="s">
        <v>1300</v>
      </c>
      <c r="D644" s="8" t="s">
        <v>1301</v>
      </c>
      <c r="E644" s="8" t="s">
        <v>40</v>
      </c>
      <c r="F644" s="8" t="s">
        <v>34</v>
      </c>
    </row>
    <row r="645" spans="2:6" x14ac:dyDescent="0.3">
      <c r="B645" s="8" t="s">
        <v>118</v>
      </c>
      <c r="C645" s="8" t="s">
        <v>1214</v>
      </c>
      <c r="D645" s="8" t="s">
        <v>1302</v>
      </c>
      <c r="E645" s="8" t="s">
        <v>40</v>
      </c>
      <c r="F645" s="8" t="s">
        <v>34</v>
      </c>
    </row>
    <row r="646" spans="2:6" x14ac:dyDescent="0.3">
      <c r="B646" s="8" t="s">
        <v>118</v>
      </c>
      <c r="C646" s="8" t="s">
        <v>1303</v>
      </c>
      <c r="D646" s="8" t="s">
        <v>1304</v>
      </c>
      <c r="E646" s="8" t="s">
        <v>40</v>
      </c>
      <c r="F646" s="8" t="s">
        <v>34</v>
      </c>
    </row>
    <row r="647" spans="2:6" x14ac:dyDescent="0.3">
      <c r="B647" s="8" t="s">
        <v>118</v>
      </c>
      <c r="C647" s="8" t="s">
        <v>1305</v>
      </c>
      <c r="D647" s="8" t="s">
        <v>1306</v>
      </c>
      <c r="E647" s="8" t="s">
        <v>40</v>
      </c>
      <c r="F647" s="8" t="s">
        <v>34</v>
      </c>
    </row>
    <row r="648" spans="2:6" x14ac:dyDescent="0.3">
      <c r="B648" s="8" t="s">
        <v>183</v>
      </c>
      <c r="C648" s="8" t="s">
        <v>1307</v>
      </c>
      <c r="D648" s="8" t="s">
        <v>1308</v>
      </c>
      <c r="E648" s="8" t="s">
        <v>40</v>
      </c>
      <c r="F648" s="8" t="s">
        <v>34</v>
      </c>
    </row>
    <row r="649" spans="2:6" x14ac:dyDescent="0.3">
      <c r="B649" s="8" t="s">
        <v>183</v>
      </c>
      <c r="C649" s="8" t="s">
        <v>1309</v>
      </c>
      <c r="D649" s="8" t="s">
        <v>1310</v>
      </c>
      <c r="E649" s="8" t="s">
        <v>40</v>
      </c>
      <c r="F649" s="8" t="s">
        <v>34</v>
      </c>
    </row>
    <row r="650" spans="2:6" x14ac:dyDescent="0.3">
      <c r="B650" s="8" t="s">
        <v>184</v>
      </c>
      <c r="C650" s="8" t="s">
        <v>418</v>
      </c>
      <c r="D650" s="8" t="s">
        <v>1311</v>
      </c>
      <c r="E650" s="8" t="s">
        <v>40</v>
      </c>
      <c r="F650" s="8" t="s">
        <v>34</v>
      </c>
    </row>
    <row r="651" spans="2:6" x14ac:dyDescent="0.3">
      <c r="B651" s="8" t="s">
        <v>184</v>
      </c>
      <c r="C651" s="8" t="s">
        <v>420</v>
      </c>
      <c r="D651" s="8" t="s">
        <v>1312</v>
      </c>
      <c r="E651" s="8" t="s">
        <v>40</v>
      </c>
      <c r="F651" s="8" t="s">
        <v>34</v>
      </c>
    </row>
    <row r="652" spans="2:6" x14ac:dyDescent="0.3">
      <c r="B652" s="8" t="s">
        <v>184</v>
      </c>
      <c r="C652" s="8" t="s">
        <v>1313</v>
      </c>
      <c r="D652" s="8" t="s">
        <v>1314</v>
      </c>
      <c r="E652" s="8" t="s">
        <v>40</v>
      </c>
      <c r="F652" s="8" t="s">
        <v>34</v>
      </c>
    </row>
    <row r="653" spans="2:6" x14ac:dyDescent="0.3">
      <c r="B653" s="8" t="s">
        <v>184</v>
      </c>
      <c r="C653" s="8" t="s">
        <v>1315</v>
      </c>
      <c r="D653" s="8" t="s">
        <v>1316</v>
      </c>
      <c r="E653" s="8" t="s">
        <v>40</v>
      </c>
      <c r="F653" s="8" t="s">
        <v>34</v>
      </c>
    </row>
    <row r="654" spans="2:6" x14ac:dyDescent="0.3">
      <c r="B654" s="8" t="s">
        <v>184</v>
      </c>
      <c r="C654" s="8" t="s">
        <v>422</v>
      </c>
      <c r="D654" s="8" t="s">
        <v>1317</v>
      </c>
      <c r="E654" s="8" t="s">
        <v>40</v>
      </c>
      <c r="F654" s="8" t="s">
        <v>34</v>
      </c>
    </row>
    <row r="655" spans="2:6" x14ac:dyDescent="0.3">
      <c r="B655" s="8" t="s">
        <v>184</v>
      </c>
      <c r="C655" s="8" t="s">
        <v>424</v>
      </c>
      <c r="D655" s="8" t="s">
        <v>1318</v>
      </c>
      <c r="E655" s="8" t="s">
        <v>40</v>
      </c>
      <c r="F655" s="8" t="s">
        <v>34</v>
      </c>
    </row>
    <row r="656" spans="2:6" x14ac:dyDescent="0.3">
      <c r="B656" s="8" t="s">
        <v>184</v>
      </c>
      <c r="C656" s="8" t="s">
        <v>1040</v>
      </c>
      <c r="D656" s="8" t="s">
        <v>1319</v>
      </c>
      <c r="E656" s="8" t="s">
        <v>40</v>
      </c>
      <c r="F656" s="8" t="s">
        <v>34</v>
      </c>
    </row>
    <row r="657" spans="2:6" x14ac:dyDescent="0.3">
      <c r="B657" s="8" t="s">
        <v>184</v>
      </c>
      <c r="C657" s="8" t="s">
        <v>1320</v>
      </c>
      <c r="D657" s="8" t="s">
        <v>1321</v>
      </c>
      <c r="E657" s="8" t="s">
        <v>40</v>
      </c>
      <c r="F657" s="8" t="s">
        <v>34</v>
      </c>
    </row>
    <row r="658" spans="2:6" x14ac:dyDescent="0.3">
      <c r="B658" s="8" t="s">
        <v>184</v>
      </c>
      <c r="C658" s="8" t="s">
        <v>1322</v>
      </c>
      <c r="D658" s="8" t="s">
        <v>1323</v>
      </c>
      <c r="E658" s="8" t="s">
        <v>40</v>
      </c>
      <c r="F658" s="8" t="s">
        <v>34</v>
      </c>
    </row>
    <row r="659" spans="2:6" x14ac:dyDescent="0.3">
      <c r="B659" s="8" t="s">
        <v>184</v>
      </c>
      <c r="C659" s="8" t="s">
        <v>1324</v>
      </c>
      <c r="D659" s="8" t="s">
        <v>1325</v>
      </c>
      <c r="E659" s="8" t="s">
        <v>40</v>
      </c>
      <c r="F659" s="8" t="s">
        <v>34</v>
      </c>
    </row>
    <row r="660" spans="2:6" x14ac:dyDescent="0.3">
      <c r="B660" s="8" t="s">
        <v>184</v>
      </c>
      <c r="C660" s="8" t="s">
        <v>1326</v>
      </c>
      <c r="D660" s="8" t="s">
        <v>1327</v>
      </c>
      <c r="E660" s="8" t="s">
        <v>40</v>
      </c>
      <c r="F660" s="8" t="s">
        <v>34</v>
      </c>
    </row>
    <row r="661" spans="2:6" x14ac:dyDescent="0.3">
      <c r="B661" s="8" t="s">
        <v>184</v>
      </c>
      <c r="C661" s="8" t="s">
        <v>1328</v>
      </c>
      <c r="D661" s="8" t="s">
        <v>1329</v>
      </c>
      <c r="E661" s="8" t="s">
        <v>40</v>
      </c>
      <c r="F661" s="8" t="s">
        <v>34</v>
      </c>
    </row>
    <row r="662" spans="2:6" x14ac:dyDescent="0.3">
      <c r="B662" s="8" t="s">
        <v>184</v>
      </c>
      <c r="C662" s="8" t="s">
        <v>1330</v>
      </c>
      <c r="D662" s="8" t="s">
        <v>1331</v>
      </c>
      <c r="E662" s="8" t="s">
        <v>40</v>
      </c>
      <c r="F662" s="8" t="s">
        <v>34</v>
      </c>
    </row>
    <row r="663" spans="2:6" x14ac:dyDescent="0.3">
      <c r="B663" s="8" t="s">
        <v>184</v>
      </c>
      <c r="C663" s="8" t="s">
        <v>1332</v>
      </c>
      <c r="D663" s="8" t="s">
        <v>1333</v>
      </c>
      <c r="E663" s="8" t="s">
        <v>40</v>
      </c>
      <c r="F663" s="8" t="s">
        <v>34</v>
      </c>
    </row>
    <row r="664" spans="2:6" x14ac:dyDescent="0.3">
      <c r="B664" s="8" t="s">
        <v>756</v>
      </c>
      <c r="C664" s="8" t="s">
        <v>216</v>
      </c>
      <c r="D664" s="8" t="s">
        <v>1334</v>
      </c>
      <c r="E664" s="8" t="s">
        <v>40</v>
      </c>
      <c r="F664" s="8" t="s">
        <v>34</v>
      </c>
    </row>
    <row r="665" spans="2:6" x14ac:dyDescent="0.3">
      <c r="B665" s="8" t="s">
        <v>756</v>
      </c>
      <c r="C665" s="8" t="s">
        <v>1335</v>
      </c>
      <c r="D665" s="8" t="s">
        <v>1336</v>
      </c>
      <c r="E665" s="8" t="s">
        <v>40</v>
      </c>
      <c r="F665" s="8" t="s">
        <v>34</v>
      </c>
    </row>
    <row r="666" spans="2:6" x14ac:dyDescent="0.3">
      <c r="B666" s="8" t="s">
        <v>756</v>
      </c>
      <c r="C666" s="8" t="s">
        <v>1337</v>
      </c>
      <c r="D666" s="8" t="s">
        <v>1338</v>
      </c>
      <c r="E666" s="8" t="s">
        <v>40</v>
      </c>
      <c r="F666" s="8" t="s">
        <v>34</v>
      </c>
    </row>
    <row r="667" spans="2:6" x14ac:dyDescent="0.3">
      <c r="B667" s="8" t="s">
        <v>756</v>
      </c>
      <c r="C667" s="8" t="s">
        <v>1339</v>
      </c>
      <c r="D667" s="8" t="s">
        <v>1340</v>
      </c>
      <c r="E667" s="8" t="s">
        <v>40</v>
      </c>
      <c r="F667" s="8" t="s">
        <v>34</v>
      </c>
    </row>
    <row r="668" spans="2:6" x14ac:dyDescent="0.3">
      <c r="B668" s="8" t="s">
        <v>756</v>
      </c>
      <c r="C668" s="8" t="s">
        <v>1341</v>
      </c>
      <c r="D668" s="8" t="s">
        <v>1342</v>
      </c>
      <c r="E668" s="8" t="s">
        <v>40</v>
      </c>
      <c r="F668" s="8" t="s">
        <v>34</v>
      </c>
    </row>
    <row r="669" spans="2:6" x14ac:dyDescent="0.3">
      <c r="B669" s="8" t="s">
        <v>756</v>
      </c>
      <c r="C669" s="8" t="s">
        <v>1343</v>
      </c>
      <c r="D669" s="8" t="s">
        <v>1344</v>
      </c>
      <c r="E669" s="8" t="s">
        <v>40</v>
      </c>
      <c r="F669" s="8" t="s">
        <v>34</v>
      </c>
    </row>
    <row r="670" spans="2:6" x14ac:dyDescent="0.3">
      <c r="B670" s="8" t="s">
        <v>791</v>
      </c>
      <c r="C670" s="8" t="s">
        <v>32</v>
      </c>
      <c r="D670" s="8" t="s">
        <v>1345</v>
      </c>
      <c r="E670" s="8" t="s">
        <v>40</v>
      </c>
      <c r="F670" s="8" t="s">
        <v>34</v>
      </c>
    </row>
    <row r="671" spans="2:6" x14ac:dyDescent="0.3">
      <c r="B671" s="8" t="s">
        <v>791</v>
      </c>
      <c r="C671" s="8" t="s">
        <v>512</v>
      </c>
      <c r="D671" s="8" t="s">
        <v>1346</v>
      </c>
      <c r="E671" s="8" t="s">
        <v>40</v>
      </c>
      <c r="F671" s="8" t="s">
        <v>34</v>
      </c>
    </row>
    <row r="672" spans="2:6" x14ac:dyDescent="0.3">
      <c r="B672" s="8" t="s">
        <v>791</v>
      </c>
      <c r="C672" s="8" t="s">
        <v>1347</v>
      </c>
      <c r="D672" s="8" t="s">
        <v>1348</v>
      </c>
      <c r="E672" s="8" t="s">
        <v>40</v>
      </c>
      <c r="F672" s="8" t="s">
        <v>34</v>
      </c>
    </row>
    <row r="673" spans="2:6" x14ac:dyDescent="0.3">
      <c r="B673" s="8" t="s">
        <v>791</v>
      </c>
      <c r="C673" s="8" t="s">
        <v>1349</v>
      </c>
      <c r="D673" s="8" t="s">
        <v>1350</v>
      </c>
      <c r="E673" s="8" t="s">
        <v>40</v>
      </c>
      <c r="F673" s="8" t="s">
        <v>34</v>
      </c>
    </row>
    <row r="674" spans="2:6" x14ac:dyDescent="0.3">
      <c r="B674" s="8" t="s">
        <v>791</v>
      </c>
      <c r="C674" s="8" t="s">
        <v>1351</v>
      </c>
      <c r="D674" s="8" t="s">
        <v>1352</v>
      </c>
      <c r="E674" s="8" t="s">
        <v>40</v>
      </c>
      <c r="F674" s="8" t="s">
        <v>34</v>
      </c>
    </row>
    <row r="675" spans="2:6" x14ac:dyDescent="0.3">
      <c r="B675" s="8" t="s">
        <v>791</v>
      </c>
      <c r="C675" s="8" t="s">
        <v>522</v>
      </c>
      <c r="D675" s="8" t="s">
        <v>1353</v>
      </c>
      <c r="E675" s="8" t="s">
        <v>40</v>
      </c>
      <c r="F675" s="8" t="s">
        <v>34</v>
      </c>
    </row>
    <row r="676" spans="2:6" x14ac:dyDescent="0.3">
      <c r="B676" s="8" t="s">
        <v>791</v>
      </c>
      <c r="C676" s="8" t="s">
        <v>1354</v>
      </c>
      <c r="D676" s="8" t="s">
        <v>1355</v>
      </c>
      <c r="E676" s="8" t="s">
        <v>40</v>
      </c>
      <c r="F676" s="8" t="s">
        <v>34</v>
      </c>
    </row>
    <row r="677" spans="2:6" x14ac:dyDescent="0.3">
      <c r="B677" s="8" t="s">
        <v>791</v>
      </c>
      <c r="C677" s="8" t="s">
        <v>1356</v>
      </c>
      <c r="D677" s="8" t="s">
        <v>1357</v>
      </c>
      <c r="E677" s="8" t="s">
        <v>40</v>
      </c>
      <c r="F677" s="8" t="s">
        <v>34</v>
      </c>
    </row>
    <row r="678" spans="2:6" x14ac:dyDescent="0.3">
      <c r="B678" s="8" t="s">
        <v>791</v>
      </c>
      <c r="C678" s="8" t="s">
        <v>1358</v>
      </c>
      <c r="D678" s="8" t="s">
        <v>1359</v>
      </c>
      <c r="E678" s="8" t="s">
        <v>40</v>
      </c>
      <c r="F678" s="8" t="s">
        <v>34</v>
      </c>
    </row>
    <row r="679" spans="2:6" x14ac:dyDescent="0.3">
      <c r="B679" s="8" t="s">
        <v>791</v>
      </c>
      <c r="C679" s="8" t="s">
        <v>1360</v>
      </c>
      <c r="D679" s="8" t="s">
        <v>1361</v>
      </c>
      <c r="E679" s="8" t="s">
        <v>40</v>
      </c>
      <c r="F679" s="8" t="s">
        <v>34</v>
      </c>
    </row>
    <row r="680" spans="2:6" x14ac:dyDescent="0.3">
      <c r="B680" s="8" t="s">
        <v>791</v>
      </c>
      <c r="C680" s="8" t="s">
        <v>1362</v>
      </c>
      <c r="D680" s="8" t="s">
        <v>1363</v>
      </c>
      <c r="E680" s="8" t="s">
        <v>40</v>
      </c>
      <c r="F680" s="8" t="s">
        <v>34</v>
      </c>
    </row>
    <row r="681" spans="2:6" x14ac:dyDescent="0.3">
      <c r="B681" s="8" t="s">
        <v>791</v>
      </c>
      <c r="C681" s="8" t="s">
        <v>1364</v>
      </c>
      <c r="D681" s="8" t="s">
        <v>1365</v>
      </c>
      <c r="E681" s="8" t="s">
        <v>40</v>
      </c>
      <c r="F681" s="8" t="s">
        <v>34</v>
      </c>
    </row>
    <row r="682" spans="2:6" x14ac:dyDescent="0.3">
      <c r="B682" s="8" t="s">
        <v>791</v>
      </c>
      <c r="C682" s="8" t="s">
        <v>1366</v>
      </c>
      <c r="D682" s="8" t="s">
        <v>1367</v>
      </c>
      <c r="E682" s="8" t="s">
        <v>40</v>
      </c>
      <c r="F682" s="8" t="s">
        <v>34</v>
      </c>
    </row>
    <row r="683" spans="2:6" x14ac:dyDescent="0.3">
      <c r="B683" s="8" t="s">
        <v>791</v>
      </c>
      <c r="C683" s="8" t="s">
        <v>1368</v>
      </c>
      <c r="D683" s="8" t="s">
        <v>1369</v>
      </c>
      <c r="E683" s="8" t="s">
        <v>40</v>
      </c>
      <c r="F683" s="8" t="s">
        <v>34</v>
      </c>
    </row>
    <row r="684" spans="2:6" x14ac:dyDescent="0.3">
      <c r="B684" s="8" t="s">
        <v>791</v>
      </c>
      <c r="C684" s="8" t="s">
        <v>1370</v>
      </c>
      <c r="D684" s="8" t="s">
        <v>1371</v>
      </c>
      <c r="E684" s="8" t="s">
        <v>40</v>
      </c>
      <c r="F684" s="8" t="s">
        <v>34</v>
      </c>
    </row>
    <row r="685" spans="2:6" x14ac:dyDescent="0.3">
      <c r="B685" s="8" t="s">
        <v>791</v>
      </c>
      <c r="C685" s="8" t="s">
        <v>1372</v>
      </c>
      <c r="D685" s="8" t="s">
        <v>1373</v>
      </c>
      <c r="E685" s="8" t="s">
        <v>40</v>
      </c>
      <c r="F685" s="8" t="s">
        <v>34</v>
      </c>
    </row>
    <row r="686" spans="2:6" x14ac:dyDescent="0.3">
      <c r="B686" s="8" t="s">
        <v>791</v>
      </c>
      <c r="C686" s="8" t="s">
        <v>1374</v>
      </c>
      <c r="D686" s="8" t="s">
        <v>1375</v>
      </c>
      <c r="E686" s="8" t="s">
        <v>40</v>
      </c>
      <c r="F686" s="8" t="s">
        <v>34</v>
      </c>
    </row>
    <row r="687" spans="2:6" x14ac:dyDescent="0.3">
      <c r="B687" s="8" t="s">
        <v>791</v>
      </c>
      <c r="C687" s="8" t="s">
        <v>1376</v>
      </c>
      <c r="D687" s="8" t="s">
        <v>1377</v>
      </c>
      <c r="E687" s="8" t="s">
        <v>40</v>
      </c>
      <c r="F687" s="8" t="s">
        <v>34</v>
      </c>
    </row>
    <row r="688" spans="2:6" x14ac:dyDescent="0.3">
      <c r="B688" s="8" t="s">
        <v>791</v>
      </c>
      <c r="C688" s="8" t="s">
        <v>1378</v>
      </c>
      <c r="D688" s="8" t="s">
        <v>1379</v>
      </c>
      <c r="E688" s="8" t="s">
        <v>40</v>
      </c>
      <c r="F688" s="8" t="s">
        <v>34</v>
      </c>
    </row>
    <row r="689" spans="2:6" x14ac:dyDescent="0.3">
      <c r="B689" s="8" t="s">
        <v>791</v>
      </c>
      <c r="C689" s="8" t="s">
        <v>1380</v>
      </c>
      <c r="D689" s="8" t="s">
        <v>1381</v>
      </c>
      <c r="E689" s="8" t="s">
        <v>40</v>
      </c>
      <c r="F689" s="8" t="s">
        <v>34</v>
      </c>
    </row>
    <row r="690" spans="2:6" x14ac:dyDescent="0.3">
      <c r="B690" s="8" t="s">
        <v>791</v>
      </c>
      <c r="C690" s="8" t="s">
        <v>1382</v>
      </c>
      <c r="D690" s="8" t="s">
        <v>1383</v>
      </c>
      <c r="E690" s="8" t="s">
        <v>40</v>
      </c>
      <c r="F690" s="8" t="s">
        <v>34</v>
      </c>
    </row>
    <row r="691" spans="2:6" x14ac:dyDescent="0.3">
      <c r="B691" s="8" t="s">
        <v>791</v>
      </c>
      <c r="C691" s="8" t="s">
        <v>1384</v>
      </c>
      <c r="D691" s="8" t="s">
        <v>1385</v>
      </c>
      <c r="E691" s="8" t="s">
        <v>40</v>
      </c>
      <c r="F691" s="8" t="s">
        <v>34</v>
      </c>
    </row>
    <row r="692" spans="2:6" x14ac:dyDescent="0.3">
      <c r="B692" s="8" t="s">
        <v>791</v>
      </c>
      <c r="C692" s="8" t="s">
        <v>1386</v>
      </c>
      <c r="D692" s="8" t="s">
        <v>1387</v>
      </c>
      <c r="E692" s="8" t="s">
        <v>40</v>
      </c>
      <c r="F692" s="8" t="s">
        <v>34</v>
      </c>
    </row>
    <row r="693" spans="2:6" x14ac:dyDescent="0.3">
      <c r="B693" s="8" t="s">
        <v>791</v>
      </c>
      <c r="C693" s="8" t="s">
        <v>1388</v>
      </c>
      <c r="D693" s="8" t="s">
        <v>1389</v>
      </c>
      <c r="E693" s="8" t="s">
        <v>40</v>
      </c>
      <c r="F693" s="8" t="s">
        <v>34</v>
      </c>
    </row>
    <row r="694" spans="2:6" x14ac:dyDescent="0.3">
      <c r="B694" s="8" t="s">
        <v>791</v>
      </c>
      <c r="C694" s="8" t="s">
        <v>1390</v>
      </c>
      <c r="D694" s="8" t="s">
        <v>1391</v>
      </c>
      <c r="E694" s="8" t="s">
        <v>40</v>
      </c>
      <c r="F694" s="8" t="s">
        <v>34</v>
      </c>
    </row>
    <row r="695" spans="2:6" x14ac:dyDescent="0.3">
      <c r="B695" s="8" t="s">
        <v>791</v>
      </c>
      <c r="C695" s="8" t="s">
        <v>1392</v>
      </c>
      <c r="D695" s="8" t="s">
        <v>1393</v>
      </c>
      <c r="E695" s="8" t="s">
        <v>40</v>
      </c>
      <c r="F695" s="8" t="s">
        <v>34</v>
      </c>
    </row>
    <row r="696" spans="2:6" x14ac:dyDescent="0.3">
      <c r="B696" s="8" t="s">
        <v>791</v>
      </c>
      <c r="C696" s="8" t="s">
        <v>1394</v>
      </c>
      <c r="D696" s="8" t="s">
        <v>1395</v>
      </c>
      <c r="E696" s="8" t="s">
        <v>40</v>
      </c>
      <c r="F696" s="8" t="s">
        <v>34</v>
      </c>
    </row>
    <row r="697" spans="2:6" x14ac:dyDescent="0.3">
      <c r="B697" s="8" t="s">
        <v>791</v>
      </c>
      <c r="C697" s="8" t="s">
        <v>1396</v>
      </c>
      <c r="D697" s="8" t="s">
        <v>1397</v>
      </c>
      <c r="E697" s="8" t="s">
        <v>40</v>
      </c>
      <c r="F697" s="8" t="s">
        <v>34</v>
      </c>
    </row>
    <row r="698" spans="2:6" x14ac:dyDescent="0.3">
      <c r="B698" s="8" t="s">
        <v>791</v>
      </c>
      <c r="C698" s="8" t="s">
        <v>1398</v>
      </c>
      <c r="D698" s="8" t="s">
        <v>1399</v>
      </c>
      <c r="E698" s="8" t="s">
        <v>40</v>
      </c>
      <c r="F698" s="8" t="s">
        <v>34</v>
      </c>
    </row>
    <row r="699" spans="2:6" x14ac:dyDescent="0.3">
      <c r="B699" s="8" t="s">
        <v>791</v>
      </c>
      <c r="C699" s="8" t="s">
        <v>1400</v>
      </c>
      <c r="D699" s="8" t="s">
        <v>1401</v>
      </c>
      <c r="E699" s="8" t="s">
        <v>40</v>
      </c>
      <c r="F699" s="8" t="s">
        <v>34</v>
      </c>
    </row>
    <row r="700" spans="2:6" x14ac:dyDescent="0.3">
      <c r="B700" s="8" t="s">
        <v>791</v>
      </c>
      <c r="C700" s="8" t="s">
        <v>1402</v>
      </c>
      <c r="D700" s="8" t="s">
        <v>1403</v>
      </c>
      <c r="E700" s="8" t="s">
        <v>40</v>
      </c>
      <c r="F700" s="8" t="s">
        <v>34</v>
      </c>
    </row>
    <row r="701" spans="2:6" x14ac:dyDescent="0.3">
      <c r="B701" s="8" t="s">
        <v>791</v>
      </c>
      <c r="C701" s="8" t="s">
        <v>1404</v>
      </c>
      <c r="D701" s="8" t="s">
        <v>1405</v>
      </c>
      <c r="E701" s="8" t="s">
        <v>40</v>
      </c>
      <c r="F701" s="8" t="s">
        <v>34</v>
      </c>
    </row>
    <row r="702" spans="2:6" x14ac:dyDescent="0.3">
      <c r="B702" s="8" t="s">
        <v>791</v>
      </c>
      <c r="C702" s="8" t="s">
        <v>1406</v>
      </c>
      <c r="D702" s="8" t="s">
        <v>1407</v>
      </c>
      <c r="E702" s="8" t="s">
        <v>40</v>
      </c>
      <c r="F702" s="8" t="s">
        <v>34</v>
      </c>
    </row>
    <row r="703" spans="2:6" x14ac:dyDescent="0.3">
      <c r="B703" s="8" t="s">
        <v>791</v>
      </c>
      <c r="C703" s="8" t="s">
        <v>1408</v>
      </c>
      <c r="D703" s="8" t="s">
        <v>1409</v>
      </c>
      <c r="E703" s="8" t="s">
        <v>40</v>
      </c>
      <c r="F703" s="8" t="s">
        <v>34</v>
      </c>
    </row>
    <row r="704" spans="2:6" x14ac:dyDescent="0.3">
      <c r="B704" s="8" t="s">
        <v>791</v>
      </c>
      <c r="C704" s="8" t="s">
        <v>1410</v>
      </c>
      <c r="D704" s="8" t="s">
        <v>1411</v>
      </c>
      <c r="E704" s="8" t="s">
        <v>40</v>
      </c>
      <c r="F704" s="8" t="s">
        <v>34</v>
      </c>
    </row>
    <row r="705" spans="2:6" x14ac:dyDescent="0.3">
      <c r="B705" s="8" t="s">
        <v>213</v>
      </c>
      <c r="C705" s="8" t="s">
        <v>1412</v>
      </c>
      <c r="D705" s="8" t="s">
        <v>1413</v>
      </c>
      <c r="E705" s="8" t="s">
        <v>40</v>
      </c>
      <c r="F705" s="8" t="s">
        <v>34</v>
      </c>
    </row>
    <row r="706" spans="2:6" x14ac:dyDescent="0.3">
      <c r="B706" s="8" t="s">
        <v>213</v>
      </c>
      <c r="C706" s="8" t="s">
        <v>769</v>
      </c>
      <c r="D706" s="8" t="s">
        <v>1414</v>
      </c>
      <c r="E706" s="8" t="s">
        <v>40</v>
      </c>
      <c r="F706" s="8" t="s">
        <v>34</v>
      </c>
    </row>
    <row r="707" spans="2:6" x14ac:dyDescent="0.3">
      <c r="B707" s="8" t="s">
        <v>213</v>
      </c>
      <c r="C707" s="8" t="s">
        <v>1415</v>
      </c>
      <c r="D707" s="8" t="s">
        <v>1416</v>
      </c>
      <c r="E707" s="8" t="s">
        <v>40</v>
      </c>
      <c r="F707" s="8" t="s">
        <v>34</v>
      </c>
    </row>
    <row r="708" spans="2:6" x14ac:dyDescent="0.3">
      <c r="B708" s="8" t="s">
        <v>213</v>
      </c>
      <c r="C708" s="8" t="s">
        <v>1417</v>
      </c>
      <c r="D708" s="8" t="s">
        <v>1418</v>
      </c>
      <c r="E708" s="8" t="s">
        <v>40</v>
      </c>
      <c r="F708" s="8" t="s">
        <v>34</v>
      </c>
    </row>
    <row r="709" spans="2:6" x14ac:dyDescent="0.3">
      <c r="B709" s="8" t="s">
        <v>213</v>
      </c>
      <c r="C709" s="8" t="s">
        <v>1419</v>
      </c>
      <c r="D709" s="8" t="s">
        <v>1420</v>
      </c>
      <c r="E709" s="8" t="s">
        <v>40</v>
      </c>
      <c r="F709" s="8" t="s">
        <v>34</v>
      </c>
    </row>
    <row r="710" spans="2:6" x14ac:dyDescent="0.3">
      <c r="B710" s="8" t="s">
        <v>213</v>
      </c>
      <c r="C710" s="8" t="s">
        <v>1421</v>
      </c>
      <c r="D710" s="8" t="s">
        <v>1422</v>
      </c>
      <c r="E710" s="8" t="s">
        <v>40</v>
      </c>
      <c r="F710" s="8" t="s">
        <v>34</v>
      </c>
    </row>
    <row r="711" spans="2:6" x14ac:dyDescent="0.3">
      <c r="B711" s="8" t="s">
        <v>213</v>
      </c>
      <c r="C711" s="8" t="s">
        <v>1423</v>
      </c>
      <c r="D711" s="8" t="s">
        <v>1424</v>
      </c>
      <c r="E711" s="8" t="s">
        <v>40</v>
      </c>
      <c r="F711" s="8" t="s">
        <v>34</v>
      </c>
    </row>
    <row r="712" spans="2:6" x14ac:dyDescent="0.3">
      <c r="B712" s="8" t="s">
        <v>213</v>
      </c>
      <c r="C712" s="8" t="s">
        <v>1425</v>
      </c>
      <c r="D712" s="8" t="s">
        <v>1426</v>
      </c>
      <c r="E712" s="8" t="s">
        <v>40</v>
      </c>
      <c r="F712" s="8" t="s">
        <v>34</v>
      </c>
    </row>
    <row r="713" spans="2:6" x14ac:dyDescent="0.3">
      <c r="B713" s="8" t="s">
        <v>213</v>
      </c>
      <c r="C713" s="8" t="s">
        <v>1427</v>
      </c>
      <c r="D713" s="8" t="s">
        <v>1428</v>
      </c>
      <c r="E713" s="8" t="s">
        <v>40</v>
      </c>
      <c r="F713" s="8" t="s">
        <v>34</v>
      </c>
    </row>
    <row r="714" spans="2:6" x14ac:dyDescent="0.3">
      <c r="B714" s="8" t="s">
        <v>213</v>
      </c>
      <c r="C714" s="8" t="s">
        <v>1429</v>
      </c>
      <c r="D714" s="8" t="s">
        <v>1430</v>
      </c>
      <c r="E714" s="8" t="s">
        <v>40</v>
      </c>
      <c r="F714" s="8" t="s">
        <v>34</v>
      </c>
    </row>
    <row r="715" spans="2:6" x14ac:dyDescent="0.3">
      <c r="B715" s="8" t="s">
        <v>213</v>
      </c>
      <c r="C715" s="8" t="s">
        <v>1431</v>
      </c>
      <c r="D715" s="8" t="s">
        <v>1432</v>
      </c>
      <c r="E715" s="8" t="s">
        <v>40</v>
      </c>
      <c r="F715" s="8" t="s">
        <v>34</v>
      </c>
    </row>
    <row r="716" spans="2:6" x14ac:dyDescent="0.3">
      <c r="B716" s="8" t="s">
        <v>213</v>
      </c>
      <c r="C716" s="8" t="s">
        <v>1433</v>
      </c>
      <c r="D716" s="8" t="s">
        <v>1434</v>
      </c>
      <c r="E716" s="8" t="s">
        <v>40</v>
      </c>
      <c r="F716" s="8" t="s">
        <v>34</v>
      </c>
    </row>
    <row r="717" spans="2:6" x14ac:dyDescent="0.3">
      <c r="B717" s="8" t="s">
        <v>213</v>
      </c>
      <c r="C717" s="8" t="s">
        <v>505</v>
      </c>
      <c r="D717" s="8" t="s">
        <v>1435</v>
      </c>
      <c r="E717" s="8" t="s">
        <v>40</v>
      </c>
      <c r="F717" s="8" t="s">
        <v>34</v>
      </c>
    </row>
    <row r="718" spans="2:6" x14ac:dyDescent="0.3">
      <c r="B718" s="8" t="s">
        <v>213</v>
      </c>
      <c r="C718" s="8" t="s">
        <v>1436</v>
      </c>
      <c r="D718" s="8" t="s">
        <v>1437</v>
      </c>
      <c r="E718" s="8" t="s">
        <v>40</v>
      </c>
      <c r="F718" s="8" t="s">
        <v>34</v>
      </c>
    </row>
    <row r="719" spans="2:6" x14ac:dyDescent="0.3">
      <c r="B719" s="8" t="s">
        <v>284</v>
      </c>
      <c r="C719" s="8">
        <v>1</v>
      </c>
      <c r="D719" s="8" t="s">
        <v>1438</v>
      </c>
      <c r="E719" s="8" t="s">
        <v>40</v>
      </c>
      <c r="F719" s="8" t="s">
        <v>34</v>
      </c>
    </row>
    <row r="720" spans="2:6" x14ac:dyDescent="0.3">
      <c r="B720" s="8" t="s">
        <v>284</v>
      </c>
      <c r="C720" s="8">
        <v>2</v>
      </c>
      <c r="D720" s="8" t="s">
        <v>1439</v>
      </c>
      <c r="E720" s="8" t="s">
        <v>40</v>
      </c>
      <c r="F720" s="8" t="s">
        <v>34</v>
      </c>
    </row>
    <row r="721" spans="2:6" x14ac:dyDescent="0.3">
      <c r="B721" s="8" t="s">
        <v>284</v>
      </c>
      <c r="C721" s="8">
        <v>3</v>
      </c>
      <c r="D721" s="8" t="s">
        <v>1440</v>
      </c>
      <c r="E721" s="8" t="s">
        <v>40</v>
      </c>
      <c r="F721" s="8" t="s">
        <v>34</v>
      </c>
    </row>
    <row r="722" spans="2:6" x14ac:dyDescent="0.3">
      <c r="B722" s="8" t="s">
        <v>284</v>
      </c>
      <c r="C722" s="8">
        <v>4</v>
      </c>
      <c r="D722" s="8" t="s">
        <v>1441</v>
      </c>
      <c r="E722" s="8" t="s">
        <v>40</v>
      </c>
      <c r="F722" s="8" t="s">
        <v>34</v>
      </c>
    </row>
    <row r="723" spans="2:6" x14ac:dyDescent="0.3">
      <c r="B723" s="8" t="s">
        <v>285</v>
      </c>
      <c r="C723" s="8">
        <v>3</v>
      </c>
      <c r="D723" s="8" t="s">
        <v>1442</v>
      </c>
      <c r="E723" s="8" t="s">
        <v>40</v>
      </c>
      <c r="F723" s="8" t="s">
        <v>34</v>
      </c>
    </row>
    <row r="724" spans="2:6" x14ac:dyDescent="0.3">
      <c r="B724" s="8" t="s">
        <v>285</v>
      </c>
      <c r="C724" s="8" t="s">
        <v>1443</v>
      </c>
      <c r="D724" s="8" t="s">
        <v>1444</v>
      </c>
      <c r="E724" s="8" t="s">
        <v>40</v>
      </c>
      <c r="F724" s="8" t="s">
        <v>34</v>
      </c>
    </row>
    <row r="725" spans="2:6" x14ac:dyDescent="0.3">
      <c r="B725" s="8" t="s">
        <v>285</v>
      </c>
      <c r="C725" s="8" t="s">
        <v>1107</v>
      </c>
      <c r="D725" s="8" t="s">
        <v>1445</v>
      </c>
      <c r="E725" s="8" t="s">
        <v>40</v>
      </c>
      <c r="F725" s="8" t="s">
        <v>34</v>
      </c>
    </row>
    <row r="726" spans="2:6" x14ac:dyDescent="0.3">
      <c r="B726" s="8" t="s">
        <v>285</v>
      </c>
      <c r="C726" s="8" t="s">
        <v>1446</v>
      </c>
      <c r="D726" s="8" t="s">
        <v>1447</v>
      </c>
      <c r="E726" s="8" t="s">
        <v>40</v>
      </c>
      <c r="F726" s="8" t="s">
        <v>34</v>
      </c>
    </row>
    <row r="727" spans="2:6" x14ac:dyDescent="0.3">
      <c r="B727" s="8" t="s">
        <v>285</v>
      </c>
      <c r="C727" s="8" t="s">
        <v>1109</v>
      </c>
      <c r="D727" s="8" t="s">
        <v>1448</v>
      </c>
      <c r="E727" s="8" t="s">
        <v>40</v>
      </c>
      <c r="F727" s="8" t="s">
        <v>34</v>
      </c>
    </row>
    <row r="728" spans="2:6" x14ac:dyDescent="0.3">
      <c r="B728" s="8" t="s">
        <v>285</v>
      </c>
      <c r="C728" s="8" t="s">
        <v>1449</v>
      </c>
      <c r="D728" s="8" t="s">
        <v>1450</v>
      </c>
      <c r="E728" s="8" t="s">
        <v>40</v>
      </c>
      <c r="F728" s="8" t="s">
        <v>34</v>
      </c>
    </row>
    <row r="729" spans="2:6" x14ac:dyDescent="0.3">
      <c r="B729" s="8" t="s">
        <v>285</v>
      </c>
      <c r="C729" s="8" t="s">
        <v>1451</v>
      </c>
      <c r="D729" s="8" t="s">
        <v>1452</v>
      </c>
      <c r="E729" s="8" t="s">
        <v>40</v>
      </c>
      <c r="F729" s="8" t="s">
        <v>34</v>
      </c>
    </row>
    <row r="730" spans="2:6" x14ac:dyDescent="0.3">
      <c r="B730" s="8" t="s">
        <v>285</v>
      </c>
      <c r="C730" s="8" t="s">
        <v>1453</v>
      </c>
      <c r="D730" s="8" t="s">
        <v>1454</v>
      </c>
      <c r="E730" s="8" t="s">
        <v>40</v>
      </c>
      <c r="F730" s="8" t="s">
        <v>34</v>
      </c>
    </row>
    <row r="731" spans="2:6" x14ac:dyDescent="0.3">
      <c r="B731" s="8" t="s">
        <v>285</v>
      </c>
      <c r="C731" s="8" t="s">
        <v>1455</v>
      </c>
      <c r="D731" s="8" t="s">
        <v>1456</v>
      </c>
      <c r="E731" s="8" t="s">
        <v>40</v>
      </c>
      <c r="F731" s="8" t="s">
        <v>34</v>
      </c>
    </row>
    <row r="732" spans="2:6" x14ac:dyDescent="0.3">
      <c r="B732" s="8" t="s">
        <v>285</v>
      </c>
      <c r="C732" s="8" t="s">
        <v>1457</v>
      </c>
      <c r="D732" s="8" t="s">
        <v>1458</v>
      </c>
      <c r="E732" s="8" t="s">
        <v>40</v>
      </c>
      <c r="F732" s="8" t="s">
        <v>34</v>
      </c>
    </row>
    <row r="733" spans="2:6" x14ac:dyDescent="0.3">
      <c r="B733" s="8" t="s">
        <v>285</v>
      </c>
      <c r="C733" s="8" t="s">
        <v>1459</v>
      </c>
      <c r="D733" s="8" t="s">
        <v>1460</v>
      </c>
      <c r="E733" s="8" t="s">
        <v>40</v>
      </c>
      <c r="F733" s="8" t="s">
        <v>34</v>
      </c>
    </row>
    <row r="734" spans="2:6" x14ac:dyDescent="0.3">
      <c r="B734" s="8" t="s">
        <v>285</v>
      </c>
      <c r="C734" s="8" t="s">
        <v>1461</v>
      </c>
      <c r="D734" s="8" t="s">
        <v>1462</v>
      </c>
      <c r="E734" s="8" t="s">
        <v>40</v>
      </c>
      <c r="F734" s="8" t="s">
        <v>34</v>
      </c>
    </row>
    <row r="735" spans="2:6" x14ac:dyDescent="0.3">
      <c r="B735" s="8" t="s">
        <v>285</v>
      </c>
      <c r="C735" s="8" t="s">
        <v>1463</v>
      </c>
      <c r="D735" s="8" t="s">
        <v>1464</v>
      </c>
      <c r="E735" s="8" t="s">
        <v>40</v>
      </c>
      <c r="F735" s="8" t="s">
        <v>34</v>
      </c>
    </row>
    <row r="736" spans="2:6" x14ac:dyDescent="0.3">
      <c r="B736" s="8" t="s">
        <v>285</v>
      </c>
      <c r="C736" s="8" t="s">
        <v>1465</v>
      </c>
      <c r="D736" s="8" t="s">
        <v>1466</v>
      </c>
      <c r="E736" s="8" t="s">
        <v>40</v>
      </c>
      <c r="F736" s="8" t="s">
        <v>34</v>
      </c>
    </row>
    <row r="737" spans="2:6" x14ac:dyDescent="0.3">
      <c r="B737" s="8" t="s">
        <v>285</v>
      </c>
      <c r="C737" s="8" t="s">
        <v>1467</v>
      </c>
      <c r="D737" s="8" t="s">
        <v>1468</v>
      </c>
      <c r="E737" s="8" t="s">
        <v>40</v>
      </c>
      <c r="F737" s="8" t="s">
        <v>34</v>
      </c>
    </row>
    <row r="738" spans="2:6" x14ac:dyDescent="0.3">
      <c r="B738" s="8" t="s">
        <v>285</v>
      </c>
      <c r="C738" s="8" t="s">
        <v>1469</v>
      </c>
      <c r="D738" s="8" t="s">
        <v>1470</v>
      </c>
      <c r="E738" s="8" t="s">
        <v>40</v>
      </c>
      <c r="F738" s="8" t="s">
        <v>34</v>
      </c>
    </row>
    <row r="739" spans="2:6" x14ac:dyDescent="0.3">
      <c r="B739" s="8" t="s">
        <v>285</v>
      </c>
      <c r="C739" s="8" t="s">
        <v>1471</v>
      </c>
      <c r="D739" s="8" t="s">
        <v>1472</v>
      </c>
      <c r="E739" s="8" t="s">
        <v>40</v>
      </c>
      <c r="F739" s="8" t="s">
        <v>34</v>
      </c>
    </row>
    <row r="740" spans="2:6" x14ac:dyDescent="0.3">
      <c r="B740" s="8" t="s">
        <v>285</v>
      </c>
      <c r="C740" s="8" t="s">
        <v>826</v>
      </c>
      <c r="D740" s="8" t="s">
        <v>1473</v>
      </c>
      <c r="E740" s="8" t="s">
        <v>40</v>
      </c>
      <c r="F740" s="8" t="s">
        <v>34</v>
      </c>
    </row>
    <row r="741" spans="2:6" x14ac:dyDescent="0.3">
      <c r="B741" s="8" t="s">
        <v>285</v>
      </c>
      <c r="C741" s="8" t="s">
        <v>1474</v>
      </c>
      <c r="D741" s="8" t="s">
        <v>1475</v>
      </c>
      <c r="E741" s="8" t="s">
        <v>40</v>
      </c>
      <c r="F741" s="8" t="s">
        <v>34</v>
      </c>
    </row>
    <row r="742" spans="2:6" x14ac:dyDescent="0.3">
      <c r="B742" s="8" t="s">
        <v>285</v>
      </c>
      <c r="C742" s="8" t="s">
        <v>1476</v>
      </c>
      <c r="D742" s="8" t="s">
        <v>1477</v>
      </c>
      <c r="E742" s="8" t="s">
        <v>40</v>
      </c>
      <c r="F742" s="8" t="s">
        <v>34</v>
      </c>
    </row>
    <row r="743" spans="2:6" x14ac:dyDescent="0.3">
      <c r="B743" s="8" t="s">
        <v>285</v>
      </c>
      <c r="C743" s="8" t="s">
        <v>1478</v>
      </c>
      <c r="D743" s="8" t="s">
        <v>1479</v>
      </c>
      <c r="E743" s="8" t="s">
        <v>40</v>
      </c>
      <c r="F743" s="8" t="s">
        <v>34</v>
      </c>
    </row>
    <row r="744" spans="2:6" x14ac:dyDescent="0.3">
      <c r="B744" s="8" t="s">
        <v>285</v>
      </c>
      <c r="C744" s="8" t="s">
        <v>1480</v>
      </c>
      <c r="D744" s="8" t="s">
        <v>1481</v>
      </c>
      <c r="E744" s="8" t="s">
        <v>40</v>
      </c>
      <c r="F744" s="8" t="s">
        <v>34</v>
      </c>
    </row>
    <row r="745" spans="2:6" x14ac:dyDescent="0.3">
      <c r="B745" s="8" t="s">
        <v>285</v>
      </c>
      <c r="C745" s="8" t="s">
        <v>1482</v>
      </c>
      <c r="D745" s="8" t="s">
        <v>1483</v>
      </c>
      <c r="E745" s="8" t="s">
        <v>40</v>
      </c>
      <c r="F745" s="8" t="s">
        <v>34</v>
      </c>
    </row>
    <row r="746" spans="2:6" x14ac:dyDescent="0.3">
      <c r="B746" s="8" t="s">
        <v>285</v>
      </c>
      <c r="C746" s="8" t="s">
        <v>1484</v>
      </c>
      <c r="D746" s="8" t="s">
        <v>1485</v>
      </c>
      <c r="E746" s="8" t="s">
        <v>40</v>
      </c>
      <c r="F746" s="8" t="s">
        <v>34</v>
      </c>
    </row>
    <row r="747" spans="2:6" x14ac:dyDescent="0.3">
      <c r="B747" s="8" t="s">
        <v>285</v>
      </c>
      <c r="C747" s="8" t="s">
        <v>1486</v>
      </c>
      <c r="D747" s="8" t="s">
        <v>1487</v>
      </c>
      <c r="E747" s="8" t="s">
        <v>40</v>
      </c>
      <c r="F747" s="8" t="s">
        <v>34</v>
      </c>
    </row>
    <row r="748" spans="2:6" x14ac:dyDescent="0.3">
      <c r="B748" s="8" t="s">
        <v>285</v>
      </c>
      <c r="C748" s="8" t="s">
        <v>1273</v>
      </c>
      <c r="D748" s="8" t="s">
        <v>1488</v>
      </c>
      <c r="E748" s="8" t="s">
        <v>40</v>
      </c>
      <c r="F748" s="8" t="s">
        <v>34</v>
      </c>
    </row>
    <row r="749" spans="2:6" x14ac:dyDescent="0.3">
      <c r="B749" s="8" t="s">
        <v>285</v>
      </c>
      <c r="C749" s="8" t="s">
        <v>1275</v>
      </c>
      <c r="D749" s="8" t="s">
        <v>1489</v>
      </c>
      <c r="E749" s="8" t="s">
        <v>40</v>
      </c>
      <c r="F749" s="8" t="s">
        <v>34</v>
      </c>
    </row>
    <row r="750" spans="2:6" x14ac:dyDescent="0.3">
      <c r="B750" s="8" t="s">
        <v>285</v>
      </c>
      <c r="C750" s="8" t="s">
        <v>1490</v>
      </c>
      <c r="D750" s="8" t="s">
        <v>1491</v>
      </c>
      <c r="E750" s="8" t="s">
        <v>40</v>
      </c>
      <c r="F750" s="8" t="s">
        <v>34</v>
      </c>
    </row>
    <row r="751" spans="2:6" x14ac:dyDescent="0.3">
      <c r="B751" s="8" t="s">
        <v>285</v>
      </c>
      <c r="C751" s="8" t="s">
        <v>1492</v>
      </c>
      <c r="D751" s="8" t="s">
        <v>1493</v>
      </c>
      <c r="E751" s="8" t="s">
        <v>40</v>
      </c>
      <c r="F751" s="8" t="s">
        <v>34</v>
      </c>
    </row>
    <row r="752" spans="2:6" x14ac:dyDescent="0.3">
      <c r="B752" s="8" t="s">
        <v>285</v>
      </c>
      <c r="C752" s="8" t="s">
        <v>1494</v>
      </c>
      <c r="D752" s="8" t="s">
        <v>1495</v>
      </c>
      <c r="E752" s="8" t="s">
        <v>40</v>
      </c>
      <c r="F752" s="8" t="s">
        <v>34</v>
      </c>
    </row>
    <row r="753" spans="2:6" x14ac:dyDescent="0.3">
      <c r="B753" s="8" t="s">
        <v>285</v>
      </c>
      <c r="C753" s="8" t="s">
        <v>1496</v>
      </c>
      <c r="D753" s="8" t="s">
        <v>1497</v>
      </c>
      <c r="E753" s="8" t="s">
        <v>40</v>
      </c>
      <c r="F753" s="8" t="s">
        <v>34</v>
      </c>
    </row>
    <row r="754" spans="2:6" x14ac:dyDescent="0.3">
      <c r="B754" s="8" t="s">
        <v>1438</v>
      </c>
      <c r="C754" s="8" t="s">
        <v>1498</v>
      </c>
      <c r="D754" s="8" t="s">
        <v>1499</v>
      </c>
      <c r="E754" s="8" t="s">
        <v>40</v>
      </c>
      <c r="F754" s="8" t="s">
        <v>34</v>
      </c>
    </row>
    <row r="755" spans="2:6" x14ac:dyDescent="0.3">
      <c r="B755" s="8" t="s">
        <v>314</v>
      </c>
      <c r="C755" s="8" t="s">
        <v>1500</v>
      </c>
      <c r="D755" s="8" t="s">
        <v>1501</v>
      </c>
      <c r="E755" s="8" t="s">
        <v>40</v>
      </c>
      <c r="F755" s="8" t="s">
        <v>34</v>
      </c>
    </row>
    <row r="756" spans="2:6" x14ac:dyDescent="0.3">
      <c r="B756" s="8" t="s">
        <v>314</v>
      </c>
      <c r="C756" s="8" t="s">
        <v>1502</v>
      </c>
      <c r="D756" s="8" t="s">
        <v>1503</v>
      </c>
      <c r="E756" s="8" t="s">
        <v>40</v>
      </c>
      <c r="F756" s="8" t="s">
        <v>34</v>
      </c>
    </row>
    <row r="757" spans="2:6" x14ac:dyDescent="0.3">
      <c r="B757" s="8" t="s">
        <v>314</v>
      </c>
      <c r="C757" s="8" t="s">
        <v>1504</v>
      </c>
      <c r="D757" s="8" t="s">
        <v>1505</v>
      </c>
      <c r="E757" s="8" t="s">
        <v>40</v>
      </c>
      <c r="F757" s="8" t="s">
        <v>34</v>
      </c>
    </row>
    <row r="758" spans="2:6" x14ac:dyDescent="0.3">
      <c r="B758" s="8" t="s">
        <v>314</v>
      </c>
      <c r="C758" s="8" t="s">
        <v>1506</v>
      </c>
      <c r="D758" s="8" t="s">
        <v>1507</v>
      </c>
      <c r="E758" s="8" t="s">
        <v>40</v>
      </c>
      <c r="F758" s="8" t="s">
        <v>34</v>
      </c>
    </row>
    <row r="759" spans="2:6" x14ac:dyDescent="0.3">
      <c r="B759" s="8" t="s">
        <v>314</v>
      </c>
      <c r="C759" s="8" t="s">
        <v>1508</v>
      </c>
      <c r="D759" s="8" t="s">
        <v>1509</v>
      </c>
      <c r="E759" s="8" t="s">
        <v>40</v>
      </c>
      <c r="F759" s="8" t="s">
        <v>34</v>
      </c>
    </row>
    <row r="760" spans="2:6" x14ac:dyDescent="0.3">
      <c r="B760" s="8" t="s">
        <v>314</v>
      </c>
      <c r="C760" s="8" t="s">
        <v>1510</v>
      </c>
      <c r="D760" s="8" t="s">
        <v>1511</v>
      </c>
      <c r="E760" s="8" t="s">
        <v>40</v>
      </c>
      <c r="F760" s="8" t="s">
        <v>34</v>
      </c>
    </row>
    <row r="761" spans="2:6" x14ac:dyDescent="0.3">
      <c r="B761" s="8" t="s">
        <v>314</v>
      </c>
      <c r="C761" s="8" t="s">
        <v>1512</v>
      </c>
      <c r="D761" s="8" t="s">
        <v>1513</v>
      </c>
      <c r="E761" s="8" t="s">
        <v>40</v>
      </c>
      <c r="F761" s="8" t="s">
        <v>34</v>
      </c>
    </row>
    <row r="762" spans="2:6" x14ac:dyDescent="0.3">
      <c r="B762" s="8" t="s">
        <v>314</v>
      </c>
      <c r="C762" s="8" t="s">
        <v>1514</v>
      </c>
      <c r="D762" s="8" t="s">
        <v>1515</v>
      </c>
      <c r="E762" s="8" t="s">
        <v>40</v>
      </c>
      <c r="F762" s="8" t="s">
        <v>34</v>
      </c>
    </row>
    <row r="763" spans="2:6" x14ac:dyDescent="0.3">
      <c r="B763" s="8" t="s">
        <v>314</v>
      </c>
      <c r="C763" s="8" t="s">
        <v>872</v>
      </c>
      <c r="D763" s="8" t="s">
        <v>1516</v>
      </c>
      <c r="E763" s="8" t="s">
        <v>40</v>
      </c>
      <c r="F763" s="8" t="s">
        <v>34</v>
      </c>
    </row>
    <row r="764" spans="2:6" x14ac:dyDescent="0.3">
      <c r="B764" s="8" t="s">
        <v>314</v>
      </c>
      <c r="C764" s="8" t="s">
        <v>928</v>
      </c>
      <c r="D764" s="8" t="s">
        <v>1517</v>
      </c>
      <c r="E764" s="8" t="s">
        <v>40</v>
      </c>
      <c r="F764" s="8" t="s">
        <v>34</v>
      </c>
    </row>
    <row r="765" spans="2:6" x14ac:dyDescent="0.3">
      <c r="B765" s="8" t="s">
        <v>314</v>
      </c>
      <c r="C765" s="8" t="s">
        <v>930</v>
      </c>
      <c r="D765" s="8" t="s">
        <v>1518</v>
      </c>
      <c r="E765" s="8" t="s">
        <v>40</v>
      </c>
      <c r="F765" s="8" t="s">
        <v>34</v>
      </c>
    </row>
    <row r="766" spans="2:6" x14ac:dyDescent="0.3">
      <c r="B766" s="8" t="s">
        <v>314</v>
      </c>
      <c r="C766" s="8" t="s">
        <v>932</v>
      </c>
      <c r="D766" s="8" t="s">
        <v>1519</v>
      </c>
      <c r="E766" s="8" t="s">
        <v>40</v>
      </c>
      <c r="F766" s="8" t="s">
        <v>34</v>
      </c>
    </row>
    <row r="767" spans="2:6" x14ac:dyDescent="0.3">
      <c r="B767" s="8" t="s">
        <v>314</v>
      </c>
      <c r="C767" s="8" t="s">
        <v>1520</v>
      </c>
      <c r="D767" s="8" t="s">
        <v>1521</v>
      </c>
      <c r="E767" s="8" t="s">
        <v>40</v>
      </c>
      <c r="F767" s="8" t="s">
        <v>34</v>
      </c>
    </row>
    <row r="768" spans="2:6" x14ac:dyDescent="0.3">
      <c r="B768" s="8" t="s">
        <v>314</v>
      </c>
      <c r="C768" s="8" t="s">
        <v>1522</v>
      </c>
      <c r="D768" s="8" t="s">
        <v>1523</v>
      </c>
      <c r="E768" s="8" t="s">
        <v>40</v>
      </c>
      <c r="F768" s="8" t="s">
        <v>34</v>
      </c>
    </row>
    <row r="769" spans="2:6" x14ac:dyDescent="0.3">
      <c r="B769" s="8" t="s">
        <v>1524</v>
      </c>
      <c r="C769" s="8"/>
      <c r="D769" s="8" t="s">
        <v>1524</v>
      </c>
      <c r="E769" s="8" t="s">
        <v>40</v>
      </c>
      <c r="F769" s="8" t="s">
        <v>34</v>
      </c>
    </row>
    <row r="770" spans="2:6" x14ac:dyDescent="0.3">
      <c r="B770" s="8" t="s">
        <v>806</v>
      </c>
      <c r="C770" s="8" t="s">
        <v>1123</v>
      </c>
      <c r="D770" s="8" t="s">
        <v>1525</v>
      </c>
      <c r="E770" s="8" t="s">
        <v>40</v>
      </c>
      <c r="F770" s="8" t="s">
        <v>34</v>
      </c>
    </row>
    <row r="771" spans="2:6" x14ac:dyDescent="0.3">
      <c r="B771" s="8" t="s">
        <v>806</v>
      </c>
      <c r="C771" s="8" t="s">
        <v>1526</v>
      </c>
      <c r="D771" s="8" t="s">
        <v>1527</v>
      </c>
      <c r="E771" s="8" t="s">
        <v>40</v>
      </c>
      <c r="F771" s="8" t="s">
        <v>34</v>
      </c>
    </row>
    <row r="772" spans="2:6" x14ac:dyDescent="0.3">
      <c r="B772" s="8" t="s">
        <v>806</v>
      </c>
      <c r="C772" s="8" t="s">
        <v>1528</v>
      </c>
      <c r="D772" s="8" t="s">
        <v>1529</v>
      </c>
      <c r="E772" s="8" t="s">
        <v>40</v>
      </c>
      <c r="F772" s="8" t="s">
        <v>34</v>
      </c>
    </row>
    <row r="773" spans="2:6" x14ac:dyDescent="0.3">
      <c r="B773" s="8" t="s">
        <v>806</v>
      </c>
      <c r="C773" s="8" t="s">
        <v>1125</v>
      </c>
      <c r="D773" s="8" t="s">
        <v>1530</v>
      </c>
      <c r="E773" s="8" t="s">
        <v>40</v>
      </c>
      <c r="F773" s="8" t="s">
        <v>34</v>
      </c>
    </row>
    <row r="774" spans="2:6" x14ac:dyDescent="0.3">
      <c r="B774" s="8" t="s">
        <v>806</v>
      </c>
      <c r="C774" s="8" t="s">
        <v>1130</v>
      </c>
      <c r="D774" s="8" t="s">
        <v>1531</v>
      </c>
      <c r="E774" s="8" t="s">
        <v>40</v>
      </c>
      <c r="F774" s="8" t="s">
        <v>34</v>
      </c>
    </row>
    <row r="775" spans="2:6" x14ac:dyDescent="0.3">
      <c r="B775" s="8" t="s">
        <v>806</v>
      </c>
      <c r="C775" s="8" t="s">
        <v>312</v>
      </c>
      <c r="D775" s="8" t="s">
        <v>1532</v>
      </c>
      <c r="E775" s="8" t="s">
        <v>40</v>
      </c>
      <c r="F775" s="8" t="s">
        <v>34</v>
      </c>
    </row>
    <row r="776" spans="2:6" x14ac:dyDescent="0.3">
      <c r="B776" s="8" t="s">
        <v>806</v>
      </c>
      <c r="C776" s="8" t="s">
        <v>1132</v>
      </c>
      <c r="D776" s="8" t="s">
        <v>1533</v>
      </c>
      <c r="E776" s="8" t="s">
        <v>40</v>
      </c>
      <c r="F776" s="8" t="s">
        <v>34</v>
      </c>
    </row>
    <row r="777" spans="2:6" x14ac:dyDescent="0.3">
      <c r="B777" s="8" t="s">
        <v>1534</v>
      </c>
      <c r="C777" s="8"/>
      <c r="D777" s="8" t="s">
        <v>1534</v>
      </c>
      <c r="E777" s="8" t="s">
        <v>44</v>
      </c>
      <c r="F777" s="8" t="s">
        <v>34</v>
      </c>
    </row>
    <row r="778" spans="2:6" x14ac:dyDescent="0.3">
      <c r="B778" s="8" t="s">
        <v>1535</v>
      </c>
      <c r="C778" s="8" t="s">
        <v>1536</v>
      </c>
      <c r="D778" s="8" t="s">
        <v>1537</v>
      </c>
      <c r="E778" s="8" t="s">
        <v>44</v>
      </c>
      <c r="F778" s="8" t="s">
        <v>34</v>
      </c>
    </row>
    <row r="779" spans="2:6" x14ac:dyDescent="0.3">
      <c r="B779" s="8" t="s">
        <v>504</v>
      </c>
      <c r="C779" s="8" t="s">
        <v>1538</v>
      </c>
      <c r="D779" s="8" t="s">
        <v>1539</v>
      </c>
      <c r="E779" s="8" t="s">
        <v>44</v>
      </c>
      <c r="F779" s="8" t="s">
        <v>34</v>
      </c>
    </row>
    <row r="780" spans="2:6" x14ac:dyDescent="0.3">
      <c r="B780" s="8" t="s">
        <v>504</v>
      </c>
      <c r="C780" s="8" t="s">
        <v>1540</v>
      </c>
      <c r="D780" s="8" t="s">
        <v>1541</v>
      </c>
      <c r="E780" s="8" t="s">
        <v>44</v>
      </c>
      <c r="F780" s="8" t="s">
        <v>34</v>
      </c>
    </row>
    <row r="781" spans="2:6" x14ac:dyDescent="0.3">
      <c r="B781" s="8" t="s">
        <v>504</v>
      </c>
      <c r="C781" s="8" t="s">
        <v>1542</v>
      </c>
      <c r="D781" s="8" t="s">
        <v>1543</v>
      </c>
      <c r="E781" s="8" t="s">
        <v>44</v>
      </c>
      <c r="F781" s="8" t="s">
        <v>34</v>
      </c>
    </row>
    <row r="782" spans="2:6" x14ac:dyDescent="0.3">
      <c r="B782" s="8" t="s">
        <v>504</v>
      </c>
      <c r="C782" s="8" t="s">
        <v>282</v>
      </c>
      <c r="D782" s="8" t="s">
        <v>1544</v>
      </c>
      <c r="E782" s="8" t="s">
        <v>44</v>
      </c>
      <c r="F782" s="8" t="s">
        <v>34</v>
      </c>
    </row>
    <row r="783" spans="2:6" x14ac:dyDescent="0.3">
      <c r="B783" s="8" t="s">
        <v>504</v>
      </c>
      <c r="C783" s="8" t="s">
        <v>1545</v>
      </c>
      <c r="D783" s="8" t="s">
        <v>1546</v>
      </c>
      <c r="E783" s="8" t="s">
        <v>44</v>
      </c>
      <c r="F783" s="8" t="s">
        <v>34</v>
      </c>
    </row>
    <row r="784" spans="2:6" x14ac:dyDescent="0.3">
      <c r="B784" s="8" t="s">
        <v>504</v>
      </c>
      <c r="C784" s="8" t="s">
        <v>1547</v>
      </c>
      <c r="D784" s="8" t="s">
        <v>1548</v>
      </c>
      <c r="E784" s="8" t="s">
        <v>44</v>
      </c>
      <c r="F784" s="8" t="s">
        <v>34</v>
      </c>
    </row>
    <row r="785" spans="2:6" x14ac:dyDescent="0.3">
      <c r="B785" s="8" t="s">
        <v>504</v>
      </c>
      <c r="C785" s="8" t="s">
        <v>1549</v>
      </c>
      <c r="D785" s="8" t="s">
        <v>1550</v>
      </c>
      <c r="E785" s="8" t="s">
        <v>44</v>
      </c>
      <c r="F785" s="8" t="s">
        <v>34</v>
      </c>
    </row>
    <row r="786" spans="2:6" x14ac:dyDescent="0.3">
      <c r="B786" s="8" t="s">
        <v>504</v>
      </c>
      <c r="C786" s="8" t="s">
        <v>1551</v>
      </c>
      <c r="D786" s="8" t="s">
        <v>1552</v>
      </c>
      <c r="E786" s="8" t="s">
        <v>44</v>
      </c>
      <c r="F786" s="8" t="s">
        <v>34</v>
      </c>
    </row>
    <row r="787" spans="2:6" x14ac:dyDescent="0.3">
      <c r="B787" s="8" t="s">
        <v>1553</v>
      </c>
      <c r="C787" s="8" t="s">
        <v>1554</v>
      </c>
      <c r="D787" s="8" t="s">
        <v>1555</v>
      </c>
      <c r="E787" s="8" t="s">
        <v>44</v>
      </c>
      <c r="F787" s="8" t="s">
        <v>34</v>
      </c>
    </row>
    <row r="788" spans="2:6" x14ac:dyDescent="0.3">
      <c r="B788" s="8" t="s">
        <v>1553</v>
      </c>
      <c r="C788" s="8" t="s">
        <v>1556</v>
      </c>
      <c r="D788" s="8" t="s">
        <v>1557</v>
      </c>
      <c r="E788" s="8" t="s">
        <v>44</v>
      </c>
      <c r="F788" s="8" t="s">
        <v>34</v>
      </c>
    </row>
    <row r="789" spans="2:6" x14ac:dyDescent="0.3">
      <c r="B789" s="8" t="s">
        <v>1558</v>
      </c>
      <c r="C789" s="8" t="s">
        <v>1559</v>
      </c>
      <c r="D789" s="8" t="s">
        <v>1560</v>
      </c>
      <c r="E789" s="8" t="s">
        <v>44</v>
      </c>
      <c r="F789" s="8" t="s">
        <v>34</v>
      </c>
    </row>
    <row r="790" spans="2:6" x14ac:dyDescent="0.3">
      <c r="B790" s="8" t="s">
        <v>1561</v>
      </c>
      <c r="C790" s="8" t="s">
        <v>1562</v>
      </c>
      <c r="D790" s="8" t="s">
        <v>1563</v>
      </c>
      <c r="E790" s="8" t="s">
        <v>44</v>
      </c>
      <c r="F790" s="8" t="s">
        <v>34</v>
      </c>
    </row>
    <row r="791" spans="2:6" x14ac:dyDescent="0.3">
      <c r="B791" s="8" t="s">
        <v>1561</v>
      </c>
      <c r="C791" s="8" t="s">
        <v>1564</v>
      </c>
      <c r="D791" s="8" t="s">
        <v>1565</v>
      </c>
      <c r="E791" s="8" t="s">
        <v>44</v>
      </c>
      <c r="F791" s="8" t="s">
        <v>34</v>
      </c>
    </row>
    <row r="792" spans="2:6" x14ac:dyDescent="0.3">
      <c r="B792" s="8" t="s">
        <v>48</v>
      </c>
      <c r="C792" s="8" t="s">
        <v>1566</v>
      </c>
      <c r="D792" s="8" t="s">
        <v>1567</v>
      </c>
      <c r="E792" s="8" t="s">
        <v>44</v>
      </c>
      <c r="F792" s="8" t="s">
        <v>34</v>
      </c>
    </row>
    <row r="793" spans="2:6" x14ac:dyDescent="0.3">
      <c r="B793" s="8" t="s">
        <v>52</v>
      </c>
      <c r="C793" s="8" t="s">
        <v>1568</v>
      </c>
      <c r="D793" s="8" t="s">
        <v>1569</v>
      </c>
      <c r="E793" s="8" t="s">
        <v>44</v>
      </c>
      <c r="F793" s="8" t="s">
        <v>34</v>
      </c>
    </row>
    <row r="794" spans="2:6" x14ac:dyDescent="0.3">
      <c r="B794" s="8" t="s">
        <v>1570</v>
      </c>
      <c r="C794" s="8" t="s">
        <v>1571</v>
      </c>
      <c r="D794" s="8" t="s">
        <v>1572</v>
      </c>
      <c r="E794" s="8" t="s">
        <v>44</v>
      </c>
      <c r="F794" s="8" t="s">
        <v>34</v>
      </c>
    </row>
    <row r="795" spans="2:6" x14ac:dyDescent="0.3">
      <c r="B795" s="8" t="s">
        <v>1570</v>
      </c>
      <c r="C795" s="8" t="s">
        <v>1573</v>
      </c>
      <c r="D795" s="8" t="s">
        <v>1574</v>
      </c>
      <c r="E795" s="8" t="s">
        <v>44</v>
      </c>
      <c r="F795" s="8" t="s">
        <v>34</v>
      </c>
    </row>
    <row r="796" spans="2:6" x14ac:dyDescent="0.3">
      <c r="B796" s="8" t="s">
        <v>1570</v>
      </c>
      <c r="C796" s="8" t="s">
        <v>1575</v>
      </c>
      <c r="D796" s="8" t="s">
        <v>1576</v>
      </c>
      <c r="E796" s="8" t="s">
        <v>44</v>
      </c>
      <c r="F796" s="8" t="s">
        <v>34</v>
      </c>
    </row>
    <row r="797" spans="2:6" x14ac:dyDescent="0.3">
      <c r="B797" s="8" t="s">
        <v>1570</v>
      </c>
      <c r="C797" s="8" t="s">
        <v>1577</v>
      </c>
      <c r="D797" s="8" t="s">
        <v>1578</v>
      </c>
      <c r="E797" s="8" t="s">
        <v>44</v>
      </c>
      <c r="F797" s="8" t="s">
        <v>34</v>
      </c>
    </row>
    <row r="798" spans="2:6" x14ac:dyDescent="0.3">
      <c r="B798" s="8" t="s">
        <v>1570</v>
      </c>
      <c r="C798" s="8" t="s">
        <v>1579</v>
      </c>
      <c r="D798" s="8" t="s">
        <v>1580</v>
      </c>
      <c r="E798" s="8" t="s">
        <v>44</v>
      </c>
      <c r="F798" s="8" t="s">
        <v>34</v>
      </c>
    </row>
    <row r="799" spans="2:6" x14ac:dyDescent="0.3">
      <c r="B799" s="8" t="s">
        <v>1570</v>
      </c>
      <c r="C799" s="8" t="s">
        <v>1581</v>
      </c>
      <c r="D799" s="8" t="s">
        <v>1582</v>
      </c>
      <c r="E799" s="8" t="s">
        <v>44</v>
      </c>
      <c r="F799" s="8" t="s">
        <v>34</v>
      </c>
    </row>
    <row r="800" spans="2:6" x14ac:dyDescent="0.3">
      <c r="B800" s="8" t="s">
        <v>1570</v>
      </c>
      <c r="C800" s="8" t="s">
        <v>1583</v>
      </c>
      <c r="D800" s="8" t="s">
        <v>1584</v>
      </c>
      <c r="E800" s="8" t="s">
        <v>44</v>
      </c>
      <c r="F800" s="8" t="s">
        <v>34</v>
      </c>
    </row>
    <row r="801" spans="2:6" x14ac:dyDescent="0.3">
      <c r="B801" s="8" t="s">
        <v>1570</v>
      </c>
      <c r="C801" s="8" t="s">
        <v>750</v>
      </c>
      <c r="D801" s="8" t="s">
        <v>1585</v>
      </c>
      <c r="E801" s="8" t="s">
        <v>44</v>
      </c>
      <c r="F801" s="8" t="s">
        <v>34</v>
      </c>
    </row>
    <row r="802" spans="2:6" x14ac:dyDescent="0.3">
      <c r="B802" s="8" t="s">
        <v>1586</v>
      </c>
      <c r="C802" s="8"/>
      <c r="D802" s="8" t="s">
        <v>1586</v>
      </c>
      <c r="E802" s="8" t="s">
        <v>44</v>
      </c>
      <c r="F802" s="8" t="s">
        <v>34</v>
      </c>
    </row>
    <row r="803" spans="2:6" x14ac:dyDescent="0.3">
      <c r="B803" s="8" t="s">
        <v>1587</v>
      </c>
      <c r="C803" s="8" t="s">
        <v>1588</v>
      </c>
      <c r="D803" s="8" t="s">
        <v>1589</v>
      </c>
      <c r="E803" s="8" t="s">
        <v>44</v>
      </c>
      <c r="F803" s="8" t="s">
        <v>34</v>
      </c>
    </row>
    <row r="804" spans="2:6" x14ac:dyDescent="0.3">
      <c r="B804" s="8" t="s">
        <v>1587</v>
      </c>
      <c r="C804" s="8" t="s">
        <v>1590</v>
      </c>
      <c r="D804" s="8" t="s">
        <v>1591</v>
      </c>
      <c r="E804" s="8" t="s">
        <v>44</v>
      </c>
      <c r="F804" s="8" t="s">
        <v>34</v>
      </c>
    </row>
    <row r="805" spans="2:6" x14ac:dyDescent="0.3">
      <c r="B805" s="8" t="s">
        <v>1587</v>
      </c>
      <c r="C805" s="8" t="s">
        <v>1592</v>
      </c>
      <c r="D805" s="8" t="s">
        <v>1593</v>
      </c>
      <c r="E805" s="8" t="s">
        <v>44</v>
      </c>
      <c r="F805" s="8" t="s">
        <v>34</v>
      </c>
    </row>
    <row r="806" spans="2:6" x14ac:dyDescent="0.3">
      <c r="B806" s="8" t="s">
        <v>1587</v>
      </c>
      <c r="C806" s="8" t="s">
        <v>1594</v>
      </c>
      <c r="D806" s="8" t="s">
        <v>1595</v>
      </c>
      <c r="E806" s="8" t="s">
        <v>44</v>
      </c>
      <c r="F806" s="8" t="s">
        <v>34</v>
      </c>
    </row>
    <row r="807" spans="2:6" x14ac:dyDescent="0.3">
      <c r="B807" s="8" t="s">
        <v>1587</v>
      </c>
      <c r="C807" s="8" t="s">
        <v>1596</v>
      </c>
      <c r="D807" s="8" t="s">
        <v>1597</v>
      </c>
      <c r="E807" s="8" t="s">
        <v>44</v>
      </c>
      <c r="F807" s="8" t="s">
        <v>34</v>
      </c>
    </row>
    <row r="808" spans="2:6" x14ac:dyDescent="0.3">
      <c r="B808" s="8" t="s">
        <v>1587</v>
      </c>
      <c r="C808" s="8" t="s">
        <v>1598</v>
      </c>
      <c r="D808" s="8" t="s">
        <v>1599</v>
      </c>
      <c r="E808" s="8" t="s">
        <v>44</v>
      </c>
      <c r="F808" s="8" t="s">
        <v>34</v>
      </c>
    </row>
    <row r="809" spans="2:6" x14ac:dyDescent="0.3">
      <c r="B809" s="8" t="s">
        <v>1587</v>
      </c>
      <c r="C809" s="8" t="s">
        <v>1600</v>
      </c>
      <c r="D809" s="8" t="s">
        <v>1601</v>
      </c>
      <c r="E809" s="8" t="s">
        <v>44</v>
      </c>
      <c r="F809" s="8" t="s">
        <v>34</v>
      </c>
    </row>
    <row r="810" spans="2:6" x14ac:dyDescent="0.3">
      <c r="B810" s="8" t="s">
        <v>1602</v>
      </c>
      <c r="C810" s="8" t="s">
        <v>1603</v>
      </c>
      <c r="D810" s="8" t="s">
        <v>1604</v>
      </c>
      <c r="E810" s="8" t="s">
        <v>44</v>
      </c>
      <c r="F810" s="8" t="s">
        <v>34</v>
      </c>
    </row>
    <row r="811" spans="2:6" x14ac:dyDescent="0.3">
      <c r="B811" s="8" t="s">
        <v>1602</v>
      </c>
      <c r="C811" s="8" t="s">
        <v>1605</v>
      </c>
      <c r="D811" s="8" t="s">
        <v>1606</v>
      </c>
      <c r="E811" s="8" t="s">
        <v>44</v>
      </c>
      <c r="F811" s="8" t="s">
        <v>34</v>
      </c>
    </row>
    <row r="812" spans="2:6" x14ac:dyDescent="0.3">
      <c r="B812" s="8" t="s">
        <v>1602</v>
      </c>
      <c r="C812" s="8" t="s">
        <v>195</v>
      </c>
      <c r="D812" s="8" t="s">
        <v>1607</v>
      </c>
      <c r="E812" s="8" t="s">
        <v>44</v>
      </c>
      <c r="F812" s="8" t="s">
        <v>34</v>
      </c>
    </row>
    <row r="813" spans="2:6" x14ac:dyDescent="0.3">
      <c r="B813" s="8" t="s">
        <v>1602</v>
      </c>
      <c r="C813" s="8" t="s">
        <v>1608</v>
      </c>
      <c r="D813" s="8" t="s">
        <v>1609</v>
      </c>
      <c r="E813" s="8" t="s">
        <v>44</v>
      </c>
      <c r="F813" s="8" t="s">
        <v>34</v>
      </c>
    </row>
    <row r="814" spans="2:6" x14ac:dyDescent="0.3">
      <c r="B814" s="8" t="s">
        <v>1602</v>
      </c>
      <c r="C814" s="8" t="s">
        <v>1610</v>
      </c>
      <c r="D814" s="8" t="s">
        <v>1611</v>
      </c>
      <c r="E814" s="8" t="s">
        <v>44</v>
      </c>
      <c r="F814" s="8" t="s">
        <v>34</v>
      </c>
    </row>
    <row r="815" spans="2:6" x14ac:dyDescent="0.3">
      <c r="B815" s="8" t="s">
        <v>1602</v>
      </c>
      <c r="C815" s="8" t="s">
        <v>1612</v>
      </c>
      <c r="D815" s="8" t="s">
        <v>1613</v>
      </c>
      <c r="E815" s="8" t="s">
        <v>44</v>
      </c>
      <c r="F815" s="8" t="s">
        <v>34</v>
      </c>
    </row>
    <row r="816" spans="2:6" x14ac:dyDescent="0.3">
      <c r="B816" s="8" t="s">
        <v>1602</v>
      </c>
      <c r="C816" s="8" t="s">
        <v>379</v>
      </c>
      <c r="D816" s="8" t="s">
        <v>1614</v>
      </c>
      <c r="E816" s="8" t="s">
        <v>44</v>
      </c>
      <c r="F816" s="8" t="s">
        <v>34</v>
      </c>
    </row>
    <row r="817" spans="2:6" x14ac:dyDescent="0.3">
      <c r="B817" s="8" t="s">
        <v>524</v>
      </c>
      <c r="C817" s="8"/>
      <c r="D817" s="8" t="s">
        <v>524</v>
      </c>
      <c r="E817" s="8" t="s">
        <v>44</v>
      </c>
      <c r="F817" s="8" t="s">
        <v>34</v>
      </c>
    </row>
    <row r="818" spans="2:6" x14ac:dyDescent="0.3">
      <c r="B818" s="8" t="s">
        <v>524</v>
      </c>
      <c r="C818" s="8" t="s">
        <v>1615</v>
      </c>
      <c r="D818" s="8" t="s">
        <v>1616</v>
      </c>
      <c r="E818" s="8" t="s">
        <v>44</v>
      </c>
      <c r="F818" s="8" t="s">
        <v>34</v>
      </c>
    </row>
    <row r="819" spans="2:6" x14ac:dyDescent="0.3">
      <c r="B819" s="8" t="s">
        <v>524</v>
      </c>
      <c r="C819" s="8" t="s">
        <v>1617</v>
      </c>
      <c r="D819" s="8" t="s">
        <v>1618</v>
      </c>
      <c r="E819" s="8" t="s">
        <v>44</v>
      </c>
      <c r="F819" s="8" t="s">
        <v>34</v>
      </c>
    </row>
    <row r="820" spans="2:6" x14ac:dyDescent="0.3">
      <c r="B820" s="8" t="s">
        <v>524</v>
      </c>
      <c r="C820" s="8" t="s">
        <v>1619</v>
      </c>
      <c r="D820" s="8" t="s">
        <v>1620</v>
      </c>
      <c r="E820" s="8" t="s">
        <v>44</v>
      </c>
      <c r="F820" s="8" t="s">
        <v>34</v>
      </c>
    </row>
    <row r="821" spans="2:6" x14ac:dyDescent="0.3">
      <c r="B821" s="8" t="s">
        <v>524</v>
      </c>
      <c r="C821" s="8" t="s">
        <v>1621</v>
      </c>
      <c r="D821" s="8" t="s">
        <v>1622</v>
      </c>
      <c r="E821" s="8" t="s">
        <v>44</v>
      </c>
      <c r="F821" s="8" t="s">
        <v>34</v>
      </c>
    </row>
    <row r="822" spans="2:6" x14ac:dyDescent="0.3">
      <c r="B822" s="8" t="s">
        <v>524</v>
      </c>
      <c r="C822" s="8" t="s">
        <v>1183</v>
      </c>
      <c r="D822" s="8" t="s">
        <v>1623</v>
      </c>
      <c r="E822" s="8" t="s">
        <v>44</v>
      </c>
      <c r="F822" s="8" t="s">
        <v>34</v>
      </c>
    </row>
    <row r="823" spans="2:6" x14ac:dyDescent="0.3">
      <c r="B823" s="8" t="s">
        <v>524</v>
      </c>
      <c r="C823" s="8" t="s">
        <v>1624</v>
      </c>
      <c r="D823" s="8" t="s">
        <v>1625</v>
      </c>
      <c r="E823" s="8" t="s">
        <v>44</v>
      </c>
      <c r="F823" s="8" t="s">
        <v>34</v>
      </c>
    </row>
    <row r="824" spans="2:6" x14ac:dyDescent="0.3">
      <c r="B824" s="8" t="s">
        <v>524</v>
      </c>
      <c r="C824" s="8" t="s">
        <v>1626</v>
      </c>
      <c r="D824" s="8" t="s">
        <v>1627</v>
      </c>
      <c r="E824" s="8" t="s">
        <v>44</v>
      </c>
      <c r="F824" s="8" t="s">
        <v>34</v>
      </c>
    </row>
    <row r="825" spans="2:6" x14ac:dyDescent="0.3">
      <c r="B825" s="8" t="s">
        <v>524</v>
      </c>
      <c r="C825" s="8" t="s">
        <v>975</v>
      </c>
      <c r="D825" s="8" t="s">
        <v>1628</v>
      </c>
      <c r="E825" s="8" t="s">
        <v>44</v>
      </c>
      <c r="F825" s="8" t="s">
        <v>34</v>
      </c>
    </row>
    <row r="826" spans="2:6" x14ac:dyDescent="0.3">
      <c r="B826" s="8" t="s">
        <v>524</v>
      </c>
      <c r="C826" s="8" t="s">
        <v>1629</v>
      </c>
      <c r="D826" s="8" t="s">
        <v>1630</v>
      </c>
      <c r="E826" s="8" t="s">
        <v>44</v>
      </c>
      <c r="F826" s="8" t="s">
        <v>34</v>
      </c>
    </row>
    <row r="827" spans="2:6" x14ac:dyDescent="0.3">
      <c r="B827" s="8" t="s">
        <v>1631</v>
      </c>
      <c r="C827" s="8" t="s">
        <v>1536</v>
      </c>
      <c r="D827" s="8" t="s">
        <v>1632</v>
      </c>
      <c r="E827" s="8" t="s">
        <v>44</v>
      </c>
      <c r="F827" s="8" t="s">
        <v>34</v>
      </c>
    </row>
    <row r="828" spans="2:6" x14ac:dyDescent="0.3">
      <c r="B828" s="8" t="s">
        <v>1631</v>
      </c>
      <c r="C828" s="8" t="s">
        <v>1633</v>
      </c>
      <c r="D828" s="8" t="s">
        <v>1634</v>
      </c>
      <c r="E828" s="8" t="s">
        <v>44</v>
      </c>
      <c r="F828" s="8" t="s">
        <v>34</v>
      </c>
    </row>
    <row r="829" spans="2:6" x14ac:dyDescent="0.3">
      <c r="B829" s="8" t="s">
        <v>1631</v>
      </c>
      <c r="C829" s="8" t="s">
        <v>430</v>
      </c>
      <c r="D829" s="8" t="s">
        <v>1635</v>
      </c>
      <c r="E829" s="8" t="s">
        <v>44</v>
      </c>
      <c r="F829" s="8" t="s">
        <v>34</v>
      </c>
    </row>
    <row r="830" spans="2:6" x14ac:dyDescent="0.3">
      <c r="B830" s="8" t="s">
        <v>1631</v>
      </c>
      <c r="C830" s="8" t="s">
        <v>1636</v>
      </c>
      <c r="D830" s="8" t="s">
        <v>1637</v>
      </c>
      <c r="E830" s="8" t="s">
        <v>44</v>
      </c>
      <c r="F830" s="8" t="s">
        <v>34</v>
      </c>
    </row>
    <row r="831" spans="2:6" x14ac:dyDescent="0.3">
      <c r="B831" s="8" t="s">
        <v>1631</v>
      </c>
      <c r="C831" s="8" t="s">
        <v>1638</v>
      </c>
      <c r="D831" s="8" t="s">
        <v>1639</v>
      </c>
      <c r="E831" s="8" t="s">
        <v>44</v>
      </c>
      <c r="F831" s="8" t="s">
        <v>34</v>
      </c>
    </row>
    <row r="832" spans="2:6" x14ac:dyDescent="0.3">
      <c r="B832" s="8" t="s">
        <v>1631</v>
      </c>
      <c r="C832" s="8" t="s">
        <v>1640</v>
      </c>
      <c r="D832" s="8" t="s">
        <v>1641</v>
      </c>
      <c r="E832" s="8" t="s">
        <v>44</v>
      </c>
      <c r="F832" s="8" t="s">
        <v>34</v>
      </c>
    </row>
    <row r="833" spans="2:6" x14ac:dyDescent="0.3">
      <c r="B833" s="8" t="s">
        <v>1631</v>
      </c>
      <c r="C833" s="8" t="s">
        <v>1642</v>
      </c>
      <c r="D833" s="8" t="s">
        <v>1643</v>
      </c>
      <c r="E833" s="8" t="s">
        <v>44</v>
      </c>
      <c r="F833" s="8" t="s">
        <v>34</v>
      </c>
    </row>
    <row r="834" spans="2:6" x14ac:dyDescent="0.3">
      <c r="B834" s="8" t="s">
        <v>1631</v>
      </c>
      <c r="C834" s="8" t="s">
        <v>1644</v>
      </c>
      <c r="D834" s="8" t="s">
        <v>1645</v>
      </c>
      <c r="E834" s="8" t="s">
        <v>44</v>
      </c>
      <c r="F834" s="8" t="s">
        <v>34</v>
      </c>
    </row>
    <row r="835" spans="2:6" x14ac:dyDescent="0.3">
      <c r="B835" s="8" t="s">
        <v>1631</v>
      </c>
      <c r="C835" s="8" t="s">
        <v>1646</v>
      </c>
      <c r="D835" s="8" t="s">
        <v>1647</v>
      </c>
      <c r="E835" s="8" t="s">
        <v>44</v>
      </c>
      <c r="F835" s="8" t="s">
        <v>34</v>
      </c>
    </row>
    <row r="836" spans="2:6" x14ac:dyDescent="0.3">
      <c r="B836" s="8" t="s">
        <v>1631</v>
      </c>
      <c r="C836" s="8" t="s">
        <v>1648</v>
      </c>
      <c r="D836" s="8" t="s">
        <v>1649</v>
      </c>
      <c r="E836" s="8" t="s">
        <v>44</v>
      </c>
      <c r="F836" s="8" t="s">
        <v>34</v>
      </c>
    </row>
    <row r="837" spans="2:6" x14ac:dyDescent="0.3">
      <c r="B837" s="8" t="s">
        <v>1631</v>
      </c>
      <c r="C837" s="8" t="s">
        <v>1650</v>
      </c>
      <c r="D837" s="8" t="s">
        <v>1651</v>
      </c>
      <c r="E837" s="8" t="s">
        <v>44</v>
      </c>
      <c r="F837" s="8" t="s">
        <v>34</v>
      </c>
    </row>
    <row r="838" spans="2:6" x14ac:dyDescent="0.3">
      <c r="B838" s="8" t="s">
        <v>1631</v>
      </c>
      <c r="C838" s="8" t="s">
        <v>1652</v>
      </c>
      <c r="D838" s="8" t="s">
        <v>1653</v>
      </c>
      <c r="E838" s="8" t="s">
        <v>44</v>
      </c>
      <c r="F838" s="8" t="s">
        <v>34</v>
      </c>
    </row>
    <row r="839" spans="2:6" x14ac:dyDescent="0.3">
      <c r="B839" s="8" t="s">
        <v>1631</v>
      </c>
      <c r="C839" s="8" t="s">
        <v>197</v>
      </c>
      <c r="D839" s="8" t="s">
        <v>1654</v>
      </c>
      <c r="E839" s="8" t="s">
        <v>44</v>
      </c>
      <c r="F839" s="8" t="s">
        <v>34</v>
      </c>
    </row>
    <row r="840" spans="2:6" x14ac:dyDescent="0.3">
      <c r="B840" s="8" t="s">
        <v>1631</v>
      </c>
      <c r="C840" s="8" t="s">
        <v>338</v>
      </c>
      <c r="D840" s="8" t="s">
        <v>1655</v>
      </c>
      <c r="E840" s="8" t="s">
        <v>44</v>
      </c>
      <c r="F840" s="8" t="s">
        <v>34</v>
      </c>
    </row>
    <row r="841" spans="2:6" x14ac:dyDescent="0.3">
      <c r="B841" s="8" t="s">
        <v>1093</v>
      </c>
      <c r="C841" s="8" t="s">
        <v>1656</v>
      </c>
      <c r="D841" s="8" t="s">
        <v>1657</v>
      </c>
      <c r="E841" s="8" t="s">
        <v>44</v>
      </c>
      <c r="F841" s="8" t="s">
        <v>34</v>
      </c>
    </row>
    <row r="842" spans="2:6" x14ac:dyDescent="0.3">
      <c r="B842" s="8" t="s">
        <v>1093</v>
      </c>
      <c r="C842" s="8" t="s">
        <v>1303</v>
      </c>
      <c r="D842" s="8" t="s">
        <v>1658</v>
      </c>
      <c r="E842" s="8" t="s">
        <v>44</v>
      </c>
      <c r="F842" s="8" t="s">
        <v>34</v>
      </c>
    </row>
    <row r="843" spans="2:6" x14ac:dyDescent="0.3">
      <c r="B843" s="8" t="s">
        <v>1093</v>
      </c>
      <c r="C843" s="8" t="s">
        <v>598</v>
      </c>
      <c r="D843" s="8" t="s">
        <v>1659</v>
      </c>
      <c r="E843" s="8" t="s">
        <v>44</v>
      </c>
      <c r="F843" s="8" t="s">
        <v>34</v>
      </c>
    </row>
    <row r="844" spans="2:6" x14ac:dyDescent="0.3">
      <c r="B844" s="8" t="s">
        <v>1093</v>
      </c>
      <c r="C844" s="8" t="s">
        <v>602</v>
      </c>
      <c r="D844" s="8" t="s">
        <v>1660</v>
      </c>
      <c r="E844" s="8" t="s">
        <v>44</v>
      </c>
      <c r="F844" s="8" t="s">
        <v>34</v>
      </c>
    </row>
    <row r="845" spans="2:6" x14ac:dyDescent="0.3">
      <c r="B845" s="8" t="s">
        <v>1093</v>
      </c>
      <c r="C845" s="8" t="s">
        <v>1661</v>
      </c>
      <c r="D845" s="8" t="s">
        <v>1662</v>
      </c>
      <c r="E845" s="8" t="s">
        <v>44</v>
      </c>
      <c r="F845" s="8" t="s">
        <v>34</v>
      </c>
    </row>
    <row r="846" spans="2:6" x14ac:dyDescent="0.3">
      <c r="B846" s="8" t="s">
        <v>1093</v>
      </c>
      <c r="C846" s="8" t="s">
        <v>1663</v>
      </c>
      <c r="D846" s="8" t="s">
        <v>1664</v>
      </c>
      <c r="E846" s="8" t="s">
        <v>44</v>
      </c>
      <c r="F846" s="8" t="s">
        <v>34</v>
      </c>
    </row>
    <row r="847" spans="2:6" x14ac:dyDescent="0.3">
      <c r="B847" s="8" t="s">
        <v>1093</v>
      </c>
      <c r="C847" s="8" t="s">
        <v>1665</v>
      </c>
      <c r="D847" s="8" t="s">
        <v>1666</v>
      </c>
      <c r="E847" s="8" t="s">
        <v>44</v>
      </c>
      <c r="F847" s="8" t="s">
        <v>34</v>
      </c>
    </row>
    <row r="848" spans="2:6" x14ac:dyDescent="0.3">
      <c r="B848" s="8" t="s">
        <v>1093</v>
      </c>
      <c r="C848" s="8" t="s">
        <v>1667</v>
      </c>
      <c r="D848" s="8" t="s">
        <v>1668</v>
      </c>
      <c r="E848" s="8" t="s">
        <v>44</v>
      </c>
      <c r="F848" s="8" t="s">
        <v>34</v>
      </c>
    </row>
    <row r="849" spans="2:6" x14ac:dyDescent="0.3">
      <c r="B849" s="8" t="s">
        <v>1093</v>
      </c>
      <c r="C849" s="8" t="s">
        <v>1071</v>
      </c>
      <c r="D849" s="8" t="s">
        <v>1669</v>
      </c>
      <c r="E849" s="8" t="s">
        <v>44</v>
      </c>
      <c r="F849" s="8" t="s">
        <v>34</v>
      </c>
    </row>
    <row r="850" spans="2:6" x14ac:dyDescent="0.3">
      <c r="B850" s="8" t="s">
        <v>1093</v>
      </c>
      <c r="C850" s="8" t="s">
        <v>1670</v>
      </c>
      <c r="D850" s="8" t="s">
        <v>1671</v>
      </c>
      <c r="E850" s="8" t="s">
        <v>44</v>
      </c>
      <c r="F850" s="8" t="s">
        <v>34</v>
      </c>
    </row>
    <row r="851" spans="2:6" x14ac:dyDescent="0.3">
      <c r="B851" s="8" t="s">
        <v>1093</v>
      </c>
      <c r="C851" s="8" t="s">
        <v>1672</v>
      </c>
      <c r="D851" s="8" t="s">
        <v>1673</v>
      </c>
      <c r="E851" s="8" t="s">
        <v>44</v>
      </c>
      <c r="F851" s="8" t="s">
        <v>34</v>
      </c>
    </row>
    <row r="852" spans="2:6" x14ac:dyDescent="0.3">
      <c r="B852" s="8" t="s">
        <v>1093</v>
      </c>
      <c r="C852" s="8" t="s">
        <v>370</v>
      </c>
      <c r="D852" s="8" t="s">
        <v>1674</v>
      </c>
      <c r="E852" s="8" t="s">
        <v>44</v>
      </c>
      <c r="F852" s="8" t="s">
        <v>34</v>
      </c>
    </row>
    <row r="853" spans="2:6" x14ac:dyDescent="0.3">
      <c r="B853" s="8" t="s">
        <v>1093</v>
      </c>
      <c r="C853" s="8" t="s">
        <v>1675</v>
      </c>
      <c r="D853" s="8" t="s">
        <v>1676</v>
      </c>
      <c r="E853" s="8" t="s">
        <v>44</v>
      </c>
      <c r="F853" s="8" t="s">
        <v>34</v>
      </c>
    </row>
    <row r="854" spans="2:6" x14ac:dyDescent="0.3">
      <c r="B854" s="8" t="s">
        <v>1093</v>
      </c>
      <c r="C854" s="8" t="s">
        <v>1677</v>
      </c>
      <c r="D854" s="8" t="s">
        <v>1678</v>
      </c>
      <c r="E854" s="8" t="s">
        <v>44</v>
      </c>
      <c r="F854" s="8" t="s">
        <v>34</v>
      </c>
    </row>
    <row r="855" spans="2:6" x14ac:dyDescent="0.3">
      <c r="B855" s="8" t="s">
        <v>1093</v>
      </c>
      <c r="C855" s="8" t="s">
        <v>1679</v>
      </c>
      <c r="D855" s="8" t="s">
        <v>1680</v>
      </c>
      <c r="E855" s="8" t="s">
        <v>44</v>
      </c>
      <c r="F855" s="8" t="s">
        <v>34</v>
      </c>
    </row>
    <row r="856" spans="2:6" x14ac:dyDescent="0.3">
      <c r="B856" s="8" t="s">
        <v>1681</v>
      </c>
      <c r="C856" s="8" t="s">
        <v>1682</v>
      </c>
      <c r="D856" s="8" t="s">
        <v>1683</v>
      </c>
      <c r="E856" s="8" t="s">
        <v>44</v>
      </c>
      <c r="F856" s="8" t="s">
        <v>34</v>
      </c>
    </row>
    <row r="857" spans="2:6" x14ac:dyDescent="0.3">
      <c r="B857" s="8" t="s">
        <v>1098</v>
      </c>
      <c r="C857" s="8"/>
      <c r="D857" s="8" t="s">
        <v>1098</v>
      </c>
      <c r="E857" s="8" t="s">
        <v>44</v>
      </c>
      <c r="F857" s="8" t="s">
        <v>34</v>
      </c>
    </row>
    <row r="858" spans="2:6" x14ac:dyDescent="0.3">
      <c r="B858" s="8" t="s">
        <v>1105</v>
      </c>
      <c r="C858" s="8"/>
      <c r="D858" s="8" t="s">
        <v>1105</v>
      </c>
      <c r="E858" s="8" t="s">
        <v>44</v>
      </c>
      <c r="F858" s="8" t="s">
        <v>34</v>
      </c>
    </row>
    <row r="859" spans="2:6" x14ac:dyDescent="0.3">
      <c r="B859" s="8" t="s">
        <v>1105</v>
      </c>
      <c r="C859" s="8" t="s">
        <v>1684</v>
      </c>
      <c r="D859" s="8" t="s">
        <v>1685</v>
      </c>
      <c r="E859" s="8" t="s">
        <v>44</v>
      </c>
      <c r="F859" s="8" t="s">
        <v>34</v>
      </c>
    </row>
    <row r="860" spans="2:6" x14ac:dyDescent="0.3">
      <c r="B860" s="8" t="s">
        <v>1105</v>
      </c>
      <c r="C860" s="8" t="s">
        <v>1686</v>
      </c>
      <c r="D860" s="8" t="s">
        <v>1687</v>
      </c>
      <c r="E860" s="8" t="s">
        <v>44</v>
      </c>
      <c r="F860" s="8" t="s">
        <v>34</v>
      </c>
    </row>
    <row r="861" spans="2:6" x14ac:dyDescent="0.3">
      <c r="B861" s="8" t="s">
        <v>1105</v>
      </c>
      <c r="C861" s="8" t="s">
        <v>1688</v>
      </c>
      <c r="D861" s="8" t="s">
        <v>1689</v>
      </c>
      <c r="E861" s="8" t="s">
        <v>44</v>
      </c>
      <c r="F861" s="8" t="s">
        <v>34</v>
      </c>
    </row>
    <row r="862" spans="2:6" x14ac:dyDescent="0.3">
      <c r="B862" s="8" t="s">
        <v>1105</v>
      </c>
      <c r="C862" s="8" t="s">
        <v>1690</v>
      </c>
      <c r="D862" s="8" t="s">
        <v>1691</v>
      </c>
      <c r="E862" s="8" t="s">
        <v>44</v>
      </c>
      <c r="F862" s="8" t="s">
        <v>34</v>
      </c>
    </row>
    <row r="863" spans="2:6" x14ac:dyDescent="0.3">
      <c r="B863" s="8" t="s">
        <v>1105</v>
      </c>
      <c r="C863" s="8" t="s">
        <v>1692</v>
      </c>
      <c r="D863" s="8" t="s">
        <v>1693</v>
      </c>
      <c r="E863" s="8" t="s">
        <v>44</v>
      </c>
      <c r="F863" s="8" t="s">
        <v>34</v>
      </c>
    </row>
    <row r="864" spans="2:6" x14ac:dyDescent="0.3">
      <c r="B864" s="8" t="s">
        <v>1105</v>
      </c>
      <c r="C864" s="8" t="s">
        <v>1694</v>
      </c>
      <c r="D864" s="8" t="s">
        <v>1695</v>
      </c>
      <c r="E864" s="8" t="s">
        <v>44</v>
      </c>
      <c r="F864" s="8" t="s">
        <v>34</v>
      </c>
    </row>
    <row r="865" spans="2:6" x14ac:dyDescent="0.3">
      <c r="B865" s="8" t="s">
        <v>1105</v>
      </c>
      <c r="C865" s="8" t="s">
        <v>1696</v>
      </c>
      <c r="D865" s="8" t="s">
        <v>1697</v>
      </c>
      <c r="E865" s="8" t="s">
        <v>44</v>
      </c>
      <c r="F865" s="8" t="s">
        <v>34</v>
      </c>
    </row>
    <row r="866" spans="2:6" x14ac:dyDescent="0.3">
      <c r="B866" s="8" t="s">
        <v>1105</v>
      </c>
      <c r="C866" s="8" t="s">
        <v>1461</v>
      </c>
      <c r="D866" s="8" t="s">
        <v>1698</v>
      </c>
      <c r="E866" s="8" t="s">
        <v>44</v>
      </c>
      <c r="F866" s="8" t="s">
        <v>34</v>
      </c>
    </row>
    <row r="867" spans="2:6" x14ac:dyDescent="0.3">
      <c r="B867" s="8" t="s">
        <v>1105</v>
      </c>
      <c r="C867" s="8" t="s">
        <v>1463</v>
      </c>
      <c r="D867" s="8" t="s">
        <v>1699</v>
      </c>
      <c r="E867" s="8" t="s">
        <v>44</v>
      </c>
      <c r="F867" s="8" t="s">
        <v>34</v>
      </c>
    </row>
    <row r="868" spans="2:6" x14ac:dyDescent="0.3">
      <c r="B868" s="8" t="s">
        <v>1105</v>
      </c>
      <c r="C868" s="8" t="s">
        <v>1465</v>
      </c>
      <c r="D868" s="8" t="s">
        <v>1700</v>
      </c>
      <c r="E868" s="8" t="s">
        <v>44</v>
      </c>
      <c r="F868" s="8" t="s">
        <v>34</v>
      </c>
    </row>
    <row r="869" spans="2:6" x14ac:dyDescent="0.3">
      <c r="B869" s="8" t="s">
        <v>1105</v>
      </c>
      <c r="C869" s="8" t="s">
        <v>1467</v>
      </c>
      <c r="D869" s="8" t="s">
        <v>1701</v>
      </c>
      <c r="E869" s="8" t="s">
        <v>44</v>
      </c>
      <c r="F869" s="8" t="s">
        <v>34</v>
      </c>
    </row>
    <row r="870" spans="2:6" x14ac:dyDescent="0.3">
      <c r="B870" s="8" t="s">
        <v>1105</v>
      </c>
      <c r="C870" s="8" t="s">
        <v>1469</v>
      </c>
      <c r="D870" s="8" t="s">
        <v>1702</v>
      </c>
      <c r="E870" s="8" t="s">
        <v>44</v>
      </c>
      <c r="F870" s="8" t="s">
        <v>34</v>
      </c>
    </row>
    <row r="871" spans="2:6" x14ac:dyDescent="0.3">
      <c r="B871" s="8" t="s">
        <v>1105</v>
      </c>
      <c r="C871" s="8" t="s">
        <v>1471</v>
      </c>
      <c r="D871" s="8" t="s">
        <v>1703</v>
      </c>
      <c r="E871" s="8" t="s">
        <v>44</v>
      </c>
      <c r="F871" s="8" t="s">
        <v>34</v>
      </c>
    </row>
    <row r="872" spans="2:6" x14ac:dyDescent="0.3">
      <c r="B872" s="8" t="s">
        <v>1105</v>
      </c>
      <c r="C872" s="8" t="s">
        <v>826</v>
      </c>
      <c r="D872" s="8" t="s">
        <v>1704</v>
      </c>
      <c r="E872" s="8" t="s">
        <v>44</v>
      </c>
      <c r="F872" s="8" t="s">
        <v>34</v>
      </c>
    </row>
    <row r="873" spans="2:6" x14ac:dyDescent="0.3">
      <c r="B873" s="8" t="s">
        <v>1105</v>
      </c>
      <c r="C873" s="8" t="s">
        <v>1269</v>
      </c>
      <c r="D873" s="8" t="s">
        <v>1705</v>
      </c>
      <c r="E873" s="8" t="s">
        <v>44</v>
      </c>
      <c r="F873" s="8" t="s">
        <v>34</v>
      </c>
    </row>
    <row r="874" spans="2:6" x14ac:dyDescent="0.3">
      <c r="B874" s="8" t="s">
        <v>1105</v>
      </c>
      <c r="C874" s="8" t="s">
        <v>1706</v>
      </c>
      <c r="D874" s="8" t="s">
        <v>1707</v>
      </c>
      <c r="E874" s="8" t="s">
        <v>44</v>
      </c>
      <c r="F874" s="8" t="s">
        <v>34</v>
      </c>
    </row>
    <row r="875" spans="2:6" x14ac:dyDescent="0.3">
      <c r="B875" s="8" t="s">
        <v>1708</v>
      </c>
      <c r="C875" s="8" t="s">
        <v>346</v>
      </c>
      <c r="D875" s="8" t="s">
        <v>1709</v>
      </c>
      <c r="E875" s="8" t="s">
        <v>44</v>
      </c>
      <c r="F875" s="8" t="s">
        <v>34</v>
      </c>
    </row>
    <row r="876" spans="2:6" x14ac:dyDescent="0.3">
      <c r="B876" s="8" t="s">
        <v>1710</v>
      </c>
      <c r="C876" s="8"/>
      <c r="D876" s="8" t="s">
        <v>1710</v>
      </c>
      <c r="E876" s="8" t="s">
        <v>44</v>
      </c>
      <c r="F876" s="8" t="s">
        <v>34</v>
      </c>
    </row>
    <row r="877" spans="2:6" x14ac:dyDescent="0.3">
      <c r="B877" s="8" t="s">
        <v>561</v>
      </c>
      <c r="C877" s="8"/>
      <c r="D877" s="8" t="s">
        <v>561</v>
      </c>
      <c r="E877" s="8" t="s">
        <v>44</v>
      </c>
      <c r="F877" s="8" t="s">
        <v>34</v>
      </c>
    </row>
    <row r="878" spans="2:6" x14ac:dyDescent="0.3">
      <c r="B878" s="8" t="s">
        <v>1711</v>
      </c>
      <c r="C878" s="8" t="s">
        <v>1712</v>
      </c>
      <c r="D878" s="8" t="s">
        <v>1713</v>
      </c>
      <c r="E878" s="8" t="s">
        <v>44</v>
      </c>
      <c r="F878" s="8" t="s">
        <v>34</v>
      </c>
    </row>
    <row r="879" spans="2:6" x14ac:dyDescent="0.3">
      <c r="B879" s="8" t="s">
        <v>1711</v>
      </c>
      <c r="C879" s="8" t="s">
        <v>1714</v>
      </c>
      <c r="D879" s="8" t="s">
        <v>1715</v>
      </c>
      <c r="E879" s="8" t="s">
        <v>44</v>
      </c>
      <c r="F879" s="8" t="s">
        <v>34</v>
      </c>
    </row>
    <row r="880" spans="2:6" x14ac:dyDescent="0.3">
      <c r="B880" s="8" t="s">
        <v>1711</v>
      </c>
      <c r="C880" s="8" t="s">
        <v>746</v>
      </c>
      <c r="D880" s="8" t="s">
        <v>1716</v>
      </c>
      <c r="E880" s="8" t="s">
        <v>44</v>
      </c>
      <c r="F880" s="8" t="s">
        <v>34</v>
      </c>
    </row>
    <row r="881" spans="2:6" x14ac:dyDescent="0.3">
      <c r="B881" s="8" t="s">
        <v>1711</v>
      </c>
      <c r="C881" s="8" t="s">
        <v>1717</v>
      </c>
      <c r="D881" s="8" t="s">
        <v>1718</v>
      </c>
      <c r="E881" s="8" t="s">
        <v>44</v>
      </c>
      <c r="F881" s="8" t="s">
        <v>34</v>
      </c>
    </row>
    <row r="882" spans="2:6" x14ac:dyDescent="0.3">
      <c r="B882" s="8" t="s">
        <v>1711</v>
      </c>
      <c r="C882" s="8" t="s">
        <v>1719</v>
      </c>
      <c r="D882" s="8" t="s">
        <v>1720</v>
      </c>
      <c r="E882" s="8" t="s">
        <v>44</v>
      </c>
      <c r="F882" s="8" t="s">
        <v>34</v>
      </c>
    </row>
    <row r="883" spans="2:6" x14ac:dyDescent="0.3">
      <c r="B883" s="8" t="s">
        <v>1711</v>
      </c>
      <c r="C883" s="8" t="s">
        <v>1254</v>
      </c>
      <c r="D883" s="8" t="s">
        <v>1721</v>
      </c>
      <c r="E883" s="8" t="s">
        <v>44</v>
      </c>
      <c r="F883" s="8" t="s">
        <v>34</v>
      </c>
    </row>
    <row r="884" spans="2:6" x14ac:dyDescent="0.3">
      <c r="B884" s="8" t="s">
        <v>1711</v>
      </c>
      <c r="C884" s="8" t="s">
        <v>1001</v>
      </c>
      <c r="D884" s="8" t="s">
        <v>1722</v>
      </c>
      <c r="E884" s="8" t="s">
        <v>44</v>
      </c>
      <c r="F884" s="8" t="s">
        <v>34</v>
      </c>
    </row>
    <row r="885" spans="2:6" x14ac:dyDescent="0.3">
      <c r="B885" s="8" t="s">
        <v>1711</v>
      </c>
      <c r="C885" s="8" t="s">
        <v>1003</v>
      </c>
      <c r="D885" s="8" t="s">
        <v>1723</v>
      </c>
      <c r="E885" s="8" t="s">
        <v>44</v>
      </c>
      <c r="F885" s="8" t="s">
        <v>34</v>
      </c>
    </row>
    <row r="886" spans="2:6" x14ac:dyDescent="0.3">
      <c r="B886" s="8" t="s">
        <v>1711</v>
      </c>
      <c r="C886" s="8" t="s">
        <v>1724</v>
      </c>
      <c r="D886" s="8" t="s">
        <v>1725</v>
      </c>
      <c r="E886" s="8" t="s">
        <v>44</v>
      </c>
      <c r="F886" s="8" t="s">
        <v>34</v>
      </c>
    </row>
    <row r="887" spans="2:6" x14ac:dyDescent="0.3">
      <c r="B887" s="8" t="s">
        <v>1711</v>
      </c>
      <c r="C887" s="8" t="s">
        <v>1726</v>
      </c>
      <c r="D887" s="8" t="s">
        <v>1727</v>
      </c>
      <c r="E887" s="8" t="s">
        <v>44</v>
      </c>
      <c r="F887" s="8" t="s">
        <v>34</v>
      </c>
    </row>
    <row r="888" spans="2:6" x14ac:dyDescent="0.3">
      <c r="B888" s="8" t="s">
        <v>1711</v>
      </c>
      <c r="C888" s="8" t="s">
        <v>1230</v>
      </c>
      <c r="D888" s="8" t="s">
        <v>1728</v>
      </c>
      <c r="E888" s="8" t="s">
        <v>44</v>
      </c>
      <c r="F888" s="8" t="s">
        <v>34</v>
      </c>
    </row>
    <row r="889" spans="2:6" x14ac:dyDescent="0.3">
      <c r="B889" s="8" t="s">
        <v>1711</v>
      </c>
      <c r="C889" s="8" t="s">
        <v>1729</v>
      </c>
      <c r="D889" s="8" t="s">
        <v>1730</v>
      </c>
      <c r="E889" s="8" t="s">
        <v>44</v>
      </c>
      <c r="F889" s="8" t="s">
        <v>34</v>
      </c>
    </row>
    <row r="890" spans="2:6" x14ac:dyDescent="0.3">
      <c r="B890" s="8" t="s">
        <v>1711</v>
      </c>
      <c r="C890" s="8" t="s">
        <v>1562</v>
      </c>
      <c r="D890" s="8" t="s">
        <v>1731</v>
      </c>
      <c r="E890" s="8" t="s">
        <v>44</v>
      </c>
      <c r="F890" s="8" t="s">
        <v>34</v>
      </c>
    </row>
    <row r="891" spans="2:6" x14ac:dyDescent="0.3">
      <c r="B891" s="8" t="s">
        <v>1711</v>
      </c>
      <c r="C891" s="8" t="s">
        <v>1732</v>
      </c>
      <c r="D891" s="8" t="s">
        <v>1733</v>
      </c>
      <c r="E891" s="8" t="s">
        <v>44</v>
      </c>
      <c r="F891" s="8" t="s">
        <v>34</v>
      </c>
    </row>
    <row r="892" spans="2:6" x14ac:dyDescent="0.3">
      <c r="B892" s="8" t="s">
        <v>1734</v>
      </c>
      <c r="C892" s="8"/>
      <c r="D892" s="8" t="s">
        <v>1734</v>
      </c>
      <c r="E892" s="8" t="s">
        <v>44</v>
      </c>
      <c r="F892" s="8" t="s">
        <v>34</v>
      </c>
    </row>
    <row r="893" spans="2:6" x14ac:dyDescent="0.3">
      <c r="B893" s="8" t="s">
        <v>1735</v>
      </c>
      <c r="C893" s="8" t="s">
        <v>290</v>
      </c>
      <c r="D893" s="8" t="s">
        <v>1736</v>
      </c>
      <c r="E893" s="8" t="s">
        <v>44</v>
      </c>
      <c r="F893" s="8" t="s">
        <v>34</v>
      </c>
    </row>
    <row r="894" spans="2:6" x14ac:dyDescent="0.3">
      <c r="B894" s="8" t="s">
        <v>1737</v>
      </c>
      <c r="C894" s="8" t="s">
        <v>1738</v>
      </c>
      <c r="D894" s="8" t="s">
        <v>1739</v>
      </c>
      <c r="E894" s="8" t="s">
        <v>44</v>
      </c>
      <c r="F894" s="8" t="s">
        <v>34</v>
      </c>
    </row>
    <row r="895" spans="2:6" x14ac:dyDescent="0.3">
      <c r="B895" s="8" t="s">
        <v>1737</v>
      </c>
      <c r="C895" s="8" t="s">
        <v>1740</v>
      </c>
      <c r="D895" s="8" t="s">
        <v>1741</v>
      </c>
      <c r="E895" s="8" t="s">
        <v>44</v>
      </c>
      <c r="F895" s="8" t="s">
        <v>34</v>
      </c>
    </row>
    <row r="896" spans="2:6" x14ac:dyDescent="0.3">
      <c r="B896" s="8" t="s">
        <v>1737</v>
      </c>
      <c r="C896" s="8" t="s">
        <v>1742</v>
      </c>
      <c r="D896" s="8" t="s">
        <v>1743</v>
      </c>
      <c r="E896" s="8" t="s">
        <v>44</v>
      </c>
      <c r="F896" s="8" t="s">
        <v>34</v>
      </c>
    </row>
    <row r="897" spans="2:6" x14ac:dyDescent="0.3">
      <c r="B897" s="8" t="s">
        <v>1737</v>
      </c>
      <c r="C897" s="8" t="s">
        <v>1744</v>
      </c>
      <c r="D897" s="8" t="s">
        <v>1745</v>
      </c>
      <c r="E897" s="8" t="s">
        <v>44</v>
      </c>
      <c r="F897" s="8" t="s">
        <v>34</v>
      </c>
    </row>
    <row r="898" spans="2:6" x14ac:dyDescent="0.3">
      <c r="B898" s="8" t="s">
        <v>1737</v>
      </c>
      <c r="C898" s="8" t="s">
        <v>1746</v>
      </c>
      <c r="D898" s="8" t="s">
        <v>1747</v>
      </c>
      <c r="E898" s="8" t="s">
        <v>44</v>
      </c>
      <c r="F898" s="8" t="s">
        <v>34</v>
      </c>
    </row>
    <row r="899" spans="2:6" x14ac:dyDescent="0.3">
      <c r="B899" s="8" t="s">
        <v>1737</v>
      </c>
      <c r="C899" s="8" t="s">
        <v>1748</v>
      </c>
      <c r="D899" s="8" t="s">
        <v>1749</v>
      </c>
      <c r="E899" s="8" t="s">
        <v>44</v>
      </c>
      <c r="F899" s="8" t="s">
        <v>34</v>
      </c>
    </row>
    <row r="900" spans="2:6" x14ac:dyDescent="0.3">
      <c r="B900" s="8" t="s">
        <v>1737</v>
      </c>
      <c r="C900" s="8" t="s">
        <v>53</v>
      </c>
      <c r="D900" s="8" t="s">
        <v>1750</v>
      </c>
      <c r="E900" s="8" t="s">
        <v>44</v>
      </c>
      <c r="F900" s="8" t="s">
        <v>34</v>
      </c>
    </row>
    <row r="901" spans="2:6" x14ac:dyDescent="0.3">
      <c r="B901" s="8" t="s">
        <v>1737</v>
      </c>
      <c r="C901" s="8" t="s">
        <v>1751</v>
      </c>
      <c r="D901" s="8" t="s">
        <v>1752</v>
      </c>
      <c r="E901" s="8" t="s">
        <v>44</v>
      </c>
      <c r="F901" s="8" t="s">
        <v>34</v>
      </c>
    </row>
    <row r="902" spans="2:6" x14ac:dyDescent="0.3">
      <c r="B902" s="8" t="s">
        <v>1737</v>
      </c>
      <c r="C902" s="8" t="s">
        <v>56</v>
      </c>
      <c r="D902" s="8" t="s">
        <v>1753</v>
      </c>
      <c r="E902" s="8" t="s">
        <v>44</v>
      </c>
      <c r="F902" s="8" t="s">
        <v>34</v>
      </c>
    </row>
    <row r="903" spans="2:6" x14ac:dyDescent="0.3">
      <c r="B903" s="8" t="s">
        <v>1737</v>
      </c>
      <c r="C903" s="8" t="s">
        <v>1754</v>
      </c>
      <c r="D903" s="8" t="s">
        <v>1755</v>
      </c>
      <c r="E903" s="8" t="s">
        <v>44</v>
      </c>
      <c r="F903" s="8" t="s">
        <v>34</v>
      </c>
    </row>
    <row r="904" spans="2:6" x14ac:dyDescent="0.3">
      <c r="B904" s="8" t="s">
        <v>1737</v>
      </c>
      <c r="C904" s="8" t="s">
        <v>1756</v>
      </c>
      <c r="D904" s="8" t="s">
        <v>1757</v>
      </c>
      <c r="E904" s="8" t="s">
        <v>44</v>
      </c>
      <c r="F904" s="8" t="s">
        <v>34</v>
      </c>
    </row>
    <row r="905" spans="2:6" x14ac:dyDescent="0.3">
      <c r="B905" s="8" t="s">
        <v>1737</v>
      </c>
      <c r="C905" s="8" t="s">
        <v>59</v>
      </c>
      <c r="D905" s="8" t="s">
        <v>1758</v>
      </c>
      <c r="E905" s="8" t="s">
        <v>44</v>
      </c>
      <c r="F905" s="8" t="s">
        <v>34</v>
      </c>
    </row>
    <row r="906" spans="2:6" x14ac:dyDescent="0.3">
      <c r="B906" s="8" t="s">
        <v>1737</v>
      </c>
      <c r="C906" s="8" t="s">
        <v>763</v>
      </c>
      <c r="D906" s="8" t="s">
        <v>1759</v>
      </c>
      <c r="E906" s="8" t="s">
        <v>44</v>
      </c>
      <c r="F906" s="8" t="s">
        <v>34</v>
      </c>
    </row>
    <row r="907" spans="2:6" x14ac:dyDescent="0.3">
      <c r="B907" s="8" t="s">
        <v>1737</v>
      </c>
      <c r="C907" s="8" t="s">
        <v>1760</v>
      </c>
      <c r="D907" s="8" t="s">
        <v>1761</v>
      </c>
      <c r="E907" s="8" t="s">
        <v>44</v>
      </c>
      <c r="F907" s="8" t="s">
        <v>34</v>
      </c>
    </row>
    <row r="908" spans="2:6" x14ac:dyDescent="0.3">
      <c r="B908" s="8" t="s">
        <v>1737</v>
      </c>
      <c r="C908" s="8" t="s">
        <v>1762</v>
      </c>
      <c r="D908" s="8" t="s">
        <v>1763</v>
      </c>
      <c r="E908" s="8" t="s">
        <v>44</v>
      </c>
      <c r="F908" s="8" t="s">
        <v>34</v>
      </c>
    </row>
    <row r="909" spans="2:6" x14ac:dyDescent="0.3">
      <c r="B909" s="8" t="s">
        <v>1737</v>
      </c>
      <c r="C909" s="8" t="s">
        <v>765</v>
      </c>
      <c r="D909" s="8" t="s">
        <v>1764</v>
      </c>
      <c r="E909" s="8" t="s">
        <v>44</v>
      </c>
      <c r="F909" s="8" t="s">
        <v>34</v>
      </c>
    </row>
    <row r="910" spans="2:6" x14ac:dyDescent="0.3">
      <c r="B910" s="8" t="s">
        <v>1737</v>
      </c>
      <c r="C910" s="8" t="s">
        <v>234</v>
      </c>
      <c r="D910" s="8" t="s">
        <v>1765</v>
      </c>
      <c r="E910" s="8" t="s">
        <v>44</v>
      </c>
      <c r="F910" s="8" t="s">
        <v>34</v>
      </c>
    </row>
    <row r="911" spans="2:6" x14ac:dyDescent="0.3">
      <c r="B911" s="8" t="s">
        <v>1737</v>
      </c>
      <c r="C911" s="8" t="s">
        <v>1156</v>
      </c>
      <c r="D911" s="8" t="s">
        <v>1766</v>
      </c>
      <c r="E911" s="8" t="s">
        <v>44</v>
      </c>
      <c r="F911" s="8" t="s">
        <v>34</v>
      </c>
    </row>
    <row r="912" spans="2:6" x14ac:dyDescent="0.3">
      <c r="B912" s="8" t="s">
        <v>1737</v>
      </c>
      <c r="C912" s="8">
        <v>3</v>
      </c>
      <c r="D912" s="8" t="s">
        <v>1767</v>
      </c>
      <c r="E912" s="8" t="s">
        <v>44</v>
      </c>
      <c r="F912" s="8" t="s">
        <v>34</v>
      </c>
    </row>
    <row r="913" spans="2:6" x14ac:dyDescent="0.3">
      <c r="B913" s="8" t="s">
        <v>1737</v>
      </c>
      <c r="C913" s="8" t="s">
        <v>1768</v>
      </c>
      <c r="D913" s="8" t="s">
        <v>1769</v>
      </c>
      <c r="E913" s="8" t="s">
        <v>44</v>
      </c>
      <c r="F913" s="8" t="s">
        <v>34</v>
      </c>
    </row>
    <row r="914" spans="2:6" x14ac:dyDescent="0.3">
      <c r="B914" s="8" t="s">
        <v>1737</v>
      </c>
      <c r="C914" s="8" t="s">
        <v>1770</v>
      </c>
      <c r="D914" s="8" t="s">
        <v>1771</v>
      </c>
      <c r="E914" s="8" t="s">
        <v>44</v>
      </c>
      <c r="F914" s="8" t="s">
        <v>34</v>
      </c>
    </row>
    <row r="915" spans="2:6" x14ac:dyDescent="0.3">
      <c r="B915" s="8" t="s">
        <v>1737</v>
      </c>
      <c r="C915" s="8" t="s">
        <v>1772</v>
      </c>
      <c r="D915" s="8" t="s">
        <v>1773</v>
      </c>
      <c r="E915" s="8" t="s">
        <v>44</v>
      </c>
      <c r="F915" s="8" t="s">
        <v>34</v>
      </c>
    </row>
    <row r="916" spans="2:6" x14ac:dyDescent="0.3">
      <c r="B916" s="8" t="s">
        <v>1737</v>
      </c>
      <c r="C916" s="8" t="s">
        <v>1774</v>
      </c>
      <c r="D916" s="8" t="s">
        <v>1775</v>
      </c>
      <c r="E916" s="8" t="s">
        <v>44</v>
      </c>
      <c r="F916" s="8" t="s">
        <v>34</v>
      </c>
    </row>
    <row r="917" spans="2:6" x14ac:dyDescent="0.3">
      <c r="B917" s="8" t="s">
        <v>1737</v>
      </c>
      <c r="C917" s="8" t="s">
        <v>1776</v>
      </c>
      <c r="D917" s="8" t="s">
        <v>1777</v>
      </c>
      <c r="E917" s="8" t="s">
        <v>44</v>
      </c>
      <c r="F917" s="8" t="s">
        <v>34</v>
      </c>
    </row>
    <row r="918" spans="2:6" x14ac:dyDescent="0.3">
      <c r="B918" s="8" t="s">
        <v>1737</v>
      </c>
      <c r="C918" s="8" t="s">
        <v>1778</v>
      </c>
      <c r="D918" s="8" t="s">
        <v>1779</v>
      </c>
      <c r="E918" s="8" t="s">
        <v>44</v>
      </c>
      <c r="F918" s="8" t="s">
        <v>34</v>
      </c>
    </row>
    <row r="919" spans="2:6" x14ac:dyDescent="0.3">
      <c r="B919" s="8" t="s">
        <v>1737</v>
      </c>
      <c r="C919" s="8" t="s">
        <v>1780</v>
      </c>
      <c r="D919" s="8" t="s">
        <v>1781</v>
      </c>
      <c r="E919" s="8" t="s">
        <v>44</v>
      </c>
      <c r="F919" s="8" t="s">
        <v>34</v>
      </c>
    </row>
    <row r="920" spans="2:6" x14ac:dyDescent="0.3">
      <c r="B920" s="8" t="s">
        <v>1737</v>
      </c>
      <c r="C920" s="8" t="s">
        <v>1782</v>
      </c>
      <c r="D920" s="8" t="s">
        <v>1783</v>
      </c>
      <c r="E920" s="8" t="s">
        <v>44</v>
      </c>
      <c r="F920" s="8" t="s">
        <v>34</v>
      </c>
    </row>
    <row r="921" spans="2:6" x14ac:dyDescent="0.3">
      <c r="B921" s="8" t="s">
        <v>1737</v>
      </c>
      <c r="C921" s="8" t="s">
        <v>1784</v>
      </c>
      <c r="D921" s="8" t="s">
        <v>1785</v>
      </c>
      <c r="E921" s="8" t="s">
        <v>44</v>
      </c>
      <c r="F921" s="8" t="s">
        <v>34</v>
      </c>
    </row>
    <row r="922" spans="2:6" x14ac:dyDescent="0.3">
      <c r="B922" s="8" t="s">
        <v>1737</v>
      </c>
      <c r="C922" s="8" t="s">
        <v>1786</v>
      </c>
      <c r="D922" s="8" t="s">
        <v>1787</v>
      </c>
      <c r="E922" s="8" t="s">
        <v>44</v>
      </c>
      <c r="F922" s="8" t="s">
        <v>34</v>
      </c>
    </row>
    <row r="923" spans="2:6" x14ac:dyDescent="0.3">
      <c r="B923" s="8" t="s">
        <v>1737</v>
      </c>
      <c r="C923" s="8" t="s">
        <v>1788</v>
      </c>
      <c r="D923" s="8" t="s">
        <v>1789</v>
      </c>
      <c r="E923" s="8" t="s">
        <v>44</v>
      </c>
      <c r="F923" s="8" t="s">
        <v>34</v>
      </c>
    </row>
    <row r="924" spans="2:6" x14ac:dyDescent="0.3">
      <c r="B924" s="8" t="s">
        <v>1737</v>
      </c>
      <c r="C924" s="8" t="s">
        <v>1790</v>
      </c>
      <c r="D924" s="8" t="s">
        <v>1791</v>
      </c>
      <c r="E924" s="8" t="s">
        <v>44</v>
      </c>
      <c r="F924" s="8" t="s">
        <v>34</v>
      </c>
    </row>
    <row r="925" spans="2:6" x14ac:dyDescent="0.3">
      <c r="B925" s="8" t="s">
        <v>1737</v>
      </c>
      <c r="C925" s="8" t="s">
        <v>1792</v>
      </c>
      <c r="D925" s="8" t="s">
        <v>1793</v>
      </c>
      <c r="E925" s="8" t="s">
        <v>44</v>
      </c>
      <c r="F925" s="8" t="s">
        <v>34</v>
      </c>
    </row>
    <row r="926" spans="2:6" x14ac:dyDescent="0.3">
      <c r="B926" s="8" t="s">
        <v>1737</v>
      </c>
      <c r="C926" s="8" t="s">
        <v>1794</v>
      </c>
      <c r="D926" s="8" t="s">
        <v>1795</v>
      </c>
      <c r="E926" s="8" t="s">
        <v>44</v>
      </c>
      <c r="F926" s="8" t="s">
        <v>34</v>
      </c>
    </row>
    <row r="927" spans="2:6" x14ac:dyDescent="0.3">
      <c r="B927" s="8" t="s">
        <v>1737</v>
      </c>
      <c r="C927" s="8" t="s">
        <v>1796</v>
      </c>
      <c r="D927" s="8" t="s">
        <v>1797</v>
      </c>
      <c r="E927" s="8" t="s">
        <v>44</v>
      </c>
      <c r="F927" s="8" t="s">
        <v>34</v>
      </c>
    </row>
    <row r="928" spans="2:6" x14ac:dyDescent="0.3">
      <c r="B928" s="8" t="s">
        <v>1798</v>
      </c>
      <c r="C928" s="8">
        <v>1</v>
      </c>
      <c r="D928" s="8" t="s">
        <v>1799</v>
      </c>
      <c r="E928" s="8" t="s">
        <v>44</v>
      </c>
      <c r="F928" s="8" t="s">
        <v>34</v>
      </c>
    </row>
    <row r="929" spans="2:6" x14ac:dyDescent="0.3">
      <c r="B929" s="8" t="s">
        <v>1798</v>
      </c>
      <c r="C929" s="8">
        <v>2</v>
      </c>
      <c r="D929" s="8" t="s">
        <v>1800</v>
      </c>
      <c r="E929" s="8" t="s">
        <v>44</v>
      </c>
      <c r="F929" s="8" t="s">
        <v>34</v>
      </c>
    </row>
    <row r="930" spans="2:6" x14ac:dyDescent="0.3">
      <c r="B930" s="8" t="s">
        <v>1798</v>
      </c>
      <c r="C930" s="8">
        <v>3</v>
      </c>
      <c r="D930" s="8" t="s">
        <v>1801</v>
      </c>
      <c r="E930" s="8" t="s">
        <v>44</v>
      </c>
      <c r="F930" s="8" t="s">
        <v>34</v>
      </c>
    </row>
    <row r="931" spans="2:6" x14ac:dyDescent="0.3">
      <c r="B931" s="8" t="s">
        <v>1802</v>
      </c>
      <c r="C931" s="8" t="s">
        <v>1803</v>
      </c>
      <c r="D931" s="8" t="s">
        <v>1804</v>
      </c>
      <c r="E931" s="8" t="s">
        <v>44</v>
      </c>
      <c r="F931" s="8" t="s">
        <v>34</v>
      </c>
    </row>
    <row r="932" spans="2:6" x14ac:dyDescent="0.3">
      <c r="B932" s="8" t="s">
        <v>1802</v>
      </c>
      <c r="C932" s="8" t="s">
        <v>1805</v>
      </c>
      <c r="D932" s="8" t="s">
        <v>1806</v>
      </c>
      <c r="E932" s="8" t="s">
        <v>44</v>
      </c>
      <c r="F932" s="8" t="s">
        <v>34</v>
      </c>
    </row>
    <row r="933" spans="2:6" x14ac:dyDescent="0.3">
      <c r="B933" s="8" t="s">
        <v>1802</v>
      </c>
      <c r="C933" s="8" t="s">
        <v>1807</v>
      </c>
      <c r="D933" s="8" t="s">
        <v>1808</v>
      </c>
      <c r="E933" s="8" t="s">
        <v>44</v>
      </c>
      <c r="F933" s="8" t="s">
        <v>34</v>
      </c>
    </row>
    <row r="934" spans="2:6" x14ac:dyDescent="0.3">
      <c r="B934" s="8" t="s">
        <v>1802</v>
      </c>
      <c r="C934" s="8" t="s">
        <v>1809</v>
      </c>
      <c r="D934" s="8" t="s">
        <v>1810</v>
      </c>
      <c r="E934" s="8" t="s">
        <v>44</v>
      </c>
      <c r="F934" s="8" t="s">
        <v>34</v>
      </c>
    </row>
    <row r="935" spans="2:6" x14ac:dyDescent="0.3">
      <c r="B935" s="8" t="s">
        <v>1802</v>
      </c>
      <c r="C935" s="8" t="s">
        <v>1811</v>
      </c>
      <c r="D935" s="8" t="s">
        <v>1812</v>
      </c>
      <c r="E935" s="8" t="s">
        <v>44</v>
      </c>
      <c r="F935" s="8" t="s">
        <v>34</v>
      </c>
    </row>
    <row r="936" spans="2:6" x14ac:dyDescent="0.3">
      <c r="B936" s="8" t="s">
        <v>1802</v>
      </c>
      <c r="C936" s="8" t="s">
        <v>547</v>
      </c>
      <c r="D936" s="8" t="s">
        <v>1813</v>
      </c>
      <c r="E936" s="8" t="s">
        <v>44</v>
      </c>
      <c r="F936" s="8" t="s">
        <v>34</v>
      </c>
    </row>
    <row r="937" spans="2:6" x14ac:dyDescent="0.3">
      <c r="B937" s="8" t="s">
        <v>1802</v>
      </c>
      <c r="C937" s="8" t="s">
        <v>1814</v>
      </c>
      <c r="D937" s="8" t="s">
        <v>1815</v>
      </c>
      <c r="E937" s="8" t="s">
        <v>44</v>
      </c>
      <c r="F937" s="8" t="s">
        <v>34</v>
      </c>
    </row>
    <row r="938" spans="2:6" x14ac:dyDescent="0.3">
      <c r="B938" s="8" t="s">
        <v>1816</v>
      </c>
      <c r="C938" s="8">
        <v>4</v>
      </c>
      <c r="D938" s="8" t="s">
        <v>1817</v>
      </c>
      <c r="E938" s="8" t="s">
        <v>44</v>
      </c>
      <c r="F938" s="8" t="s">
        <v>34</v>
      </c>
    </row>
    <row r="939" spans="2:6" x14ac:dyDescent="0.3">
      <c r="B939" s="8" t="s">
        <v>1816</v>
      </c>
      <c r="C939" s="8">
        <v>5</v>
      </c>
      <c r="D939" s="8" t="s">
        <v>1818</v>
      </c>
      <c r="E939" s="8" t="s">
        <v>44</v>
      </c>
      <c r="F939" s="8" t="s">
        <v>34</v>
      </c>
    </row>
    <row r="940" spans="2:6" x14ac:dyDescent="0.3">
      <c r="B940" s="8" t="s">
        <v>1816</v>
      </c>
      <c r="C940" s="8">
        <v>6</v>
      </c>
      <c r="D940" s="8" t="s">
        <v>1819</v>
      </c>
      <c r="E940" s="8" t="s">
        <v>44</v>
      </c>
      <c r="F940" s="8" t="s">
        <v>34</v>
      </c>
    </row>
    <row r="941" spans="2:6" x14ac:dyDescent="0.3">
      <c r="B941" s="8" t="s">
        <v>1816</v>
      </c>
      <c r="C941" s="8">
        <v>7</v>
      </c>
      <c r="D941" s="8" t="s">
        <v>1820</v>
      </c>
      <c r="E941" s="8" t="s">
        <v>44</v>
      </c>
      <c r="F941" s="8" t="s">
        <v>34</v>
      </c>
    </row>
    <row r="942" spans="2:6" x14ac:dyDescent="0.3">
      <c r="B942" s="8" t="s">
        <v>1821</v>
      </c>
      <c r="C942" s="8" t="s">
        <v>699</v>
      </c>
      <c r="D942" s="8" t="s">
        <v>1822</v>
      </c>
      <c r="E942" s="8" t="s">
        <v>44</v>
      </c>
      <c r="F942" s="8" t="s">
        <v>34</v>
      </c>
    </row>
    <row r="943" spans="2:6" x14ac:dyDescent="0.3">
      <c r="B943" s="8" t="s">
        <v>1823</v>
      </c>
      <c r="C943" s="8" t="s">
        <v>1824</v>
      </c>
      <c r="D943" s="8" t="s">
        <v>1825</v>
      </c>
      <c r="E943" s="8" t="s">
        <v>44</v>
      </c>
      <c r="F943" s="8" t="s">
        <v>34</v>
      </c>
    </row>
    <row r="944" spans="2:6" x14ac:dyDescent="0.3">
      <c r="B944" s="8" t="s">
        <v>1823</v>
      </c>
      <c r="C944" s="8" t="s">
        <v>1826</v>
      </c>
      <c r="D944" s="8" t="s">
        <v>1827</v>
      </c>
      <c r="E944" s="8" t="s">
        <v>44</v>
      </c>
      <c r="F944" s="8" t="s">
        <v>34</v>
      </c>
    </row>
    <row r="945" spans="2:6" x14ac:dyDescent="0.3">
      <c r="B945" s="8" t="s">
        <v>1823</v>
      </c>
      <c r="C945" s="8" t="s">
        <v>1081</v>
      </c>
      <c r="D945" s="8" t="s">
        <v>1828</v>
      </c>
      <c r="E945" s="8" t="s">
        <v>44</v>
      </c>
      <c r="F945" s="8" t="s">
        <v>34</v>
      </c>
    </row>
    <row r="946" spans="2:6" x14ac:dyDescent="0.3">
      <c r="B946" s="8" t="s">
        <v>1823</v>
      </c>
      <c r="C946" s="8" t="s">
        <v>977</v>
      </c>
      <c r="D946" s="8" t="s">
        <v>1829</v>
      </c>
      <c r="E946" s="8" t="s">
        <v>44</v>
      </c>
      <c r="F946" s="8" t="s">
        <v>34</v>
      </c>
    </row>
    <row r="947" spans="2:6" x14ac:dyDescent="0.3">
      <c r="B947" s="8" t="s">
        <v>1823</v>
      </c>
      <c r="C947" s="8" t="s">
        <v>612</v>
      </c>
      <c r="D947" s="8" t="s">
        <v>1830</v>
      </c>
      <c r="E947" s="8" t="s">
        <v>44</v>
      </c>
      <c r="F947" s="8" t="s">
        <v>34</v>
      </c>
    </row>
    <row r="948" spans="2:6" x14ac:dyDescent="0.3">
      <c r="B948" s="8" t="s">
        <v>1823</v>
      </c>
      <c r="C948" s="8" t="s">
        <v>1831</v>
      </c>
      <c r="D948" s="8" t="s">
        <v>1832</v>
      </c>
      <c r="E948" s="8" t="s">
        <v>44</v>
      </c>
      <c r="F948" s="8" t="s">
        <v>34</v>
      </c>
    </row>
    <row r="949" spans="2:6" x14ac:dyDescent="0.3">
      <c r="B949" s="8" t="s">
        <v>1823</v>
      </c>
      <c r="C949" s="8" t="s">
        <v>1833</v>
      </c>
      <c r="D949" s="8" t="s">
        <v>1834</v>
      </c>
      <c r="E949" s="8" t="s">
        <v>44</v>
      </c>
      <c r="F949" s="8" t="s">
        <v>34</v>
      </c>
    </row>
    <row r="950" spans="2:6" x14ac:dyDescent="0.3">
      <c r="B950" s="8" t="s">
        <v>1823</v>
      </c>
      <c r="C950" s="8" t="s">
        <v>614</v>
      </c>
      <c r="D950" s="8" t="s">
        <v>1835</v>
      </c>
      <c r="E950" s="8" t="s">
        <v>44</v>
      </c>
      <c r="F950" s="8" t="s">
        <v>34</v>
      </c>
    </row>
    <row r="951" spans="2:6" x14ac:dyDescent="0.3">
      <c r="B951" s="8" t="s">
        <v>1823</v>
      </c>
      <c r="C951" s="8" t="s">
        <v>616</v>
      </c>
      <c r="D951" s="8" t="s">
        <v>1836</v>
      </c>
      <c r="E951" s="8" t="s">
        <v>44</v>
      </c>
      <c r="F951" s="8" t="s">
        <v>34</v>
      </c>
    </row>
    <row r="952" spans="2:6" x14ac:dyDescent="0.3">
      <c r="B952" s="8" t="s">
        <v>1823</v>
      </c>
      <c r="C952" s="8" t="s">
        <v>620</v>
      </c>
      <c r="D952" s="8" t="s">
        <v>1837</v>
      </c>
      <c r="E952" s="8" t="s">
        <v>44</v>
      </c>
      <c r="F952" s="8" t="s">
        <v>34</v>
      </c>
    </row>
    <row r="953" spans="2:6" x14ac:dyDescent="0.3">
      <c r="B953" s="8" t="s">
        <v>1823</v>
      </c>
      <c r="C953" s="8" t="s">
        <v>622</v>
      </c>
      <c r="D953" s="8" t="s">
        <v>1838</v>
      </c>
      <c r="E953" s="8" t="s">
        <v>44</v>
      </c>
      <c r="F953" s="8" t="s">
        <v>34</v>
      </c>
    </row>
    <row r="954" spans="2:6" x14ac:dyDescent="0.3">
      <c r="B954" s="8" t="s">
        <v>1823</v>
      </c>
      <c r="C954" s="8" t="s">
        <v>1839</v>
      </c>
      <c r="D954" s="8" t="s">
        <v>1840</v>
      </c>
      <c r="E954" s="8" t="s">
        <v>44</v>
      </c>
      <c r="F954" s="8" t="s">
        <v>34</v>
      </c>
    </row>
    <row r="955" spans="2:6" x14ac:dyDescent="0.3">
      <c r="B955" s="8" t="s">
        <v>1823</v>
      </c>
      <c r="C955" s="8" t="s">
        <v>1841</v>
      </c>
      <c r="D955" s="8" t="s">
        <v>1842</v>
      </c>
      <c r="E955" s="8" t="s">
        <v>44</v>
      </c>
      <c r="F955" s="8" t="s">
        <v>34</v>
      </c>
    </row>
    <row r="956" spans="2:6" x14ac:dyDescent="0.3">
      <c r="B956" s="8" t="s">
        <v>1823</v>
      </c>
      <c r="C956" s="8" t="s">
        <v>1843</v>
      </c>
      <c r="D956" s="8" t="s">
        <v>1844</v>
      </c>
      <c r="E956" s="8" t="s">
        <v>44</v>
      </c>
      <c r="F956" s="8" t="s">
        <v>34</v>
      </c>
    </row>
    <row r="957" spans="2:6" x14ac:dyDescent="0.3">
      <c r="B957" s="8" t="s">
        <v>1823</v>
      </c>
      <c r="C957" s="8" t="s">
        <v>1845</v>
      </c>
      <c r="D957" s="8" t="s">
        <v>1846</v>
      </c>
      <c r="E957" s="8" t="s">
        <v>44</v>
      </c>
      <c r="F957" s="8" t="s">
        <v>34</v>
      </c>
    </row>
    <row r="958" spans="2:6" x14ac:dyDescent="0.3">
      <c r="B958" s="8" t="s">
        <v>1823</v>
      </c>
      <c r="C958" s="8" t="s">
        <v>1847</v>
      </c>
      <c r="D958" s="8" t="s">
        <v>1848</v>
      </c>
      <c r="E958" s="8" t="s">
        <v>44</v>
      </c>
      <c r="F958" s="8" t="s">
        <v>34</v>
      </c>
    </row>
    <row r="959" spans="2:6" x14ac:dyDescent="0.3">
      <c r="B959" s="8" t="s">
        <v>1823</v>
      </c>
      <c r="C959" s="8" t="s">
        <v>1849</v>
      </c>
      <c r="D959" s="8" t="s">
        <v>1850</v>
      </c>
      <c r="E959" s="8" t="s">
        <v>44</v>
      </c>
      <c r="F959" s="8" t="s">
        <v>34</v>
      </c>
    </row>
    <row r="960" spans="2:6" x14ac:dyDescent="0.3">
      <c r="B960" s="8" t="s">
        <v>1823</v>
      </c>
      <c r="C960" s="8" t="s">
        <v>1851</v>
      </c>
      <c r="D960" s="8" t="s">
        <v>1852</v>
      </c>
      <c r="E960" s="8" t="s">
        <v>44</v>
      </c>
      <c r="F960" s="8" t="s">
        <v>34</v>
      </c>
    </row>
    <row r="961" spans="2:6" x14ac:dyDescent="0.3">
      <c r="B961" s="8" t="s">
        <v>1823</v>
      </c>
      <c r="C961" s="8" t="s">
        <v>1853</v>
      </c>
      <c r="D961" s="8" t="s">
        <v>1854</v>
      </c>
      <c r="E961" s="8" t="s">
        <v>44</v>
      </c>
      <c r="F961" s="8" t="s">
        <v>34</v>
      </c>
    </row>
    <row r="962" spans="2:6" x14ac:dyDescent="0.3">
      <c r="B962" s="8" t="s">
        <v>1823</v>
      </c>
      <c r="C962" s="8" t="s">
        <v>1855</v>
      </c>
      <c r="D962" s="8" t="s">
        <v>1856</v>
      </c>
      <c r="E962" s="8" t="s">
        <v>44</v>
      </c>
      <c r="F962" s="8" t="s">
        <v>34</v>
      </c>
    </row>
    <row r="963" spans="2:6" x14ac:dyDescent="0.3">
      <c r="B963" s="8" t="s">
        <v>1823</v>
      </c>
      <c r="C963" s="8" t="s">
        <v>1857</v>
      </c>
      <c r="D963" s="8" t="s">
        <v>1858</v>
      </c>
      <c r="E963" s="8" t="s">
        <v>44</v>
      </c>
      <c r="F963" s="8" t="s">
        <v>34</v>
      </c>
    </row>
    <row r="964" spans="2:6" x14ac:dyDescent="0.3">
      <c r="B964" s="8" t="s">
        <v>1823</v>
      </c>
      <c r="C964" s="8" t="s">
        <v>1859</v>
      </c>
      <c r="D964" s="8" t="s">
        <v>1860</v>
      </c>
      <c r="E964" s="8" t="s">
        <v>44</v>
      </c>
      <c r="F964" s="8" t="s">
        <v>34</v>
      </c>
    </row>
    <row r="965" spans="2:6" x14ac:dyDescent="0.3">
      <c r="B965" s="8" t="s">
        <v>1823</v>
      </c>
      <c r="C965" s="8" t="s">
        <v>1861</v>
      </c>
      <c r="D965" s="8" t="s">
        <v>1862</v>
      </c>
      <c r="E965" s="8" t="s">
        <v>44</v>
      </c>
      <c r="F965" s="8" t="s">
        <v>34</v>
      </c>
    </row>
    <row r="966" spans="2:6" x14ac:dyDescent="0.3">
      <c r="B966" s="8" t="s">
        <v>1823</v>
      </c>
      <c r="C966" s="8" t="s">
        <v>1863</v>
      </c>
      <c r="D966" s="8" t="s">
        <v>1864</v>
      </c>
      <c r="E966" s="8" t="s">
        <v>44</v>
      </c>
      <c r="F966" s="8" t="s">
        <v>34</v>
      </c>
    </row>
    <row r="967" spans="2:6" x14ac:dyDescent="0.3">
      <c r="B967" s="8" t="s">
        <v>1823</v>
      </c>
      <c r="C967" s="8" t="s">
        <v>1865</v>
      </c>
      <c r="D967" s="8" t="s">
        <v>1866</v>
      </c>
      <c r="E967" s="8" t="s">
        <v>44</v>
      </c>
      <c r="F967" s="8" t="s">
        <v>34</v>
      </c>
    </row>
    <row r="968" spans="2:6" x14ac:dyDescent="0.3">
      <c r="B968" s="8" t="s">
        <v>1823</v>
      </c>
      <c r="C968" s="8" t="s">
        <v>1867</v>
      </c>
      <c r="D968" s="8" t="s">
        <v>1868</v>
      </c>
      <c r="E968" s="8" t="s">
        <v>44</v>
      </c>
      <c r="F968" s="8" t="s">
        <v>34</v>
      </c>
    </row>
    <row r="969" spans="2:6" x14ac:dyDescent="0.3">
      <c r="B969" s="8" t="s">
        <v>1823</v>
      </c>
      <c r="C969" s="8" t="s">
        <v>1869</v>
      </c>
      <c r="D969" s="8" t="s">
        <v>1870</v>
      </c>
      <c r="E969" s="8" t="s">
        <v>44</v>
      </c>
      <c r="F969" s="8" t="s">
        <v>34</v>
      </c>
    </row>
    <row r="970" spans="2:6" x14ac:dyDescent="0.3">
      <c r="B970" s="8" t="s">
        <v>1823</v>
      </c>
      <c r="C970" s="8" t="s">
        <v>1871</v>
      </c>
      <c r="D970" s="8" t="s">
        <v>1872</v>
      </c>
      <c r="E970" s="8" t="s">
        <v>44</v>
      </c>
      <c r="F970" s="8" t="s">
        <v>34</v>
      </c>
    </row>
    <row r="971" spans="2:6" x14ac:dyDescent="0.3">
      <c r="B971" s="8" t="s">
        <v>1823</v>
      </c>
      <c r="C971" s="8" t="s">
        <v>1873</v>
      </c>
      <c r="D971" s="8" t="s">
        <v>1874</v>
      </c>
      <c r="E971" s="8" t="s">
        <v>44</v>
      </c>
      <c r="F971" s="8" t="s">
        <v>34</v>
      </c>
    </row>
    <row r="972" spans="2:6" x14ac:dyDescent="0.3">
      <c r="B972" s="8" t="s">
        <v>1823</v>
      </c>
      <c r="C972" s="8" t="s">
        <v>1875</v>
      </c>
      <c r="D972" s="8" t="s">
        <v>1876</v>
      </c>
      <c r="E972" s="8" t="s">
        <v>44</v>
      </c>
      <c r="F972" s="8" t="s">
        <v>34</v>
      </c>
    </row>
    <row r="973" spans="2:6" x14ac:dyDescent="0.3">
      <c r="B973" s="8" t="s">
        <v>1823</v>
      </c>
      <c r="C973" s="8" t="s">
        <v>1877</v>
      </c>
      <c r="D973" s="8" t="s">
        <v>1878</v>
      </c>
      <c r="E973" s="8" t="s">
        <v>44</v>
      </c>
      <c r="F973" s="8" t="s">
        <v>34</v>
      </c>
    </row>
    <row r="974" spans="2:6" x14ac:dyDescent="0.3">
      <c r="B974" s="8" t="s">
        <v>1823</v>
      </c>
      <c r="C974" s="8" t="s">
        <v>1879</v>
      </c>
      <c r="D974" s="8" t="s">
        <v>1880</v>
      </c>
      <c r="E974" s="8" t="s">
        <v>44</v>
      </c>
      <c r="F974" s="8" t="s">
        <v>34</v>
      </c>
    </row>
    <row r="975" spans="2:6" x14ac:dyDescent="0.3">
      <c r="B975" s="8" t="s">
        <v>1823</v>
      </c>
      <c r="C975" s="8" t="s">
        <v>1881</v>
      </c>
      <c r="D975" s="8" t="s">
        <v>1882</v>
      </c>
      <c r="E975" s="8" t="s">
        <v>44</v>
      </c>
      <c r="F975" s="8" t="s">
        <v>34</v>
      </c>
    </row>
    <row r="976" spans="2:6" x14ac:dyDescent="0.3">
      <c r="B976" s="8" t="s">
        <v>1823</v>
      </c>
      <c r="C976" s="8" t="s">
        <v>687</v>
      </c>
      <c r="D976" s="8" t="s">
        <v>1883</v>
      </c>
      <c r="E976" s="8" t="s">
        <v>44</v>
      </c>
      <c r="F976" s="8" t="s">
        <v>34</v>
      </c>
    </row>
    <row r="977" spans="2:6" x14ac:dyDescent="0.3">
      <c r="B977" s="8" t="s">
        <v>1823</v>
      </c>
      <c r="C977" s="8" t="s">
        <v>689</v>
      </c>
      <c r="D977" s="8" t="s">
        <v>1884</v>
      </c>
      <c r="E977" s="8" t="s">
        <v>44</v>
      </c>
      <c r="F977" s="8" t="s">
        <v>34</v>
      </c>
    </row>
    <row r="978" spans="2:6" x14ac:dyDescent="0.3">
      <c r="B978" s="8" t="s">
        <v>1823</v>
      </c>
      <c r="C978" s="8" t="s">
        <v>691</v>
      </c>
      <c r="D978" s="8" t="s">
        <v>1885</v>
      </c>
      <c r="E978" s="8" t="s">
        <v>44</v>
      </c>
      <c r="F978" s="8" t="s">
        <v>34</v>
      </c>
    </row>
    <row r="979" spans="2:6" x14ac:dyDescent="0.3">
      <c r="B979" s="8" t="s">
        <v>1823</v>
      </c>
      <c r="C979" s="8" t="s">
        <v>482</v>
      </c>
      <c r="D979" s="8" t="s">
        <v>1886</v>
      </c>
      <c r="E979" s="8" t="s">
        <v>44</v>
      </c>
      <c r="F979" s="8" t="s">
        <v>34</v>
      </c>
    </row>
    <row r="980" spans="2:6" x14ac:dyDescent="0.3">
      <c r="B980" s="8" t="s">
        <v>1823</v>
      </c>
      <c r="C980" s="8" t="s">
        <v>1887</v>
      </c>
      <c r="D980" s="8" t="s">
        <v>1888</v>
      </c>
      <c r="E980" s="8" t="s">
        <v>44</v>
      </c>
      <c r="F980" s="8" t="s">
        <v>34</v>
      </c>
    </row>
    <row r="981" spans="2:6" x14ac:dyDescent="0.3">
      <c r="B981" s="8" t="s">
        <v>1823</v>
      </c>
      <c r="C981" s="8" t="s">
        <v>1889</v>
      </c>
      <c r="D981" s="8" t="s">
        <v>1890</v>
      </c>
      <c r="E981" s="8" t="s">
        <v>44</v>
      </c>
      <c r="F981" s="8" t="s">
        <v>34</v>
      </c>
    </row>
    <row r="982" spans="2:6" x14ac:dyDescent="0.3">
      <c r="B982" s="8" t="s">
        <v>1823</v>
      </c>
      <c r="C982" s="8" t="s">
        <v>1891</v>
      </c>
      <c r="D982" s="8" t="s">
        <v>1892</v>
      </c>
      <c r="E982" s="8" t="s">
        <v>44</v>
      </c>
      <c r="F982" s="8" t="s">
        <v>34</v>
      </c>
    </row>
    <row r="983" spans="2:6" x14ac:dyDescent="0.3">
      <c r="B983" s="8" t="s">
        <v>1893</v>
      </c>
      <c r="C983" s="8"/>
      <c r="D983" s="8" t="s">
        <v>1893</v>
      </c>
      <c r="E983" s="8" t="s">
        <v>44</v>
      </c>
      <c r="F983" s="8" t="s">
        <v>34</v>
      </c>
    </row>
    <row r="984" spans="2:6" x14ac:dyDescent="0.3">
      <c r="B984" s="8" t="s">
        <v>1894</v>
      </c>
      <c r="C984" s="8"/>
      <c r="D984" s="8" t="s">
        <v>1894</v>
      </c>
      <c r="E984" s="8" t="s">
        <v>44</v>
      </c>
      <c r="F984" s="8" t="s">
        <v>34</v>
      </c>
    </row>
    <row r="985" spans="2:6" x14ac:dyDescent="0.3">
      <c r="B985" s="8" t="s">
        <v>1895</v>
      </c>
      <c r="C985" s="8"/>
      <c r="D985" s="8" t="s">
        <v>1895</v>
      </c>
      <c r="E985" s="8" t="s">
        <v>44</v>
      </c>
      <c r="F985" s="8" t="s">
        <v>34</v>
      </c>
    </row>
    <row r="986" spans="2:6" x14ac:dyDescent="0.3">
      <c r="B986" s="8" t="s">
        <v>1896</v>
      </c>
      <c r="C986" s="8" t="s">
        <v>1617</v>
      </c>
      <c r="D986" s="8" t="s">
        <v>1897</v>
      </c>
      <c r="E986" s="8" t="s">
        <v>44</v>
      </c>
      <c r="F986" s="8" t="s">
        <v>34</v>
      </c>
    </row>
    <row r="987" spans="2:6" x14ac:dyDescent="0.3">
      <c r="B987" s="8" t="s">
        <v>1896</v>
      </c>
      <c r="C987" s="8" t="s">
        <v>1619</v>
      </c>
      <c r="D987" s="8" t="s">
        <v>1898</v>
      </c>
      <c r="E987" s="8" t="s">
        <v>44</v>
      </c>
      <c r="F987" s="8" t="s">
        <v>34</v>
      </c>
    </row>
    <row r="988" spans="2:6" x14ac:dyDescent="0.3">
      <c r="B988" s="8" t="s">
        <v>1896</v>
      </c>
      <c r="C988" s="8" t="s">
        <v>1621</v>
      </c>
      <c r="D988" s="8" t="s">
        <v>1899</v>
      </c>
      <c r="E988" s="8" t="s">
        <v>44</v>
      </c>
      <c r="F988" s="8" t="s">
        <v>34</v>
      </c>
    </row>
    <row r="989" spans="2:6" x14ac:dyDescent="0.3">
      <c r="B989" s="8" t="s">
        <v>1896</v>
      </c>
      <c r="C989" s="8" t="s">
        <v>1183</v>
      </c>
      <c r="D989" s="8" t="s">
        <v>1900</v>
      </c>
      <c r="E989" s="8" t="s">
        <v>44</v>
      </c>
      <c r="F989" s="8" t="s">
        <v>34</v>
      </c>
    </row>
    <row r="990" spans="2:6" x14ac:dyDescent="0.3">
      <c r="B990" s="8" t="s">
        <v>1896</v>
      </c>
      <c r="C990" s="8" t="s">
        <v>1624</v>
      </c>
      <c r="D990" s="8" t="s">
        <v>1901</v>
      </c>
      <c r="E990" s="8" t="s">
        <v>44</v>
      </c>
      <c r="F990" s="8" t="s">
        <v>34</v>
      </c>
    </row>
    <row r="991" spans="2:6" x14ac:dyDescent="0.3">
      <c r="B991" s="8" t="s">
        <v>1896</v>
      </c>
      <c r="C991" s="8" t="s">
        <v>1626</v>
      </c>
      <c r="D991" s="8" t="s">
        <v>1902</v>
      </c>
      <c r="E991" s="8" t="s">
        <v>44</v>
      </c>
      <c r="F991" s="8" t="s">
        <v>34</v>
      </c>
    </row>
    <row r="992" spans="2:6" x14ac:dyDescent="0.3">
      <c r="B992" s="8" t="s">
        <v>1896</v>
      </c>
      <c r="C992" s="8" t="s">
        <v>361</v>
      </c>
      <c r="D992" s="8" t="s">
        <v>1903</v>
      </c>
      <c r="E992" s="8" t="s">
        <v>44</v>
      </c>
      <c r="F992" s="8" t="s">
        <v>34</v>
      </c>
    </row>
    <row r="993" spans="2:6" x14ac:dyDescent="0.3">
      <c r="B993" s="8" t="s">
        <v>1896</v>
      </c>
      <c r="C993" s="8" t="s">
        <v>1831</v>
      </c>
      <c r="D993" s="8" t="s">
        <v>1904</v>
      </c>
      <c r="E993" s="8" t="s">
        <v>44</v>
      </c>
      <c r="F993" s="8" t="s">
        <v>34</v>
      </c>
    </row>
    <row r="994" spans="2:6" x14ac:dyDescent="0.3">
      <c r="B994" s="8" t="s">
        <v>1896</v>
      </c>
      <c r="C994" s="8" t="s">
        <v>1833</v>
      </c>
      <c r="D994" s="8" t="s">
        <v>1905</v>
      </c>
      <c r="E994" s="8" t="s">
        <v>44</v>
      </c>
      <c r="F994" s="8" t="s">
        <v>34</v>
      </c>
    </row>
    <row r="995" spans="2:6" x14ac:dyDescent="0.3">
      <c r="B995" s="8" t="s">
        <v>1896</v>
      </c>
      <c r="C995" s="8" t="s">
        <v>403</v>
      </c>
      <c r="D995" s="8" t="s">
        <v>1906</v>
      </c>
      <c r="E995" s="8" t="s">
        <v>44</v>
      </c>
      <c r="F995" s="8" t="s">
        <v>34</v>
      </c>
    </row>
    <row r="996" spans="2:6" x14ac:dyDescent="0.3">
      <c r="B996" s="8" t="s">
        <v>1896</v>
      </c>
      <c r="C996" s="8" t="s">
        <v>365</v>
      </c>
      <c r="D996" s="8" t="s">
        <v>1907</v>
      </c>
      <c r="E996" s="8" t="s">
        <v>44</v>
      </c>
      <c r="F996" s="8" t="s">
        <v>34</v>
      </c>
    </row>
    <row r="997" spans="2:6" x14ac:dyDescent="0.3">
      <c r="B997" s="8" t="s">
        <v>1896</v>
      </c>
      <c r="C997" s="8" t="s">
        <v>1908</v>
      </c>
      <c r="D997" s="8" t="s">
        <v>1909</v>
      </c>
      <c r="E997" s="8" t="s">
        <v>44</v>
      </c>
      <c r="F997" s="8" t="s">
        <v>34</v>
      </c>
    </row>
    <row r="998" spans="2:6" x14ac:dyDescent="0.3">
      <c r="B998" s="8" t="s">
        <v>1896</v>
      </c>
      <c r="C998" s="8" t="s">
        <v>1910</v>
      </c>
      <c r="D998" s="8" t="s">
        <v>1911</v>
      </c>
      <c r="E998" s="8" t="s">
        <v>44</v>
      </c>
      <c r="F998" s="8" t="s">
        <v>34</v>
      </c>
    </row>
    <row r="999" spans="2:6" x14ac:dyDescent="0.3">
      <c r="B999" s="8" t="s">
        <v>1896</v>
      </c>
      <c r="C999" s="8" t="s">
        <v>1912</v>
      </c>
      <c r="D999" s="8" t="s">
        <v>1913</v>
      </c>
      <c r="E999" s="8" t="s">
        <v>44</v>
      </c>
      <c r="F999" s="8" t="s">
        <v>34</v>
      </c>
    </row>
    <row r="1000" spans="2:6" x14ac:dyDescent="0.3">
      <c r="B1000" s="8" t="s">
        <v>1896</v>
      </c>
      <c r="C1000" s="8" t="s">
        <v>1914</v>
      </c>
      <c r="D1000" s="8" t="s">
        <v>1915</v>
      </c>
      <c r="E1000" s="8" t="s">
        <v>44</v>
      </c>
      <c r="F1000" s="8" t="s">
        <v>34</v>
      </c>
    </row>
    <row r="1001" spans="2:6" x14ac:dyDescent="0.3">
      <c r="B1001" s="8" t="s">
        <v>1896</v>
      </c>
      <c r="C1001" s="8" t="s">
        <v>1916</v>
      </c>
      <c r="D1001" s="8" t="s">
        <v>1917</v>
      </c>
      <c r="E1001" s="8" t="s">
        <v>44</v>
      </c>
      <c r="F1001" s="8" t="s">
        <v>34</v>
      </c>
    </row>
    <row r="1002" spans="2:6" x14ac:dyDescent="0.3">
      <c r="B1002" s="8" t="s">
        <v>1896</v>
      </c>
      <c r="C1002" s="8" t="s">
        <v>1918</v>
      </c>
      <c r="D1002" s="8" t="s">
        <v>1919</v>
      </c>
      <c r="E1002" s="8" t="s">
        <v>44</v>
      </c>
      <c r="F1002" s="8" t="s">
        <v>34</v>
      </c>
    </row>
    <row r="1003" spans="2:6" x14ac:dyDescent="0.3">
      <c r="B1003" s="8" t="s">
        <v>1896</v>
      </c>
      <c r="C1003" s="8" t="s">
        <v>1920</v>
      </c>
      <c r="D1003" s="8" t="s">
        <v>1921</v>
      </c>
      <c r="E1003" s="8" t="s">
        <v>44</v>
      </c>
      <c r="F1003" s="8" t="s">
        <v>34</v>
      </c>
    </row>
    <row r="1004" spans="2:6" x14ac:dyDescent="0.3">
      <c r="B1004" s="8" t="s">
        <v>1896</v>
      </c>
      <c r="C1004" s="8" t="s">
        <v>1922</v>
      </c>
      <c r="D1004" s="8" t="s">
        <v>1923</v>
      </c>
      <c r="E1004" s="8" t="s">
        <v>44</v>
      </c>
      <c r="F1004" s="8" t="s">
        <v>34</v>
      </c>
    </row>
    <row r="1005" spans="2:6" x14ac:dyDescent="0.3">
      <c r="B1005" s="8" t="s">
        <v>1924</v>
      </c>
      <c r="C1005" s="8" t="s">
        <v>1443</v>
      </c>
      <c r="D1005" s="8" t="s">
        <v>1925</v>
      </c>
      <c r="E1005" s="8" t="s">
        <v>44</v>
      </c>
      <c r="F1005" s="8" t="s">
        <v>34</v>
      </c>
    </row>
    <row r="1006" spans="2:6" x14ac:dyDescent="0.3">
      <c r="B1006" s="8" t="s">
        <v>723</v>
      </c>
      <c r="C1006" s="8" t="s">
        <v>1453</v>
      </c>
      <c r="D1006" s="8" t="s">
        <v>1926</v>
      </c>
      <c r="E1006" s="8" t="s">
        <v>44</v>
      </c>
      <c r="F1006" s="8" t="s">
        <v>34</v>
      </c>
    </row>
    <row r="1007" spans="2:6" x14ac:dyDescent="0.3">
      <c r="B1007" s="8" t="s">
        <v>723</v>
      </c>
      <c r="C1007" s="8" t="s">
        <v>1927</v>
      </c>
      <c r="D1007" s="8" t="s">
        <v>1928</v>
      </c>
      <c r="E1007" s="8" t="s">
        <v>44</v>
      </c>
      <c r="F1007" s="8" t="s">
        <v>34</v>
      </c>
    </row>
    <row r="1008" spans="2:6" x14ac:dyDescent="0.3">
      <c r="B1008" s="8" t="s">
        <v>723</v>
      </c>
      <c r="C1008" s="8" t="s">
        <v>1929</v>
      </c>
      <c r="D1008" s="8" t="s">
        <v>1930</v>
      </c>
      <c r="E1008" s="8" t="s">
        <v>44</v>
      </c>
      <c r="F1008" s="8" t="s">
        <v>34</v>
      </c>
    </row>
    <row r="1009" spans="2:6" x14ac:dyDescent="0.3">
      <c r="B1009" s="8" t="s">
        <v>723</v>
      </c>
      <c r="C1009" s="8" t="s">
        <v>1931</v>
      </c>
      <c r="D1009" s="8" t="s">
        <v>1932</v>
      </c>
      <c r="E1009" s="8" t="s">
        <v>44</v>
      </c>
      <c r="F1009" s="8" t="s">
        <v>34</v>
      </c>
    </row>
    <row r="1010" spans="2:6" x14ac:dyDescent="0.3">
      <c r="B1010" s="8" t="s">
        <v>723</v>
      </c>
      <c r="C1010" s="8" t="s">
        <v>1692</v>
      </c>
      <c r="D1010" s="8" t="s">
        <v>1933</v>
      </c>
      <c r="E1010" s="8" t="s">
        <v>44</v>
      </c>
      <c r="F1010" s="8" t="s">
        <v>34</v>
      </c>
    </row>
    <row r="1011" spans="2:6" x14ac:dyDescent="0.3">
      <c r="B1011" s="8" t="s">
        <v>723</v>
      </c>
      <c r="C1011" s="8" t="s">
        <v>1934</v>
      </c>
      <c r="D1011" s="8" t="s">
        <v>1935</v>
      </c>
      <c r="E1011" s="8" t="s">
        <v>44</v>
      </c>
      <c r="F1011" s="8" t="s">
        <v>34</v>
      </c>
    </row>
    <row r="1012" spans="2:6" x14ac:dyDescent="0.3">
      <c r="B1012" s="8" t="s">
        <v>723</v>
      </c>
      <c r="C1012" s="8" t="s">
        <v>1936</v>
      </c>
      <c r="D1012" s="8" t="s">
        <v>1937</v>
      </c>
      <c r="E1012" s="8" t="s">
        <v>44</v>
      </c>
      <c r="F1012" s="8" t="s">
        <v>34</v>
      </c>
    </row>
    <row r="1013" spans="2:6" x14ac:dyDescent="0.3">
      <c r="B1013" s="8" t="s">
        <v>723</v>
      </c>
      <c r="C1013" s="8" t="s">
        <v>1938</v>
      </c>
      <c r="D1013" s="8" t="s">
        <v>1939</v>
      </c>
      <c r="E1013" s="8" t="s">
        <v>44</v>
      </c>
      <c r="F1013" s="8" t="s">
        <v>34</v>
      </c>
    </row>
    <row r="1014" spans="2:6" x14ac:dyDescent="0.3">
      <c r="B1014" s="8" t="s">
        <v>723</v>
      </c>
      <c r="C1014" s="8" t="s">
        <v>1940</v>
      </c>
      <c r="D1014" s="8" t="s">
        <v>1941</v>
      </c>
      <c r="E1014" s="8" t="s">
        <v>44</v>
      </c>
      <c r="F1014" s="8" t="s">
        <v>34</v>
      </c>
    </row>
    <row r="1015" spans="2:6" x14ac:dyDescent="0.3">
      <c r="B1015" s="8" t="s">
        <v>723</v>
      </c>
      <c r="C1015" s="8" t="s">
        <v>1942</v>
      </c>
      <c r="D1015" s="8" t="s">
        <v>1943</v>
      </c>
      <c r="E1015" s="8" t="s">
        <v>44</v>
      </c>
      <c r="F1015" s="8" t="s">
        <v>34</v>
      </c>
    </row>
    <row r="1016" spans="2:6" x14ac:dyDescent="0.3">
      <c r="B1016" s="8" t="s">
        <v>723</v>
      </c>
      <c r="C1016" s="8" t="s">
        <v>1944</v>
      </c>
      <c r="D1016" s="8" t="s">
        <v>1945</v>
      </c>
      <c r="E1016" s="8" t="s">
        <v>44</v>
      </c>
      <c r="F1016" s="8" t="s">
        <v>34</v>
      </c>
    </row>
    <row r="1017" spans="2:6" x14ac:dyDescent="0.3">
      <c r="B1017" s="8" t="s">
        <v>723</v>
      </c>
      <c r="C1017" s="8" t="s">
        <v>1946</v>
      </c>
      <c r="D1017" s="8" t="s">
        <v>1947</v>
      </c>
      <c r="E1017" s="8" t="s">
        <v>44</v>
      </c>
      <c r="F1017" s="8" t="s">
        <v>34</v>
      </c>
    </row>
    <row r="1018" spans="2:6" x14ac:dyDescent="0.3">
      <c r="B1018" s="8" t="s">
        <v>723</v>
      </c>
      <c r="C1018" s="8" t="s">
        <v>1948</v>
      </c>
      <c r="D1018" s="8" t="s">
        <v>1949</v>
      </c>
      <c r="E1018" s="8" t="s">
        <v>44</v>
      </c>
      <c r="F1018" s="8" t="s">
        <v>34</v>
      </c>
    </row>
    <row r="1019" spans="2:6" x14ac:dyDescent="0.3">
      <c r="B1019" s="8" t="s">
        <v>1235</v>
      </c>
      <c r="C1019" s="8" t="s">
        <v>1950</v>
      </c>
      <c r="D1019" s="8" t="s">
        <v>1951</v>
      </c>
      <c r="E1019" s="8" t="s">
        <v>44</v>
      </c>
      <c r="F1019" s="8" t="s">
        <v>34</v>
      </c>
    </row>
    <row r="1020" spans="2:6" x14ac:dyDescent="0.3">
      <c r="B1020" s="8" t="s">
        <v>1235</v>
      </c>
      <c r="C1020" s="8" t="s">
        <v>1952</v>
      </c>
      <c r="D1020" s="8" t="s">
        <v>1953</v>
      </c>
      <c r="E1020" s="8" t="s">
        <v>44</v>
      </c>
      <c r="F1020" s="8" t="s">
        <v>34</v>
      </c>
    </row>
    <row r="1021" spans="2:6" x14ac:dyDescent="0.3">
      <c r="B1021" s="8" t="s">
        <v>1235</v>
      </c>
      <c r="C1021" s="8" t="s">
        <v>1954</v>
      </c>
      <c r="D1021" s="8" t="s">
        <v>1955</v>
      </c>
      <c r="E1021" s="8" t="s">
        <v>44</v>
      </c>
      <c r="F1021" s="8" t="s">
        <v>34</v>
      </c>
    </row>
    <row r="1022" spans="2:6" x14ac:dyDescent="0.3">
      <c r="B1022" s="8" t="s">
        <v>1235</v>
      </c>
      <c r="C1022" s="8" t="s">
        <v>1956</v>
      </c>
      <c r="D1022" s="8" t="s">
        <v>1957</v>
      </c>
      <c r="E1022" s="8" t="s">
        <v>44</v>
      </c>
      <c r="F1022" s="8" t="s">
        <v>34</v>
      </c>
    </row>
    <row r="1023" spans="2:6" x14ac:dyDescent="0.3">
      <c r="B1023" s="8" t="s">
        <v>1235</v>
      </c>
      <c r="C1023" s="8" t="s">
        <v>1958</v>
      </c>
      <c r="D1023" s="8" t="s">
        <v>1959</v>
      </c>
      <c r="E1023" s="8" t="s">
        <v>44</v>
      </c>
      <c r="F1023" s="8" t="s">
        <v>34</v>
      </c>
    </row>
    <row r="1024" spans="2:6" x14ac:dyDescent="0.3">
      <c r="B1024" s="8" t="s">
        <v>1235</v>
      </c>
      <c r="C1024" s="8" t="s">
        <v>1960</v>
      </c>
      <c r="D1024" s="8" t="s">
        <v>1961</v>
      </c>
      <c r="E1024" s="8" t="s">
        <v>44</v>
      </c>
      <c r="F1024" s="8" t="s">
        <v>34</v>
      </c>
    </row>
    <row r="1025" spans="2:6" x14ac:dyDescent="0.3">
      <c r="B1025" s="8" t="s">
        <v>737</v>
      </c>
      <c r="C1025" s="8" t="s">
        <v>1962</v>
      </c>
      <c r="D1025" s="8" t="s">
        <v>1963</v>
      </c>
      <c r="E1025" s="8" t="s">
        <v>44</v>
      </c>
      <c r="F1025" s="8" t="s">
        <v>34</v>
      </c>
    </row>
    <row r="1026" spans="2:6" x14ac:dyDescent="0.3">
      <c r="B1026" s="8" t="s">
        <v>1964</v>
      </c>
      <c r="C1026" s="8"/>
      <c r="D1026" s="8" t="s">
        <v>1964</v>
      </c>
      <c r="E1026" s="8" t="s">
        <v>44</v>
      </c>
      <c r="F1026" s="8" t="s">
        <v>34</v>
      </c>
    </row>
    <row r="1027" spans="2:6" x14ac:dyDescent="0.3">
      <c r="B1027" s="8" t="s">
        <v>1965</v>
      </c>
      <c r="C1027" s="8" t="s">
        <v>1498</v>
      </c>
      <c r="D1027" s="8" t="s">
        <v>1966</v>
      </c>
      <c r="E1027" s="8" t="s">
        <v>44</v>
      </c>
      <c r="F1027" s="8" t="s">
        <v>34</v>
      </c>
    </row>
    <row r="1028" spans="2:6" x14ac:dyDescent="0.3">
      <c r="B1028" s="8" t="s">
        <v>1965</v>
      </c>
      <c r="C1028" s="8" t="s">
        <v>1610</v>
      </c>
      <c r="D1028" s="8" t="s">
        <v>1967</v>
      </c>
      <c r="E1028" s="8" t="s">
        <v>44</v>
      </c>
      <c r="F1028" s="8" t="s">
        <v>34</v>
      </c>
    </row>
    <row r="1029" spans="2:6" x14ac:dyDescent="0.3">
      <c r="B1029" s="8" t="s">
        <v>1965</v>
      </c>
      <c r="C1029" s="8" t="s">
        <v>1968</v>
      </c>
      <c r="D1029" s="8" t="s">
        <v>1969</v>
      </c>
      <c r="E1029" s="8" t="s">
        <v>44</v>
      </c>
      <c r="F1029" s="8" t="s">
        <v>34</v>
      </c>
    </row>
    <row r="1030" spans="2:6" x14ac:dyDescent="0.3">
      <c r="B1030" s="8" t="s">
        <v>1965</v>
      </c>
      <c r="C1030" s="8" t="s">
        <v>446</v>
      </c>
      <c r="D1030" s="8" t="s">
        <v>1970</v>
      </c>
      <c r="E1030" s="8" t="s">
        <v>44</v>
      </c>
      <c r="F1030" s="8" t="s">
        <v>34</v>
      </c>
    </row>
    <row r="1031" spans="2:6" x14ac:dyDescent="0.3">
      <c r="B1031" s="8" t="s">
        <v>1965</v>
      </c>
      <c r="C1031" s="8" t="s">
        <v>1971</v>
      </c>
      <c r="D1031" s="8" t="s">
        <v>1972</v>
      </c>
      <c r="E1031" s="8" t="s">
        <v>44</v>
      </c>
      <c r="F1031" s="8" t="s">
        <v>34</v>
      </c>
    </row>
    <row r="1032" spans="2:6" x14ac:dyDescent="0.3">
      <c r="B1032" s="8" t="s">
        <v>1965</v>
      </c>
      <c r="C1032" s="8" t="s">
        <v>1973</v>
      </c>
      <c r="D1032" s="8" t="s">
        <v>1974</v>
      </c>
      <c r="E1032" s="8" t="s">
        <v>44</v>
      </c>
      <c r="F1032" s="8" t="s">
        <v>34</v>
      </c>
    </row>
    <row r="1033" spans="2:6" x14ac:dyDescent="0.3">
      <c r="B1033" s="8" t="s">
        <v>1965</v>
      </c>
      <c r="C1033" s="8" t="s">
        <v>1975</v>
      </c>
      <c r="D1033" s="8" t="s">
        <v>1976</v>
      </c>
      <c r="E1033" s="8" t="s">
        <v>44</v>
      </c>
      <c r="F1033" s="8" t="s">
        <v>34</v>
      </c>
    </row>
    <row r="1034" spans="2:6" x14ac:dyDescent="0.3">
      <c r="B1034" s="8" t="s">
        <v>1965</v>
      </c>
      <c r="C1034" s="8" t="s">
        <v>1977</v>
      </c>
      <c r="D1034" s="8" t="s">
        <v>1978</v>
      </c>
      <c r="E1034" s="8" t="s">
        <v>44</v>
      </c>
      <c r="F1034" s="8" t="s">
        <v>34</v>
      </c>
    </row>
    <row r="1035" spans="2:6" x14ac:dyDescent="0.3">
      <c r="B1035" s="8" t="s">
        <v>1965</v>
      </c>
      <c r="C1035" s="8" t="s">
        <v>1979</v>
      </c>
      <c r="D1035" s="8" t="s">
        <v>1980</v>
      </c>
      <c r="E1035" s="8" t="s">
        <v>44</v>
      </c>
      <c r="F1035" s="8" t="s">
        <v>34</v>
      </c>
    </row>
    <row r="1036" spans="2:6" x14ac:dyDescent="0.3">
      <c r="B1036" s="8" t="s">
        <v>1965</v>
      </c>
      <c r="C1036" s="8" t="s">
        <v>1981</v>
      </c>
      <c r="D1036" s="8" t="s">
        <v>1982</v>
      </c>
      <c r="E1036" s="8" t="s">
        <v>44</v>
      </c>
      <c r="F1036" s="8" t="s">
        <v>34</v>
      </c>
    </row>
    <row r="1037" spans="2:6" x14ac:dyDescent="0.3">
      <c r="B1037" s="8" t="s">
        <v>1965</v>
      </c>
      <c r="C1037" s="8" t="s">
        <v>1983</v>
      </c>
      <c r="D1037" s="8" t="s">
        <v>1984</v>
      </c>
      <c r="E1037" s="8" t="s">
        <v>44</v>
      </c>
      <c r="F1037" s="8" t="s">
        <v>34</v>
      </c>
    </row>
    <row r="1038" spans="2:6" x14ac:dyDescent="0.3">
      <c r="B1038" s="8" t="s">
        <v>1965</v>
      </c>
      <c r="C1038" s="8" t="s">
        <v>1985</v>
      </c>
      <c r="D1038" s="8" t="s">
        <v>1986</v>
      </c>
      <c r="E1038" s="8" t="s">
        <v>44</v>
      </c>
      <c r="F1038" s="8" t="s">
        <v>34</v>
      </c>
    </row>
    <row r="1039" spans="2:6" x14ac:dyDescent="0.3">
      <c r="B1039" s="8" t="s">
        <v>1965</v>
      </c>
      <c r="C1039" s="8" t="s">
        <v>1987</v>
      </c>
      <c r="D1039" s="8" t="s">
        <v>1988</v>
      </c>
      <c r="E1039" s="8" t="s">
        <v>44</v>
      </c>
      <c r="F1039" s="8" t="s">
        <v>34</v>
      </c>
    </row>
    <row r="1040" spans="2:6" x14ac:dyDescent="0.3">
      <c r="B1040" s="8" t="s">
        <v>1965</v>
      </c>
      <c r="C1040" s="8" t="s">
        <v>1989</v>
      </c>
      <c r="D1040" s="8" t="s">
        <v>1990</v>
      </c>
      <c r="E1040" s="8" t="s">
        <v>44</v>
      </c>
      <c r="F1040" s="8" t="s">
        <v>34</v>
      </c>
    </row>
    <row r="1041" spans="2:6" x14ac:dyDescent="0.3">
      <c r="B1041" s="8" t="s">
        <v>1965</v>
      </c>
      <c r="C1041" s="8" t="s">
        <v>1991</v>
      </c>
      <c r="D1041" s="8" t="s">
        <v>1992</v>
      </c>
      <c r="E1041" s="8" t="s">
        <v>44</v>
      </c>
      <c r="F1041" s="8" t="s">
        <v>34</v>
      </c>
    </row>
    <row r="1042" spans="2:6" x14ac:dyDescent="0.3">
      <c r="B1042" s="8" t="s">
        <v>1965</v>
      </c>
      <c r="C1042" s="8" t="s">
        <v>1993</v>
      </c>
      <c r="D1042" s="8" t="s">
        <v>1994</v>
      </c>
      <c r="E1042" s="8" t="s">
        <v>44</v>
      </c>
      <c r="F1042" s="8" t="s">
        <v>34</v>
      </c>
    </row>
    <row r="1043" spans="2:6" x14ac:dyDescent="0.3">
      <c r="B1043" s="8" t="s">
        <v>1965</v>
      </c>
      <c r="C1043" s="8" t="s">
        <v>1995</v>
      </c>
      <c r="D1043" s="8" t="s">
        <v>1996</v>
      </c>
      <c r="E1043" s="8" t="s">
        <v>44</v>
      </c>
      <c r="F1043" s="8" t="s">
        <v>34</v>
      </c>
    </row>
    <row r="1044" spans="2:6" x14ac:dyDescent="0.3">
      <c r="B1044" s="8" t="s">
        <v>1965</v>
      </c>
      <c r="C1044" s="8" t="s">
        <v>1997</v>
      </c>
      <c r="D1044" s="8" t="s">
        <v>1998</v>
      </c>
      <c r="E1044" s="8" t="s">
        <v>44</v>
      </c>
      <c r="F1044" s="8" t="s">
        <v>34</v>
      </c>
    </row>
    <row r="1045" spans="2:6" x14ac:dyDescent="0.3">
      <c r="B1045" s="8" t="s">
        <v>1965</v>
      </c>
      <c r="C1045" s="8" t="s">
        <v>1999</v>
      </c>
      <c r="D1045" s="8" t="s">
        <v>2000</v>
      </c>
      <c r="E1045" s="8" t="s">
        <v>44</v>
      </c>
      <c r="F1045" s="8" t="s">
        <v>34</v>
      </c>
    </row>
    <row r="1046" spans="2:6" x14ac:dyDescent="0.3">
      <c r="B1046" s="8" t="s">
        <v>1965</v>
      </c>
      <c r="C1046" s="8" t="s">
        <v>2001</v>
      </c>
      <c r="D1046" s="8" t="s">
        <v>2002</v>
      </c>
      <c r="E1046" s="8" t="s">
        <v>44</v>
      </c>
      <c r="F1046" s="8" t="s">
        <v>34</v>
      </c>
    </row>
    <row r="1047" spans="2:6" x14ac:dyDescent="0.3">
      <c r="B1047" s="8" t="s">
        <v>1965</v>
      </c>
      <c r="C1047" s="8" t="s">
        <v>2003</v>
      </c>
      <c r="D1047" s="8" t="s">
        <v>2004</v>
      </c>
      <c r="E1047" s="8" t="s">
        <v>44</v>
      </c>
      <c r="F1047" s="8" t="s">
        <v>34</v>
      </c>
    </row>
    <row r="1048" spans="2:6" x14ac:dyDescent="0.3">
      <c r="B1048" s="8" t="s">
        <v>1965</v>
      </c>
      <c r="C1048" s="8" t="s">
        <v>207</v>
      </c>
      <c r="D1048" s="8" t="s">
        <v>2005</v>
      </c>
      <c r="E1048" s="8" t="s">
        <v>44</v>
      </c>
      <c r="F1048" s="8" t="s">
        <v>34</v>
      </c>
    </row>
    <row r="1049" spans="2:6" x14ac:dyDescent="0.3">
      <c r="B1049" s="8" t="s">
        <v>1965</v>
      </c>
      <c r="C1049" s="8" t="s">
        <v>2006</v>
      </c>
      <c r="D1049" s="8" t="s">
        <v>2007</v>
      </c>
      <c r="E1049" s="8" t="s">
        <v>44</v>
      </c>
      <c r="F1049" s="8" t="s">
        <v>34</v>
      </c>
    </row>
    <row r="1050" spans="2:6" x14ac:dyDescent="0.3">
      <c r="B1050" s="8" t="s">
        <v>1965</v>
      </c>
      <c r="C1050" s="8" t="s">
        <v>2008</v>
      </c>
      <c r="D1050" s="8" t="s">
        <v>2009</v>
      </c>
      <c r="E1050" s="8" t="s">
        <v>44</v>
      </c>
      <c r="F1050" s="8" t="s">
        <v>34</v>
      </c>
    </row>
    <row r="1051" spans="2:6" x14ac:dyDescent="0.3">
      <c r="B1051" s="8" t="s">
        <v>1965</v>
      </c>
      <c r="C1051" s="8" t="s">
        <v>2010</v>
      </c>
      <c r="D1051" s="8" t="s">
        <v>2011</v>
      </c>
      <c r="E1051" s="8" t="s">
        <v>44</v>
      </c>
      <c r="F1051" s="8" t="s">
        <v>34</v>
      </c>
    </row>
    <row r="1052" spans="2:6" x14ac:dyDescent="0.3">
      <c r="B1052" s="8" t="s">
        <v>1965</v>
      </c>
      <c r="C1052" s="8" t="s">
        <v>1814</v>
      </c>
      <c r="D1052" s="8" t="s">
        <v>2012</v>
      </c>
      <c r="E1052" s="8" t="s">
        <v>44</v>
      </c>
      <c r="F1052" s="8" t="s">
        <v>34</v>
      </c>
    </row>
    <row r="1053" spans="2:6" x14ac:dyDescent="0.3">
      <c r="B1053" s="8" t="s">
        <v>1965</v>
      </c>
      <c r="C1053" s="8" t="s">
        <v>1500</v>
      </c>
      <c r="D1053" s="8" t="s">
        <v>2013</v>
      </c>
      <c r="E1053" s="8" t="s">
        <v>44</v>
      </c>
      <c r="F1053" s="8" t="s">
        <v>34</v>
      </c>
    </row>
    <row r="1054" spans="2:6" x14ac:dyDescent="0.3">
      <c r="B1054" s="8" t="s">
        <v>1965</v>
      </c>
      <c r="C1054" s="8" t="s">
        <v>2014</v>
      </c>
      <c r="D1054" s="8" t="s">
        <v>2015</v>
      </c>
      <c r="E1054" s="8" t="s">
        <v>44</v>
      </c>
      <c r="F1054" s="8" t="s">
        <v>34</v>
      </c>
    </row>
    <row r="1055" spans="2:6" x14ac:dyDescent="0.3">
      <c r="B1055" s="8" t="s">
        <v>2016</v>
      </c>
      <c r="C1055" s="8" t="s">
        <v>2017</v>
      </c>
      <c r="D1055" s="8" t="s">
        <v>2018</v>
      </c>
      <c r="E1055" s="8" t="s">
        <v>44</v>
      </c>
      <c r="F1055" s="8" t="s">
        <v>34</v>
      </c>
    </row>
    <row r="1056" spans="2:6" x14ac:dyDescent="0.3">
      <c r="B1056" s="8" t="s">
        <v>2019</v>
      </c>
      <c r="C1056" s="8" t="s">
        <v>2020</v>
      </c>
      <c r="D1056" s="8" t="s">
        <v>2021</v>
      </c>
      <c r="E1056" s="8" t="s">
        <v>44</v>
      </c>
      <c r="F1056" s="8" t="s">
        <v>34</v>
      </c>
    </row>
    <row r="1057" spans="2:6" x14ac:dyDescent="0.3">
      <c r="B1057" s="8" t="s">
        <v>2019</v>
      </c>
      <c r="C1057" s="8" t="s">
        <v>2022</v>
      </c>
      <c r="D1057" s="8" t="s">
        <v>2023</v>
      </c>
      <c r="E1057" s="8" t="s">
        <v>44</v>
      </c>
      <c r="F1057" s="8" t="s">
        <v>34</v>
      </c>
    </row>
    <row r="1058" spans="2:6" x14ac:dyDescent="0.3">
      <c r="B1058" s="8" t="s">
        <v>2019</v>
      </c>
      <c r="C1058" s="8" t="s">
        <v>2024</v>
      </c>
      <c r="D1058" s="8" t="s">
        <v>2025</v>
      </c>
      <c r="E1058" s="8" t="s">
        <v>44</v>
      </c>
      <c r="F1058" s="8" t="s">
        <v>34</v>
      </c>
    </row>
    <row r="1059" spans="2:6" x14ac:dyDescent="0.3">
      <c r="B1059" s="8" t="s">
        <v>2019</v>
      </c>
      <c r="C1059" s="8" t="s">
        <v>2026</v>
      </c>
      <c r="D1059" s="8" t="s">
        <v>2027</v>
      </c>
      <c r="E1059" s="8" t="s">
        <v>44</v>
      </c>
      <c r="F1059" s="8" t="s">
        <v>34</v>
      </c>
    </row>
    <row r="1060" spans="2:6" x14ac:dyDescent="0.3">
      <c r="B1060" s="8" t="s">
        <v>2019</v>
      </c>
      <c r="C1060" s="8" t="s">
        <v>2028</v>
      </c>
      <c r="D1060" s="8" t="s">
        <v>2029</v>
      </c>
      <c r="E1060" s="8" t="s">
        <v>44</v>
      </c>
      <c r="F1060" s="8" t="s">
        <v>34</v>
      </c>
    </row>
    <row r="1061" spans="2:6" x14ac:dyDescent="0.3">
      <c r="B1061" s="8" t="s">
        <v>2019</v>
      </c>
      <c r="C1061" s="8" t="s">
        <v>2030</v>
      </c>
      <c r="D1061" s="8" t="s">
        <v>2031</v>
      </c>
      <c r="E1061" s="8" t="s">
        <v>44</v>
      </c>
      <c r="F1061" s="8" t="s">
        <v>34</v>
      </c>
    </row>
    <row r="1062" spans="2:6" x14ac:dyDescent="0.3">
      <c r="B1062" s="8" t="s">
        <v>2019</v>
      </c>
      <c r="C1062" s="8" t="s">
        <v>2032</v>
      </c>
      <c r="D1062" s="8" t="s">
        <v>2033</v>
      </c>
      <c r="E1062" s="8" t="s">
        <v>44</v>
      </c>
      <c r="F1062" s="8" t="s">
        <v>34</v>
      </c>
    </row>
    <row r="1063" spans="2:6" x14ac:dyDescent="0.3">
      <c r="B1063" s="8" t="s">
        <v>2019</v>
      </c>
      <c r="C1063" s="8" t="s">
        <v>2034</v>
      </c>
      <c r="D1063" s="8" t="s">
        <v>2035</v>
      </c>
      <c r="E1063" s="8" t="s">
        <v>44</v>
      </c>
      <c r="F1063" s="8" t="s">
        <v>34</v>
      </c>
    </row>
    <row r="1064" spans="2:6" x14ac:dyDescent="0.3">
      <c r="B1064" s="8" t="s">
        <v>2019</v>
      </c>
      <c r="C1064" s="8" t="s">
        <v>2036</v>
      </c>
      <c r="D1064" s="8" t="s">
        <v>2037</v>
      </c>
      <c r="E1064" s="8" t="s">
        <v>44</v>
      </c>
      <c r="F1064" s="8" t="s">
        <v>34</v>
      </c>
    </row>
    <row r="1065" spans="2:6" x14ac:dyDescent="0.3">
      <c r="B1065" s="8" t="s">
        <v>2019</v>
      </c>
      <c r="C1065" s="8" t="s">
        <v>2038</v>
      </c>
      <c r="D1065" s="8" t="s">
        <v>2039</v>
      </c>
      <c r="E1065" s="8" t="s">
        <v>44</v>
      </c>
      <c r="F1065" s="8" t="s">
        <v>34</v>
      </c>
    </row>
    <row r="1066" spans="2:6" x14ac:dyDescent="0.3">
      <c r="B1066" s="8" t="s">
        <v>2019</v>
      </c>
      <c r="C1066" s="8" t="s">
        <v>2040</v>
      </c>
      <c r="D1066" s="8" t="s">
        <v>2041</v>
      </c>
      <c r="E1066" s="8" t="s">
        <v>44</v>
      </c>
      <c r="F1066" s="8" t="s">
        <v>34</v>
      </c>
    </row>
    <row r="1067" spans="2:6" x14ac:dyDescent="0.3">
      <c r="B1067" s="8" t="s">
        <v>2019</v>
      </c>
      <c r="C1067" s="8" t="s">
        <v>2042</v>
      </c>
      <c r="D1067" s="8" t="s">
        <v>2043</v>
      </c>
      <c r="E1067" s="8" t="s">
        <v>44</v>
      </c>
      <c r="F1067" s="8" t="s">
        <v>34</v>
      </c>
    </row>
    <row r="1068" spans="2:6" x14ac:dyDescent="0.3">
      <c r="B1068" s="8" t="s">
        <v>2019</v>
      </c>
      <c r="C1068" s="8" t="s">
        <v>2044</v>
      </c>
      <c r="D1068" s="8" t="s">
        <v>2045</v>
      </c>
      <c r="E1068" s="8" t="s">
        <v>44</v>
      </c>
      <c r="F1068" s="8" t="s">
        <v>34</v>
      </c>
    </row>
    <row r="1069" spans="2:6" x14ac:dyDescent="0.3">
      <c r="B1069" s="8" t="s">
        <v>2019</v>
      </c>
      <c r="C1069" s="8" t="s">
        <v>1997</v>
      </c>
      <c r="D1069" s="8" t="s">
        <v>2046</v>
      </c>
      <c r="E1069" s="8" t="s">
        <v>44</v>
      </c>
      <c r="F1069" s="8" t="s">
        <v>34</v>
      </c>
    </row>
    <row r="1070" spans="2:6" x14ac:dyDescent="0.3">
      <c r="B1070" s="8" t="s">
        <v>2019</v>
      </c>
      <c r="C1070" s="8" t="s">
        <v>2047</v>
      </c>
      <c r="D1070" s="8" t="s">
        <v>2048</v>
      </c>
      <c r="E1070" s="8" t="s">
        <v>44</v>
      </c>
      <c r="F1070" s="8" t="s">
        <v>34</v>
      </c>
    </row>
    <row r="1071" spans="2:6" x14ac:dyDescent="0.3">
      <c r="B1071" s="8" t="s">
        <v>2049</v>
      </c>
      <c r="C1071" s="8"/>
      <c r="D1071" s="8" t="s">
        <v>2049</v>
      </c>
      <c r="E1071" s="8" t="s">
        <v>44</v>
      </c>
      <c r="F1071" s="8" t="s">
        <v>34</v>
      </c>
    </row>
    <row r="1072" spans="2:6" x14ac:dyDescent="0.3">
      <c r="B1072" s="8" t="s">
        <v>2050</v>
      </c>
      <c r="C1072" s="8" t="s">
        <v>2051</v>
      </c>
      <c r="D1072" s="8" t="s">
        <v>2052</v>
      </c>
      <c r="E1072" s="8" t="s">
        <v>44</v>
      </c>
      <c r="F1072" s="8" t="s">
        <v>34</v>
      </c>
    </row>
    <row r="1073" spans="2:6" x14ac:dyDescent="0.3">
      <c r="B1073" s="8" t="s">
        <v>2050</v>
      </c>
      <c r="C1073" s="8" t="s">
        <v>2053</v>
      </c>
      <c r="D1073" s="8" t="s">
        <v>2054</v>
      </c>
      <c r="E1073" s="8" t="s">
        <v>44</v>
      </c>
      <c r="F1073" s="8" t="s">
        <v>34</v>
      </c>
    </row>
    <row r="1074" spans="2:6" x14ac:dyDescent="0.3">
      <c r="B1074" s="8" t="s">
        <v>2050</v>
      </c>
      <c r="C1074" s="8" t="s">
        <v>2055</v>
      </c>
      <c r="D1074" s="8" t="s">
        <v>2056</v>
      </c>
      <c r="E1074" s="8" t="s">
        <v>44</v>
      </c>
      <c r="F1074" s="8" t="s">
        <v>34</v>
      </c>
    </row>
    <row r="1075" spans="2:6" x14ac:dyDescent="0.3">
      <c r="B1075" s="8" t="s">
        <v>2050</v>
      </c>
      <c r="C1075" s="8" t="s">
        <v>2057</v>
      </c>
      <c r="D1075" s="8" t="s">
        <v>2058</v>
      </c>
      <c r="E1075" s="8" t="s">
        <v>44</v>
      </c>
      <c r="F1075" s="8" t="s">
        <v>34</v>
      </c>
    </row>
    <row r="1076" spans="2:6" x14ac:dyDescent="0.3">
      <c r="B1076" s="8" t="s">
        <v>2050</v>
      </c>
      <c r="C1076" s="8" t="s">
        <v>2059</v>
      </c>
      <c r="D1076" s="8" t="s">
        <v>2060</v>
      </c>
      <c r="E1076" s="8" t="s">
        <v>44</v>
      </c>
      <c r="F1076" s="8" t="s">
        <v>34</v>
      </c>
    </row>
    <row r="1077" spans="2:6" x14ac:dyDescent="0.3">
      <c r="B1077" s="8" t="s">
        <v>2050</v>
      </c>
      <c r="C1077" s="8" t="s">
        <v>2061</v>
      </c>
      <c r="D1077" s="8" t="s">
        <v>2062</v>
      </c>
      <c r="E1077" s="8" t="s">
        <v>44</v>
      </c>
      <c r="F1077" s="8" t="s">
        <v>34</v>
      </c>
    </row>
    <row r="1078" spans="2:6" x14ac:dyDescent="0.3">
      <c r="B1078" s="8" t="s">
        <v>2050</v>
      </c>
      <c r="C1078" s="8" t="s">
        <v>2063</v>
      </c>
      <c r="D1078" s="8" t="s">
        <v>2064</v>
      </c>
      <c r="E1078" s="8" t="s">
        <v>44</v>
      </c>
      <c r="F1078" s="8" t="s">
        <v>34</v>
      </c>
    </row>
    <row r="1079" spans="2:6" x14ac:dyDescent="0.3">
      <c r="B1079" s="8" t="s">
        <v>2050</v>
      </c>
      <c r="C1079" s="8" t="s">
        <v>2065</v>
      </c>
      <c r="D1079" s="8" t="s">
        <v>2066</v>
      </c>
      <c r="E1079" s="8" t="s">
        <v>44</v>
      </c>
      <c r="F1079" s="8" t="s">
        <v>34</v>
      </c>
    </row>
    <row r="1080" spans="2:6" x14ac:dyDescent="0.3">
      <c r="B1080" s="8" t="s">
        <v>2050</v>
      </c>
      <c r="C1080" s="8" t="s">
        <v>2067</v>
      </c>
      <c r="D1080" s="8" t="s">
        <v>2068</v>
      </c>
      <c r="E1080" s="8" t="s">
        <v>44</v>
      </c>
      <c r="F1080" s="8" t="s">
        <v>34</v>
      </c>
    </row>
    <row r="1081" spans="2:6" x14ac:dyDescent="0.3">
      <c r="B1081" s="8" t="s">
        <v>2050</v>
      </c>
      <c r="C1081" s="8" t="s">
        <v>2069</v>
      </c>
      <c r="D1081" s="8" t="s">
        <v>2070</v>
      </c>
      <c r="E1081" s="8" t="s">
        <v>44</v>
      </c>
      <c r="F1081" s="8" t="s">
        <v>34</v>
      </c>
    </row>
    <row r="1082" spans="2:6" x14ac:dyDescent="0.3">
      <c r="B1082" s="8" t="s">
        <v>2050</v>
      </c>
      <c r="C1082" s="8" t="s">
        <v>1712</v>
      </c>
      <c r="D1082" s="8" t="s">
        <v>2071</v>
      </c>
      <c r="E1082" s="8" t="s">
        <v>44</v>
      </c>
      <c r="F1082" s="8" t="s">
        <v>34</v>
      </c>
    </row>
    <row r="1083" spans="2:6" x14ac:dyDescent="0.3">
      <c r="B1083" s="8" t="s">
        <v>2050</v>
      </c>
      <c r="C1083" s="8" t="s">
        <v>2072</v>
      </c>
      <c r="D1083" s="8" t="s">
        <v>2073</v>
      </c>
      <c r="E1083" s="8" t="s">
        <v>44</v>
      </c>
      <c r="F1083" s="8" t="s">
        <v>34</v>
      </c>
    </row>
    <row r="1084" spans="2:6" x14ac:dyDescent="0.3">
      <c r="B1084" s="8" t="s">
        <v>2050</v>
      </c>
      <c r="C1084" s="8" t="s">
        <v>2074</v>
      </c>
      <c r="D1084" s="8" t="s">
        <v>2075</v>
      </c>
      <c r="E1084" s="8" t="s">
        <v>44</v>
      </c>
      <c r="F1084" s="8" t="s">
        <v>34</v>
      </c>
    </row>
    <row r="1085" spans="2:6" x14ac:dyDescent="0.3">
      <c r="B1085" s="8" t="s">
        <v>2050</v>
      </c>
      <c r="C1085" s="8" t="s">
        <v>2076</v>
      </c>
      <c r="D1085" s="8" t="s">
        <v>2077</v>
      </c>
      <c r="E1085" s="8" t="s">
        <v>44</v>
      </c>
      <c r="F1085" s="8" t="s">
        <v>34</v>
      </c>
    </row>
    <row r="1086" spans="2:6" x14ac:dyDescent="0.3">
      <c r="B1086" s="8" t="s">
        <v>2050</v>
      </c>
      <c r="C1086" s="8" t="s">
        <v>2078</v>
      </c>
      <c r="D1086" s="8" t="s">
        <v>2079</v>
      </c>
      <c r="E1086" s="8" t="s">
        <v>44</v>
      </c>
      <c r="F1086" s="8" t="s">
        <v>34</v>
      </c>
    </row>
    <row r="1087" spans="2:6" x14ac:dyDescent="0.3">
      <c r="B1087" s="8" t="s">
        <v>2050</v>
      </c>
      <c r="C1087" s="8" t="s">
        <v>2080</v>
      </c>
      <c r="D1087" s="8" t="s">
        <v>2081</v>
      </c>
      <c r="E1087" s="8" t="s">
        <v>44</v>
      </c>
      <c r="F1087" s="8" t="s">
        <v>34</v>
      </c>
    </row>
    <row r="1088" spans="2:6" x14ac:dyDescent="0.3">
      <c r="B1088" s="8" t="s">
        <v>2050</v>
      </c>
      <c r="C1088" s="8" t="s">
        <v>2082</v>
      </c>
      <c r="D1088" s="8" t="s">
        <v>2083</v>
      </c>
      <c r="E1088" s="8" t="s">
        <v>44</v>
      </c>
      <c r="F1088" s="8" t="s">
        <v>34</v>
      </c>
    </row>
    <row r="1089" spans="2:6" x14ac:dyDescent="0.3">
      <c r="B1089" s="8" t="s">
        <v>2050</v>
      </c>
      <c r="C1089" s="8" t="s">
        <v>2084</v>
      </c>
      <c r="D1089" s="8" t="s">
        <v>2085</v>
      </c>
      <c r="E1089" s="8" t="s">
        <v>44</v>
      </c>
      <c r="F1089" s="8" t="s">
        <v>34</v>
      </c>
    </row>
    <row r="1090" spans="2:6" x14ac:dyDescent="0.3">
      <c r="B1090" s="8" t="s">
        <v>2086</v>
      </c>
      <c r="C1090" s="8"/>
      <c r="D1090" s="8" t="s">
        <v>2086</v>
      </c>
      <c r="E1090" s="8" t="s">
        <v>44</v>
      </c>
      <c r="F1090" s="8" t="s">
        <v>34</v>
      </c>
    </row>
    <row r="1091" spans="2:6" x14ac:dyDescent="0.3">
      <c r="B1091" s="8" t="s">
        <v>2087</v>
      </c>
      <c r="C1091" s="8" t="s">
        <v>2088</v>
      </c>
      <c r="D1091" s="8" t="s">
        <v>2089</v>
      </c>
      <c r="E1091" s="8" t="s">
        <v>44</v>
      </c>
      <c r="F1091" s="8" t="s">
        <v>34</v>
      </c>
    </row>
    <row r="1092" spans="2:6" x14ac:dyDescent="0.3">
      <c r="B1092" s="8" t="s">
        <v>2087</v>
      </c>
      <c r="C1092" s="8" t="s">
        <v>1360</v>
      </c>
      <c r="D1092" s="8" t="s">
        <v>2090</v>
      </c>
      <c r="E1092" s="8" t="s">
        <v>44</v>
      </c>
      <c r="F1092" s="8" t="s">
        <v>34</v>
      </c>
    </row>
    <row r="1093" spans="2:6" x14ac:dyDescent="0.3">
      <c r="B1093" s="8" t="s">
        <v>2087</v>
      </c>
      <c r="C1093" s="8" t="s">
        <v>1362</v>
      </c>
      <c r="D1093" s="8" t="s">
        <v>2091</v>
      </c>
      <c r="E1093" s="8" t="s">
        <v>44</v>
      </c>
      <c r="F1093" s="8" t="s">
        <v>34</v>
      </c>
    </row>
    <row r="1094" spans="2:6" x14ac:dyDescent="0.3">
      <c r="B1094" s="8" t="s">
        <v>2087</v>
      </c>
      <c r="C1094" s="8" t="s">
        <v>1364</v>
      </c>
      <c r="D1094" s="8" t="s">
        <v>2092</v>
      </c>
      <c r="E1094" s="8" t="s">
        <v>44</v>
      </c>
      <c r="F1094" s="8" t="s">
        <v>34</v>
      </c>
    </row>
    <row r="1095" spans="2:6" x14ac:dyDescent="0.3">
      <c r="B1095" s="8" t="s">
        <v>2087</v>
      </c>
      <c r="C1095" s="8" t="s">
        <v>1380</v>
      </c>
      <c r="D1095" s="8" t="s">
        <v>2093</v>
      </c>
      <c r="E1095" s="8" t="s">
        <v>44</v>
      </c>
      <c r="F1095" s="8" t="s">
        <v>34</v>
      </c>
    </row>
    <row r="1096" spans="2:6" x14ac:dyDescent="0.3">
      <c r="B1096" s="8" t="s">
        <v>2087</v>
      </c>
      <c r="C1096" s="8" t="s">
        <v>2094</v>
      </c>
      <c r="D1096" s="8" t="s">
        <v>2095</v>
      </c>
      <c r="E1096" s="8" t="s">
        <v>44</v>
      </c>
      <c r="F1096" s="8" t="s">
        <v>34</v>
      </c>
    </row>
    <row r="1097" spans="2:6" x14ac:dyDescent="0.3">
      <c r="B1097" s="8" t="s">
        <v>2087</v>
      </c>
      <c r="C1097" s="8" t="s">
        <v>1382</v>
      </c>
      <c r="D1097" s="8" t="s">
        <v>2096</v>
      </c>
      <c r="E1097" s="8" t="s">
        <v>44</v>
      </c>
      <c r="F1097" s="8" t="s">
        <v>34</v>
      </c>
    </row>
    <row r="1098" spans="2:6" x14ac:dyDescent="0.3">
      <c r="B1098" s="8" t="s">
        <v>2087</v>
      </c>
      <c r="C1098" s="8" t="s">
        <v>2097</v>
      </c>
      <c r="D1098" s="8" t="s">
        <v>2098</v>
      </c>
      <c r="E1098" s="8" t="s">
        <v>44</v>
      </c>
      <c r="F1098" s="8" t="s">
        <v>34</v>
      </c>
    </row>
    <row r="1099" spans="2:6" x14ac:dyDescent="0.3">
      <c r="B1099" s="8" t="s">
        <v>2087</v>
      </c>
      <c r="C1099" s="8" t="s">
        <v>2099</v>
      </c>
      <c r="D1099" s="8" t="s">
        <v>2100</v>
      </c>
      <c r="E1099" s="8" t="s">
        <v>44</v>
      </c>
      <c r="F1099" s="8" t="s">
        <v>34</v>
      </c>
    </row>
    <row r="1100" spans="2:6" x14ac:dyDescent="0.3">
      <c r="B1100" s="8" t="s">
        <v>2087</v>
      </c>
      <c r="C1100" s="8" t="s">
        <v>1406</v>
      </c>
      <c r="D1100" s="8" t="s">
        <v>2101</v>
      </c>
      <c r="E1100" s="8" t="s">
        <v>44</v>
      </c>
      <c r="F1100" s="8" t="s">
        <v>34</v>
      </c>
    </row>
    <row r="1101" spans="2:6" x14ac:dyDescent="0.3">
      <c r="B1101" s="8" t="s">
        <v>2087</v>
      </c>
      <c r="C1101" s="8" t="s">
        <v>2102</v>
      </c>
      <c r="D1101" s="8" t="s">
        <v>2103</v>
      </c>
      <c r="E1101" s="8" t="s">
        <v>44</v>
      </c>
      <c r="F1101" s="8" t="s">
        <v>34</v>
      </c>
    </row>
    <row r="1102" spans="2:6" x14ac:dyDescent="0.3">
      <c r="B1102" s="8" t="s">
        <v>2087</v>
      </c>
      <c r="C1102" s="8" t="s">
        <v>2104</v>
      </c>
      <c r="D1102" s="8" t="s">
        <v>2105</v>
      </c>
      <c r="E1102" s="8" t="s">
        <v>44</v>
      </c>
      <c r="F1102" s="8" t="s">
        <v>34</v>
      </c>
    </row>
    <row r="1103" spans="2:6" x14ac:dyDescent="0.3">
      <c r="B1103" s="8" t="s">
        <v>2087</v>
      </c>
      <c r="C1103" s="8" t="s">
        <v>2106</v>
      </c>
      <c r="D1103" s="8" t="s">
        <v>2107</v>
      </c>
      <c r="E1103" s="8" t="s">
        <v>44</v>
      </c>
      <c r="F1103" s="8" t="s">
        <v>34</v>
      </c>
    </row>
    <row r="1104" spans="2:6" x14ac:dyDescent="0.3">
      <c r="B1104" s="8" t="s">
        <v>2087</v>
      </c>
      <c r="C1104" s="8" t="s">
        <v>1410</v>
      </c>
      <c r="D1104" s="8" t="s">
        <v>2108</v>
      </c>
      <c r="E1104" s="8" t="s">
        <v>44</v>
      </c>
      <c r="F1104" s="8" t="s">
        <v>34</v>
      </c>
    </row>
    <row r="1105" spans="2:6" x14ac:dyDescent="0.3">
      <c r="B1105" s="8" t="s">
        <v>2087</v>
      </c>
      <c r="C1105" s="8" t="s">
        <v>2109</v>
      </c>
      <c r="D1105" s="8" t="s">
        <v>2110</v>
      </c>
      <c r="E1105" s="8" t="s">
        <v>44</v>
      </c>
      <c r="F1105" s="8" t="s">
        <v>34</v>
      </c>
    </row>
    <row r="1106" spans="2:6" x14ac:dyDescent="0.3">
      <c r="B1106" s="8" t="s">
        <v>2087</v>
      </c>
      <c r="C1106" s="8" t="s">
        <v>2111</v>
      </c>
      <c r="D1106" s="8" t="s">
        <v>2112</v>
      </c>
      <c r="E1106" s="8" t="s">
        <v>44</v>
      </c>
      <c r="F1106" s="8" t="s">
        <v>34</v>
      </c>
    </row>
    <row r="1107" spans="2:6" x14ac:dyDescent="0.3">
      <c r="B1107" s="8" t="s">
        <v>2087</v>
      </c>
      <c r="C1107" s="8" t="s">
        <v>2113</v>
      </c>
      <c r="D1107" s="8" t="s">
        <v>2114</v>
      </c>
      <c r="E1107" s="8" t="s">
        <v>44</v>
      </c>
      <c r="F1107" s="8" t="s">
        <v>34</v>
      </c>
    </row>
    <row r="1108" spans="2:6" x14ac:dyDescent="0.3">
      <c r="B1108" s="8" t="s">
        <v>2087</v>
      </c>
      <c r="C1108" s="8" t="s">
        <v>2115</v>
      </c>
      <c r="D1108" s="8" t="s">
        <v>2116</v>
      </c>
      <c r="E1108" s="8" t="s">
        <v>44</v>
      </c>
      <c r="F1108" s="8" t="s">
        <v>34</v>
      </c>
    </row>
    <row r="1109" spans="2:6" x14ac:dyDescent="0.3">
      <c r="B1109" s="8" t="s">
        <v>2087</v>
      </c>
      <c r="C1109" s="8">
        <v>2</v>
      </c>
      <c r="D1109" s="8" t="s">
        <v>2117</v>
      </c>
      <c r="E1109" s="8" t="s">
        <v>44</v>
      </c>
      <c r="F1109" s="8" t="s">
        <v>34</v>
      </c>
    </row>
    <row r="1110" spans="2:6" x14ac:dyDescent="0.3">
      <c r="B1110" s="8" t="s">
        <v>2087</v>
      </c>
      <c r="C1110" s="8" t="s">
        <v>2118</v>
      </c>
      <c r="D1110" s="8" t="s">
        <v>2119</v>
      </c>
      <c r="E1110" s="8" t="s">
        <v>44</v>
      </c>
      <c r="F1110" s="8" t="s">
        <v>34</v>
      </c>
    </row>
    <row r="1111" spans="2:6" x14ac:dyDescent="0.3">
      <c r="B1111" s="8" t="s">
        <v>2087</v>
      </c>
      <c r="C1111" s="8" t="s">
        <v>2120</v>
      </c>
      <c r="D1111" s="8" t="s">
        <v>2121</v>
      </c>
      <c r="E1111" s="8" t="s">
        <v>44</v>
      </c>
      <c r="F1111" s="8" t="s">
        <v>34</v>
      </c>
    </row>
    <row r="1112" spans="2:6" x14ac:dyDescent="0.3">
      <c r="B1112" s="8" t="s">
        <v>2087</v>
      </c>
      <c r="C1112" s="8" t="s">
        <v>2122</v>
      </c>
      <c r="D1112" s="8" t="s">
        <v>2123</v>
      </c>
      <c r="E1112" s="8" t="s">
        <v>44</v>
      </c>
      <c r="F1112" s="8" t="s">
        <v>34</v>
      </c>
    </row>
    <row r="1113" spans="2:6" x14ac:dyDescent="0.3">
      <c r="B1113" s="8" t="s">
        <v>2087</v>
      </c>
      <c r="C1113" s="8" t="s">
        <v>2124</v>
      </c>
      <c r="D1113" s="8" t="s">
        <v>2125</v>
      </c>
      <c r="E1113" s="8" t="s">
        <v>44</v>
      </c>
      <c r="F1113" s="8" t="s">
        <v>34</v>
      </c>
    </row>
    <row r="1114" spans="2:6" x14ac:dyDescent="0.3">
      <c r="B1114" s="8" t="s">
        <v>2087</v>
      </c>
      <c r="C1114" s="8" t="s">
        <v>2126</v>
      </c>
      <c r="D1114" s="8" t="s">
        <v>2127</v>
      </c>
      <c r="E1114" s="8" t="s">
        <v>44</v>
      </c>
      <c r="F1114" s="8" t="s">
        <v>34</v>
      </c>
    </row>
    <row r="1115" spans="2:6" x14ac:dyDescent="0.3">
      <c r="B1115" s="8" t="s">
        <v>2087</v>
      </c>
      <c r="C1115" s="8" t="s">
        <v>2128</v>
      </c>
      <c r="D1115" s="8" t="s">
        <v>2129</v>
      </c>
      <c r="E1115" s="8" t="s">
        <v>44</v>
      </c>
      <c r="F1115" s="8" t="s">
        <v>34</v>
      </c>
    </row>
    <row r="1116" spans="2:6" x14ac:dyDescent="0.3">
      <c r="B1116" s="8" t="s">
        <v>2087</v>
      </c>
      <c r="C1116" s="8" t="s">
        <v>2130</v>
      </c>
      <c r="D1116" s="8" t="s">
        <v>2131</v>
      </c>
      <c r="E1116" s="8" t="s">
        <v>44</v>
      </c>
      <c r="F1116" s="8" t="s">
        <v>34</v>
      </c>
    </row>
    <row r="1117" spans="2:6" x14ac:dyDescent="0.3">
      <c r="B1117" s="8" t="s">
        <v>2087</v>
      </c>
      <c r="C1117" s="8" t="s">
        <v>2132</v>
      </c>
      <c r="D1117" s="8" t="s">
        <v>2133</v>
      </c>
      <c r="E1117" s="8" t="s">
        <v>44</v>
      </c>
      <c r="F1117" s="8" t="s">
        <v>34</v>
      </c>
    </row>
    <row r="1118" spans="2:6" x14ac:dyDescent="0.3">
      <c r="B1118" s="8" t="s">
        <v>2087</v>
      </c>
      <c r="C1118" s="8" t="s">
        <v>2134</v>
      </c>
      <c r="D1118" s="8" t="s">
        <v>2135</v>
      </c>
      <c r="E1118" s="8" t="s">
        <v>44</v>
      </c>
      <c r="F1118" s="8" t="s">
        <v>34</v>
      </c>
    </row>
    <row r="1119" spans="2:6" x14ac:dyDescent="0.3">
      <c r="B1119" s="8" t="s">
        <v>2087</v>
      </c>
      <c r="C1119" s="8" t="s">
        <v>2136</v>
      </c>
      <c r="D1119" s="8" t="s">
        <v>2137</v>
      </c>
      <c r="E1119" s="8" t="s">
        <v>44</v>
      </c>
      <c r="F1119" s="8" t="s">
        <v>34</v>
      </c>
    </row>
    <row r="1120" spans="2:6" x14ac:dyDescent="0.3">
      <c r="B1120" s="8" t="s">
        <v>2087</v>
      </c>
      <c r="C1120" s="8" t="s">
        <v>2138</v>
      </c>
      <c r="D1120" s="8" t="s">
        <v>2139</v>
      </c>
      <c r="E1120" s="8" t="s">
        <v>44</v>
      </c>
      <c r="F1120" s="8" t="s">
        <v>34</v>
      </c>
    </row>
    <row r="1121" spans="2:6" x14ac:dyDescent="0.3">
      <c r="B1121" s="8" t="s">
        <v>2140</v>
      </c>
      <c r="C1121" s="8" t="s">
        <v>2141</v>
      </c>
      <c r="D1121" s="8" t="s">
        <v>2142</v>
      </c>
      <c r="E1121" s="8" t="s">
        <v>44</v>
      </c>
      <c r="F1121" s="8" t="s">
        <v>34</v>
      </c>
    </row>
    <row r="1122" spans="2:6" x14ac:dyDescent="0.3">
      <c r="B1122" s="8" t="s">
        <v>2140</v>
      </c>
      <c r="C1122" s="8" t="s">
        <v>954</v>
      </c>
      <c r="D1122" s="8" t="s">
        <v>2143</v>
      </c>
      <c r="E1122" s="8" t="s">
        <v>44</v>
      </c>
      <c r="F1122" s="8" t="s">
        <v>34</v>
      </c>
    </row>
    <row r="1123" spans="2:6" x14ac:dyDescent="0.3">
      <c r="B1123" s="8" t="s">
        <v>2140</v>
      </c>
      <c r="C1123" s="8" t="s">
        <v>2144</v>
      </c>
      <c r="D1123" s="8" t="s">
        <v>2145</v>
      </c>
      <c r="E1123" s="8" t="s">
        <v>44</v>
      </c>
      <c r="F1123" s="8" t="s">
        <v>34</v>
      </c>
    </row>
    <row r="1124" spans="2:6" x14ac:dyDescent="0.3">
      <c r="B1124" s="8" t="s">
        <v>2140</v>
      </c>
      <c r="C1124" s="8" t="s">
        <v>967</v>
      </c>
      <c r="D1124" s="8" t="s">
        <v>2146</v>
      </c>
      <c r="E1124" s="8" t="s">
        <v>44</v>
      </c>
      <c r="F1124" s="8" t="s">
        <v>34</v>
      </c>
    </row>
    <row r="1125" spans="2:6" x14ac:dyDescent="0.3">
      <c r="B1125" s="8" t="s">
        <v>2140</v>
      </c>
      <c r="C1125" s="8" t="s">
        <v>1038</v>
      </c>
      <c r="D1125" s="8" t="s">
        <v>2147</v>
      </c>
      <c r="E1125" s="8" t="s">
        <v>44</v>
      </c>
      <c r="F1125" s="8" t="s">
        <v>34</v>
      </c>
    </row>
    <row r="1126" spans="2:6" x14ac:dyDescent="0.3">
      <c r="B1126" s="8" t="s">
        <v>2140</v>
      </c>
      <c r="C1126" s="8" t="s">
        <v>1315</v>
      </c>
      <c r="D1126" s="8" t="s">
        <v>2148</v>
      </c>
      <c r="E1126" s="8" t="s">
        <v>44</v>
      </c>
      <c r="F1126" s="8" t="s">
        <v>34</v>
      </c>
    </row>
    <row r="1127" spans="2:6" x14ac:dyDescent="0.3">
      <c r="B1127" s="8" t="s">
        <v>2140</v>
      </c>
      <c r="C1127" s="8" t="s">
        <v>2149</v>
      </c>
      <c r="D1127" s="8" t="s">
        <v>2150</v>
      </c>
      <c r="E1127" s="8" t="s">
        <v>44</v>
      </c>
      <c r="F1127" s="8" t="s">
        <v>34</v>
      </c>
    </row>
    <row r="1128" spans="2:6" x14ac:dyDescent="0.3">
      <c r="B1128" s="8" t="s">
        <v>2140</v>
      </c>
      <c r="C1128" s="8" t="s">
        <v>426</v>
      </c>
      <c r="D1128" s="8" t="s">
        <v>2151</v>
      </c>
      <c r="E1128" s="8" t="s">
        <v>44</v>
      </c>
      <c r="F1128" s="8" t="s">
        <v>34</v>
      </c>
    </row>
    <row r="1129" spans="2:6" x14ac:dyDescent="0.3">
      <c r="B1129" s="8" t="s">
        <v>2140</v>
      </c>
      <c r="C1129" s="8" t="s">
        <v>2152</v>
      </c>
      <c r="D1129" s="8" t="s">
        <v>2153</v>
      </c>
      <c r="E1129" s="8" t="s">
        <v>44</v>
      </c>
      <c r="F1129" s="8" t="s">
        <v>34</v>
      </c>
    </row>
    <row r="1130" spans="2:6" x14ac:dyDescent="0.3">
      <c r="B1130" s="8" t="s">
        <v>2140</v>
      </c>
      <c r="C1130" s="8" t="s">
        <v>948</v>
      </c>
      <c r="D1130" s="8" t="s">
        <v>2154</v>
      </c>
      <c r="E1130" s="8" t="s">
        <v>44</v>
      </c>
      <c r="F1130" s="8" t="s">
        <v>34</v>
      </c>
    </row>
    <row r="1131" spans="2:6" x14ac:dyDescent="0.3">
      <c r="B1131" s="8" t="s">
        <v>2140</v>
      </c>
      <c r="C1131" s="8" t="s">
        <v>354</v>
      </c>
      <c r="D1131" s="8" t="s">
        <v>2155</v>
      </c>
      <c r="E1131" s="8" t="s">
        <v>44</v>
      </c>
      <c r="F1131" s="8" t="s">
        <v>34</v>
      </c>
    </row>
    <row r="1132" spans="2:6" x14ac:dyDescent="0.3">
      <c r="B1132" s="8" t="s">
        <v>2140</v>
      </c>
      <c r="C1132" s="8" t="s">
        <v>2156</v>
      </c>
      <c r="D1132" s="8" t="s">
        <v>2157</v>
      </c>
      <c r="E1132" s="8" t="s">
        <v>44</v>
      </c>
      <c r="F1132" s="8" t="s">
        <v>34</v>
      </c>
    </row>
    <row r="1133" spans="2:6" x14ac:dyDescent="0.3">
      <c r="B1133" s="8" t="s">
        <v>2140</v>
      </c>
      <c r="C1133" s="8" t="s">
        <v>2158</v>
      </c>
      <c r="D1133" s="8" t="s">
        <v>2159</v>
      </c>
      <c r="E1133" s="8" t="s">
        <v>44</v>
      </c>
      <c r="F1133" s="8" t="s">
        <v>34</v>
      </c>
    </row>
    <row r="1134" spans="2:6" x14ac:dyDescent="0.3">
      <c r="B1134" s="8" t="s">
        <v>2140</v>
      </c>
      <c r="C1134" s="8" t="s">
        <v>2026</v>
      </c>
      <c r="D1134" s="8" t="s">
        <v>2160</v>
      </c>
      <c r="E1134" s="8" t="s">
        <v>44</v>
      </c>
      <c r="F1134" s="8" t="s">
        <v>34</v>
      </c>
    </row>
    <row r="1135" spans="2:6" x14ac:dyDescent="0.3">
      <c r="B1135" s="8" t="s">
        <v>2140</v>
      </c>
      <c r="C1135" s="8" t="s">
        <v>2161</v>
      </c>
      <c r="D1135" s="8" t="s">
        <v>2162</v>
      </c>
      <c r="E1135" s="8" t="s">
        <v>44</v>
      </c>
      <c r="F1135" s="8" t="s">
        <v>34</v>
      </c>
    </row>
    <row r="1136" spans="2:6" x14ac:dyDescent="0.3">
      <c r="B1136" s="8" t="s">
        <v>2140</v>
      </c>
      <c r="C1136" s="8" t="s">
        <v>2163</v>
      </c>
      <c r="D1136" s="8" t="s">
        <v>2164</v>
      </c>
      <c r="E1136" s="8" t="s">
        <v>44</v>
      </c>
      <c r="F1136" s="8" t="s">
        <v>34</v>
      </c>
    </row>
    <row r="1137" spans="2:6" x14ac:dyDescent="0.3">
      <c r="B1137" s="8" t="s">
        <v>2140</v>
      </c>
      <c r="C1137" s="8" t="s">
        <v>2165</v>
      </c>
      <c r="D1137" s="8" t="s">
        <v>2166</v>
      </c>
      <c r="E1137" s="8" t="s">
        <v>44</v>
      </c>
      <c r="F1137" s="8" t="s">
        <v>34</v>
      </c>
    </row>
    <row r="1138" spans="2:6" x14ac:dyDescent="0.3">
      <c r="B1138" s="8" t="s">
        <v>2140</v>
      </c>
      <c r="C1138" s="8" t="s">
        <v>2167</v>
      </c>
      <c r="D1138" s="8" t="s">
        <v>2168</v>
      </c>
      <c r="E1138" s="8" t="s">
        <v>44</v>
      </c>
      <c r="F1138" s="8" t="s">
        <v>34</v>
      </c>
    </row>
    <row r="1139" spans="2:6" x14ac:dyDescent="0.3">
      <c r="B1139" s="8" t="s">
        <v>2140</v>
      </c>
      <c r="C1139" s="8" t="s">
        <v>2169</v>
      </c>
      <c r="D1139" s="8" t="s">
        <v>2170</v>
      </c>
      <c r="E1139" s="8" t="s">
        <v>44</v>
      </c>
      <c r="F1139" s="8" t="s">
        <v>34</v>
      </c>
    </row>
    <row r="1140" spans="2:6" x14ac:dyDescent="0.3">
      <c r="B1140" s="8" t="s">
        <v>2140</v>
      </c>
      <c r="C1140" s="8" t="s">
        <v>2171</v>
      </c>
      <c r="D1140" s="8" t="s">
        <v>2172</v>
      </c>
      <c r="E1140" s="8" t="s">
        <v>44</v>
      </c>
      <c r="F1140" s="8" t="s">
        <v>34</v>
      </c>
    </row>
    <row r="1141" spans="2:6" x14ac:dyDescent="0.3">
      <c r="B1141" s="8" t="s">
        <v>2140</v>
      </c>
      <c r="C1141" s="8" t="s">
        <v>2173</v>
      </c>
      <c r="D1141" s="8" t="s">
        <v>2174</v>
      </c>
      <c r="E1141" s="8" t="s">
        <v>44</v>
      </c>
      <c r="F1141" s="8" t="s">
        <v>34</v>
      </c>
    </row>
    <row r="1142" spans="2:6" x14ac:dyDescent="0.3">
      <c r="B1142" s="8" t="s">
        <v>2140</v>
      </c>
      <c r="C1142" s="8" t="s">
        <v>2175</v>
      </c>
      <c r="D1142" s="8" t="s">
        <v>2176</v>
      </c>
      <c r="E1142" s="8" t="s">
        <v>44</v>
      </c>
      <c r="F1142" s="8" t="s">
        <v>34</v>
      </c>
    </row>
    <row r="1143" spans="2:6" x14ac:dyDescent="0.3">
      <c r="B1143" s="8" t="s">
        <v>2140</v>
      </c>
      <c r="C1143" s="8" t="s">
        <v>2177</v>
      </c>
      <c r="D1143" s="8" t="s">
        <v>2178</v>
      </c>
      <c r="E1143" s="8" t="s">
        <v>44</v>
      </c>
      <c r="F1143" s="8" t="s">
        <v>34</v>
      </c>
    </row>
    <row r="1144" spans="2:6" x14ac:dyDescent="0.3">
      <c r="B1144" s="8" t="s">
        <v>2179</v>
      </c>
      <c r="C1144" s="8" t="s">
        <v>2180</v>
      </c>
      <c r="D1144" s="8" t="s">
        <v>2181</v>
      </c>
      <c r="E1144" s="8" t="s">
        <v>44</v>
      </c>
      <c r="F1144" s="8" t="s">
        <v>34</v>
      </c>
    </row>
    <row r="1145" spans="2:6" x14ac:dyDescent="0.3">
      <c r="B1145" s="8" t="s">
        <v>2182</v>
      </c>
      <c r="C1145" s="8"/>
      <c r="D1145" s="8" t="s">
        <v>2182</v>
      </c>
      <c r="E1145" s="8" t="s">
        <v>44</v>
      </c>
      <c r="F1145" s="8" t="s">
        <v>34</v>
      </c>
    </row>
    <row r="1146" spans="2:6" x14ac:dyDescent="0.3">
      <c r="B1146" s="8" t="s">
        <v>2182</v>
      </c>
      <c r="C1146" s="8" t="s">
        <v>924</v>
      </c>
      <c r="D1146" s="8" t="s">
        <v>2183</v>
      </c>
      <c r="E1146" s="8" t="s">
        <v>44</v>
      </c>
      <c r="F1146" s="8" t="s">
        <v>34</v>
      </c>
    </row>
    <row r="1147" spans="2:6" x14ac:dyDescent="0.3">
      <c r="B1147" s="8" t="s">
        <v>2182</v>
      </c>
      <c r="C1147" s="8" t="s">
        <v>2184</v>
      </c>
      <c r="D1147" s="8" t="s">
        <v>2185</v>
      </c>
      <c r="E1147" s="8" t="s">
        <v>44</v>
      </c>
      <c r="F1147" s="8" t="s">
        <v>34</v>
      </c>
    </row>
    <row r="1148" spans="2:6" x14ac:dyDescent="0.3">
      <c r="B1148" s="8" t="s">
        <v>2186</v>
      </c>
      <c r="C1148" s="8">
        <v>1</v>
      </c>
      <c r="D1148" s="8" t="s">
        <v>2187</v>
      </c>
      <c r="E1148" s="8" t="s">
        <v>44</v>
      </c>
      <c r="F1148" s="8" t="s">
        <v>34</v>
      </c>
    </row>
    <row r="1149" spans="2:6" x14ac:dyDescent="0.3">
      <c r="B1149" s="8" t="s">
        <v>2186</v>
      </c>
      <c r="C1149" s="8" t="s">
        <v>1360</v>
      </c>
      <c r="D1149" s="8" t="s">
        <v>2188</v>
      </c>
      <c r="E1149" s="8" t="s">
        <v>44</v>
      </c>
      <c r="F1149" s="8" t="s">
        <v>34</v>
      </c>
    </row>
    <row r="1150" spans="2:6" x14ac:dyDescent="0.3">
      <c r="B1150" s="8" t="s">
        <v>2186</v>
      </c>
      <c r="C1150" s="8" t="s">
        <v>1362</v>
      </c>
      <c r="D1150" s="8" t="s">
        <v>2189</v>
      </c>
      <c r="E1150" s="8" t="s">
        <v>44</v>
      </c>
      <c r="F1150" s="8" t="s">
        <v>34</v>
      </c>
    </row>
    <row r="1151" spans="2:6" x14ac:dyDescent="0.3">
      <c r="B1151" s="8" t="s">
        <v>2186</v>
      </c>
      <c r="C1151" s="8" t="s">
        <v>1366</v>
      </c>
      <c r="D1151" s="8" t="s">
        <v>2190</v>
      </c>
      <c r="E1151" s="8" t="s">
        <v>44</v>
      </c>
      <c r="F1151" s="8" t="s">
        <v>34</v>
      </c>
    </row>
    <row r="1152" spans="2:6" x14ac:dyDescent="0.3">
      <c r="B1152" s="8" t="s">
        <v>2186</v>
      </c>
      <c r="C1152" s="8" t="s">
        <v>1368</v>
      </c>
      <c r="D1152" s="8" t="s">
        <v>2191</v>
      </c>
      <c r="E1152" s="8" t="s">
        <v>44</v>
      </c>
      <c r="F1152" s="8" t="s">
        <v>34</v>
      </c>
    </row>
    <row r="1153" spans="2:6" x14ac:dyDescent="0.3">
      <c r="B1153" s="8" t="s">
        <v>2186</v>
      </c>
      <c r="C1153" s="8" t="s">
        <v>2192</v>
      </c>
      <c r="D1153" s="8" t="s">
        <v>2193</v>
      </c>
      <c r="E1153" s="8" t="s">
        <v>44</v>
      </c>
      <c r="F1153" s="8" t="s">
        <v>34</v>
      </c>
    </row>
    <row r="1154" spans="2:6" x14ac:dyDescent="0.3">
      <c r="B1154" s="8" t="s">
        <v>2186</v>
      </c>
      <c r="C1154" s="8" t="s">
        <v>2194</v>
      </c>
      <c r="D1154" s="8" t="s">
        <v>2195</v>
      </c>
      <c r="E1154" s="8" t="s">
        <v>44</v>
      </c>
      <c r="F1154" s="8" t="s">
        <v>34</v>
      </c>
    </row>
    <row r="1155" spans="2:6" x14ac:dyDescent="0.3">
      <c r="B1155" s="8" t="s">
        <v>2186</v>
      </c>
      <c r="C1155" s="8" t="s">
        <v>2196</v>
      </c>
      <c r="D1155" s="8" t="s">
        <v>2197</v>
      </c>
      <c r="E1155" s="8" t="s">
        <v>44</v>
      </c>
      <c r="F1155" s="8" t="s">
        <v>34</v>
      </c>
    </row>
    <row r="1156" spans="2:6" x14ac:dyDescent="0.3">
      <c r="B1156" s="8" t="s">
        <v>2186</v>
      </c>
      <c r="C1156" s="8" t="s">
        <v>2198</v>
      </c>
      <c r="D1156" s="8" t="s">
        <v>2199</v>
      </c>
      <c r="E1156" s="8" t="s">
        <v>44</v>
      </c>
      <c r="F1156" s="8" t="s">
        <v>34</v>
      </c>
    </row>
    <row r="1157" spans="2:6" x14ac:dyDescent="0.3">
      <c r="B1157" s="8" t="s">
        <v>2186</v>
      </c>
      <c r="C1157" s="8" t="s">
        <v>2200</v>
      </c>
      <c r="D1157" s="8" t="s">
        <v>2201</v>
      </c>
      <c r="E1157" s="8" t="s">
        <v>44</v>
      </c>
      <c r="F1157" s="8" t="s">
        <v>34</v>
      </c>
    </row>
    <row r="1158" spans="2:6" x14ac:dyDescent="0.3">
      <c r="B1158" s="8" t="s">
        <v>2186</v>
      </c>
      <c r="C1158" s="8" t="s">
        <v>2202</v>
      </c>
      <c r="D1158" s="8" t="s">
        <v>2203</v>
      </c>
      <c r="E1158" s="8" t="s">
        <v>44</v>
      </c>
      <c r="F1158" s="8" t="s">
        <v>34</v>
      </c>
    </row>
    <row r="1159" spans="2:6" x14ac:dyDescent="0.3">
      <c r="B1159" s="8" t="s">
        <v>2186</v>
      </c>
      <c r="C1159" s="8" t="s">
        <v>2204</v>
      </c>
      <c r="D1159" s="8" t="s">
        <v>2205</v>
      </c>
      <c r="E1159" s="8" t="s">
        <v>44</v>
      </c>
      <c r="F1159" s="8" t="s">
        <v>34</v>
      </c>
    </row>
    <row r="1160" spans="2:6" x14ac:dyDescent="0.3">
      <c r="B1160" s="8" t="s">
        <v>2186</v>
      </c>
      <c r="C1160" s="8" t="s">
        <v>2206</v>
      </c>
      <c r="D1160" s="8" t="s">
        <v>2207</v>
      </c>
      <c r="E1160" s="8" t="s">
        <v>44</v>
      </c>
      <c r="F1160" s="8" t="s">
        <v>34</v>
      </c>
    </row>
    <row r="1161" spans="2:6" x14ac:dyDescent="0.3">
      <c r="B1161" s="8" t="s">
        <v>2186</v>
      </c>
      <c r="C1161" s="8" t="s">
        <v>2208</v>
      </c>
      <c r="D1161" s="8" t="s">
        <v>2209</v>
      </c>
      <c r="E1161" s="8" t="s">
        <v>44</v>
      </c>
      <c r="F1161" s="8" t="s">
        <v>34</v>
      </c>
    </row>
    <row r="1162" spans="2:6" x14ac:dyDescent="0.3">
      <c r="B1162" s="8" t="s">
        <v>2186</v>
      </c>
      <c r="C1162" s="8" t="s">
        <v>2210</v>
      </c>
      <c r="D1162" s="8" t="s">
        <v>2211</v>
      </c>
      <c r="E1162" s="8" t="s">
        <v>44</v>
      </c>
      <c r="F1162" s="8" t="s">
        <v>34</v>
      </c>
    </row>
    <row r="1163" spans="2:6" x14ac:dyDescent="0.3">
      <c r="B1163" s="8" t="s">
        <v>2186</v>
      </c>
      <c r="C1163" s="8" t="s">
        <v>2212</v>
      </c>
      <c r="D1163" s="8" t="s">
        <v>2213</v>
      </c>
      <c r="E1163" s="8" t="s">
        <v>44</v>
      </c>
      <c r="F1163" s="8" t="s">
        <v>34</v>
      </c>
    </row>
    <row r="1164" spans="2:6" x14ac:dyDescent="0.3">
      <c r="B1164" s="8" t="s">
        <v>2186</v>
      </c>
      <c r="C1164" s="8" t="s">
        <v>2214</v>
      </c>
      <c r="D1164" s="8" t="s">
        <v>2215</v>
      </c>
      <c r="E1164" s="8" t="s">
        <v>44</v>
      </c>
      <c r="F1164" s="8" t="s">
        <v>34</v>
      </c>
    </row>
    <row r="1165" spans="2:6" x14ac:dyDescent="0.3">
      <c r="B1165" s="8" t="s">
        <v>2186</v>
      </c>
      <c r="C1165" s="8" t="s">
        <v>2216</v>
      </c>
      <c r="D1165" s="8" t="s">
        <v>2217</v>
      </c>
      <c r="E1165" s="8" t="s">
        <v>44</v>
      </c>
      <c r="F1165" s="8" t="s">
        <v>34</v>
      </c>
    </row>
    <row r="1166" spans="2:6" x14ac:dyDescent="0.3">
      <c r="B1166" s="8" t="s">
        <v>2186</v>
      </c>
      <c r="C1166" s="8" t="s">
        <v>1376</v>
      </c>
      <c r="D1166" s="8" t="s">
        <v>2218</v>
      </c>
      <c r="E1166" s="8" t="s">
        <v>44</v>
      </c>
      <c r="F1166" s="8" t="s">
        <v>34</v>
      </c>
    </row>
    <row r="1167" spans="2:6" x14ac:dyDescent="0.3">
      <c r="B1167" s="8" t="s">
        <v>2186</v>
      </c>
      <c r="C1167" s="8" t="s">
        <v>1378</v>
      </c>
      <c r="D1167" s="8" t="s">
        <v>2219</v>
      </c>
      <c r="E1167" s="8" t="s">
        <v>44</v>
      </c>
      <c r="F1167" s="8" t="s">
        <v>34</v>
      </c>
    </row>
    <row r="1168" spans="2:6" x14ac:dyDescent="0.3">
      <c r="B1168" s="8" t="s">
        <v>2186</v>
      </c>
      <c r="C1168" s="8" t="s">
        <v>2094</v>
      </c>
      <c r="D1168" s="8" t="s">
        <v>2220</v>
      </c>
      <c r="E1168" s="8" t="s">
        <v>44</v>
      </c>
      <c r="F1168" s="8" t="s">
        <v>34</v>
      </c>
    </row>
    <row r="1169" spans="2:6" x14ac:dyDescent="0.3">
      <c r="B1169" s="8" t="s">
        <v>2186</v>
      </c>
      <c r="C1169" s="8" t="s">
        <v>2221</v>
      </c>
      <c r="D1169" s="8" t="s">
        <v>2222</v>
      </c>
      <c r="E1169" s="8" t="s">
        <v>44</v>
      </c>
      <c r="F1169" s="8" t="s">
        <v>34</v>
      </c>
    </row>
    <row r="1170" spans="2:6" x14ac:dyDescent="0.3">
      <c r="B1170" s="8" t="s">
        <v>2186</v>
      </c>
      <c r="C1170" s="8" t="s">
        <v>2097</v>
      </c>
      <c r="D1170" s="8" t="s">
        <v>2223</v>
      </c>
      <c r="E1170" s="8" t="s">
        <v>44</v>
      </c>
      <c r="F1170" s="8" t="s">
        <v>34</v>
      </c>
    </row>
    <row r="1171" spans="2:6" x14ac:dyDescent="0.3">
      <c r="B1171" s="8" t="s">
        <v>2186</v>
      </c>
      <c r="C1171" s="8" t="s">
        <v>2224</v>
      </c>
      <c r="D1171" s="8" t="s">
        <v>2225</v>
      </c>
      <c r="E1171" s="8" t="s">
        <v>44</v>
      </c>
      <c r="F1171" s="8" t="s">
        <v>34</v>
      </c>
    </row>
    <row r="1172" spans="2:6" x14ac:dyDescent="0.3">
      <c r="B1172" s="8" t="s">
        <v>2186</v>
      </c>
      <c r="C1172" s="8" t="s">
        <v>2113</v>
      </c>
      <c r="D1172" s="8" t="s">
        <v>2226</v>
      </c>
      <c r="E1172" s="8" t="s">
        <v>44</v>
      </c>
      <c r="F1172" s="8" t="s">
        <v>34</v>
      </c>
    </row>
    <row r="1173" spans="2:6" x14ac:dyDescent="0.3">
      <c r="B1173" s="8" t="s">
        <v>2186</v>
      </c>
      <c r="C1173" s="8" t="s">
        <v>2227</v>
      </c>
      <c r="D1173" s="8" t="s">
        <v>2228</v>
      </c>
      <c r="E1173" s="8" t="s">
        <v>44</v>
      </c>
      <c r="F1173" s="8" t="s">
        <v>34</v>
      </c>
    </row>
    <row r="1174" spans="2:6" x14ac:dyDescent="0.3">
      <c r="B1174" s="8" t="s">
        <v>2186</v>
      </c>
      <c r="C1174" s="8" t="s">
        <v>2229</v>
      </c>
      <c r="D1174" s="8" t="s">
        <v>2230</v>
      </c>
      <c r="E1174" s="8" t="s">
        <v>44</v>
      </c>
      <c r="F1174" s="8" t="s">
        <v>34</v>
      </c>
    </row>
    <row r="1175" spans="2:6" x14ac:dyDescent="0.3">
      <c r="B1175" s="8" t="s">
        <v>2231</v>
      </c>
      <c r="C1175" s="8" t="s">
        <v>1030</v>
      </c>
      <c r="D1175" s="8" t="s">
        <v>2232</v>
      </c>
      <c r="E1175" s="8" t="s">
        <v>44</v>
      </c>
      <c r="F1175" s="8" t="s">
        <v>34</v>
      </c>
    </row>
    <row r="1176" spans="2:6" x14ac:dyDescent="0.3">
      <c r="B1176" s="8" t="s">
        <v>2231</v>
      </c>
      <c r="C1176" s="8" t="s">
        <v>2233</v>
      </c>
      <c r="D1176" s="8" t="s">
        <v>2234</v>
      </c>
      <c r="E1176" s="8" t="s">
        <v>44</v>
      </c>
      <c r="F1176" s="8" t="s">
        <v>34</v>
      </c>
    </row>
    <row r="1177" spans="2:6" x14ac:dyDescent="0.3">
      <c r="B1177" s="8" t="s">
        <v>2231</v>
      </c>
      <c r="C1177" s="8" t="s">
        <v>2235</v>
      </c>
      <c r="D1177" s="8" t="s">
        <v>2236</v>
      </c>
      <c r="E1177" s="8" t="s">
        <v>44</v>
      </c>
      <c r="F1177" s="8" t="s">
        <v>34</v>
      </c>
    </row>
    <row r="1178" spans="2:6" x14ac:dyDescent="0.3">
      <c r="B1178" s="8" t="s">
        <v>2231</v>
      </c>
      <c r="C1178" s="8" t="s">
        <v>965</v>
      </c>
      <c r="D1178" s="8" t="s">
        <v>2237</v>
      </c>
      <c r="E1178" s="8" t="s">
        <v>44</v>
      </c>
      <c r="F1178" s="8" t="s">
        <v>34</v>
      </c>
    </row>
    <row r="1179" spans="2:6" x14ac:dyDescent="0.3">
      <c r="B1179" s="8" t="s">
        <v>2231</v>
      </c>
      <c r="C1179" s="8" t="s">
        <v>967</v>
      </c>
      <c r="D1179" s="8" t="s">
        <v>2238</v>
      </c>
      <c r="E1179" s="8" t="s">
        <v>44</v>
      </c>
      <c r="F1179" s="8" t="s">
        <v>34</v>
      </c>
    </row>
    <row r="1180" spans="2:6" x14ac:dyDescent="0.3">
      <c r="B1180" s="8" t="s">
        <v>2231</v>
      </c>
      <c r="C1180" s="8" t="s">
        <v>2239</v>
      </c>
      <c r="D1180" s="8" t="s">
        <v>2240</v>
      </c>
      <c r="E1180" s="8" t="s">
        <v>44</v>
      </c>
      <c r="F1180" s="8" t="s">
        <v>34</v>
      </c>
    </row>
    <row r="1181" spans="2:6" x14ac:dyDescent="0.3">
      <c r="B1181" s="8" t="s">
        <v>2231</v>
      </c>
      <c r="C1181" s="8" t="s">
        <v>948</v>
      </c>
      <c r="D1181" s="8" t="s">
        <v>2241</v>
      </c>
      <c r="E1181" s="8" t="s">
        <v>44</v>
      </c>
      <c r="F1181" s="8" t="s">
        <v>34</v>
      </c>
    </row>
    <row r="1182" spans="2:6" x14ac:dyDescent="0.3">
      <c r="B1182" s="8" t="s">
        <v>2231</v>
      </c>
      <c r="C1182" s="8" t="s">
        <v>2242</v>
      </c>
      <c r="D1182" s="8" t="s">
        <v>2243</v>
      </c>
      <c r="E1182" s="8" t="s">
        <v>44</v>
      </c>
      <c r="F1182" s="8" t="s">
        <v>34</v>
      </c>
    </row>
    <row r="1183" spans="2:6" x14ac:dyDescent="0.3">
      <c r="B1183" s="8" t="s">
        <v>2231</v>
      </c>
      <c r="C1183" s="8" t="s">
        <v>2244</v>
      </c>
      <c r="D1183" s="8" t="s">
        <v>2245</v>
      </c>
      <c r="E1183" s="8" t="s">
        <v>44</v>
      </c>
      <c r="F1183" s="8" t="s">
        <v>34</v>
      </c>
    </row>
    <row r="1184" spans="2:6" x14ac:dyDescent="0.3">
      <c r="B1184" s="8" t="s">
        <v>2231</v>
      </c>
      <c r="C1184" s="8" t="s">
        <v>2246</v>
      </c>
      <c r="D1184" s="8" t="s">
        <v>2247</v>
      </c>
      <c r="E1184" s="8" t="s">
        <v>44</v>
      </c>
      <c r="F1184" s="8" t="s">
        <v>34</v>
      </c>
    </row>
    <row r="1185" spans="2:6" x14ac:dyDescent="0.3">
      <c r="B1185" s="8" t="s">
        <v>2231</v>
      </c>
      <c r="C1185" s="8" t="s">
        <v>2248</v>
      </c>
      <c r="D1185" s="8" t="s">
        <v>2249</v>
      </c>
      <c r="E1185" s="8" t="s">
        <v>44</v>
      </c>
      <c r="F1185" s="8" t="s">
        <v>34</v>
      </c>
    </row>
    <row r="1186" spans="2:6" x14ac:dyDescent="0.3">
      <c r="B1186" s="8" t="s">
        <v>2231</v>
      </c>
      <c r="C1186" s="8" t="s">
        <v>2250</v>
      </c>
      <c r="D1186" s="8" t="s">
        <v>2251</v>
      </c>
      <c r="E1186" s="8" t="s">
        <v>44</v>
      </c>
      <c r="F1186" s="8" t="s">
        <v>34</v>
      </c>
    </row>
    <row r="1187" spans="2:6" x14ac:dyDescent="0.3">
      <c r="B1187" s="8" t="s">
        <v>2231</v>
      </c>
      <c r="C1187" s="8" t="s">
        <v>342</v>
      </c>
      <c r="D1187" s="8" t="s">
        <v>2252</v>
      </c>
      <c r="E1187" s="8" t="s">
        <v>44</v>
      </c>
      <c r="F1187" s="8" t="s">
        <v>34</v>
      </c>
    </row>
    <row r="1188" spans="2:6" x14ac:dyDescent="0.3">
      <c r="B1188" s="8" t="s">
        <v>2231</v>
      </c>
      <c r="C1188" s="8" t="s">
        <v>2253</v>
      </c>
      <c r="D1188" s="8" t="s">
        <v>2254</v>
      </c>
      <c r="E1188" s="8" t="s">
        <v>44</v>
      </c>
      <c r="F1188" s="8" t="s">
        <v>34</v>
      </c>
    </row>
    <row r="1189" spans="2:6" x14ac:dyDescent="0.3">
      <c r="B1189" s="8" t="s">
        <v>2255</v>
      </c>
      <c r="C1189" s="8"/>
      <c r="D1189" s="8" t="s">
        <v>2255</v>
      </c>
      <c r="E1189" s="8" t="s">
        <v>44</v>
      </c>
      <c r="F1189" s="8" t="s">
        <v>34</v>
      </c>
    </row>
    <row r="1190" spans="2:6" x14ac:dyDescent="0.3">
      <c r="B1190" s="8" t="s">
        <v>2256</v>
      </c>
      <c r="C1190" s="8" t="s">
        <v>2257</v>
      </c>
      <c r="D1190" s="8" t="s">
        <v>2258</v>
      </c>
      <c r="E1190" s="8" t="s">
        <v>44</v>
      </c>
      <c r="F1190" s="8" t="s">
        <v>34</v>
      </c>
    </row>
    <row r="1191" spans="2:6" x14ac:dyDescent="0.3">
      <c r="B1191" s="8" t="s">
        <v>2259</v>
      </c>
      <c r="C1191" s="8" t="s">
        <v>2260</v>
      </c>
      <c r="D1191" s="8" t="s">
        <v>2261</v>
      </c>
      <c r="E1191" s="8" t="s">
        <v>44</v>
      </c>
      <c r="F1191" s="8" t="s">
        <v>34</v>
      </c>
    </row>
    <row r="1192" spans="2:6" x14ac:dyDescent="0.3">
      <c r="B1192" s="8" t="s">
        <v>2262</v>
      </c>
      <c r="C1192" s="8" t="s">
        <v>119</v>
      </c>
      <c r="D1192" s="8" t="s">
        <v>2263</v>
      </c>
      <c r="E1192" s="8" t="s">
        <v>44</v>
      </c>
      <c r="F1192" s="8" t="s">
        <v>34</v>
      </c>
    </row>
    <row r="1193" spans="2:6" x14ac:dyDescent="0.3">
      <c r="B1193" s="8" t="s">
        <v>2264</v>
      </c>
      <c r="C1193" s="8" t="s">
        <v>1740</v>
      </c>
      <c r="D1193" s="8" t="s">
        <v>2265</v>
      </c>
      <c r="E1193" s="8" t="s">
        <v>44</v>
      </c>
      <c r="F1193" s="8" t="s">
        <v>34</v>
      </c>
    </row>
    <row r="1194" spans="2:6" x14ac:dyDescent="0.3">
      <c r="B1194" s="8" t="s">
        <v>2264</v>
      </c>
      <c r="C1194" s="8" t="s">
        <v>63</v>
      </c>
      <c r="D1194" s="8" t="s">
        <v>2266</v>
      </c>
      <c r="E1194" s="8" t="s">
        <v>44</v>
      </c>
      <c r="F1194" s="8" t="s">
        <v>34</v>
      </c>
    </row>
    <row r="1195" spans="2:6" x14ac:dyDescent="0.3">
      <c r="B1195" s="8" t="s">
        <v>2264</v>
      </c>
      <c r="C1195" s="8" t="s">
        <v>2267</v>
      </c>
      <c r="D1195" s="8" t="s">
        <v>2268</v>
      </c>
      <c r="E1195" s="8" t="s">
        <v>44</v>
      </c>
      <c r="F1195" s="8" t="s">
        <v>34</v>
      </c>
    </row>
    <row r="1196" spans="2:6" x14ac:dyDescent="0.3">
      <c r="B1196" s="8" t="s">
        <v>2264</v>
      </c>
      <c r="C1196" s="8" t="s">
        <v>274</v>
      </c>
      <c r="D1196" s="8" t="s">
        <v>2269</v>
      </c>
      <c r="E1196" s="8" t="s">
        <v>44</v>
      </c>
      <c r="F1196" s="8" t="s">
        <v>34</v>
      </c>
    </row>
    <row r="1197" spans="2:6" x14ac:dyDescent="0.3">
      <c r="B1197" s="8" t="s">
        <v>2264</v>
      </c>
      <c r="C1197" s="8" t="s">
        <v>771</v>
      </c>
      <c r="D1197" s="8" t="s">
        <v>2270</v>
      </c>
      <c r="E1197" s="8" t="s">
        <v>44</v>
      </c>
      <c r="F1197" s="8" t="s">
        <v>34</v>
      </c>
    </row>
    <row r="1198" spans="2:6" x14ac:dyDescent="0.3">
      <c r="B1198" s="8" t="s">
        <v>2264</v>
      </c>
      <c r="C1198" s="8" t="s">
        <v>2271</v>
      </c>
      <c r="D1198" s="8" t="s">
        <v>2272</v>
      </c>
      <c r="E1198" s="8" t="s">
        <v>44</v>
      </c>
      <c r="F1198" s="8" t="s">
        <v>34</v>
      </c>
    </row>
    <row r="1199" spans="2:6" x14ac:dyDescent="0.3">
      <c r="B1199" s="8" t="s">
        <v>2264</v>
      </c>
      <c r="C1199" s="8" t="s">
        <v>489</v>
      </c>
      <c r="D1199" s="8" t="s">
        <v>2273</v>
      </c>
      <c r="E1199" s="8" t="s">
        <v>44</v>
      </c>
      <c r="F1199" s="8" t="s">
        <v>34</v>
      </c>
    </row>
    <row r="1200" spans="2:6" x14ac:dyDescent="0.3">
      <c r="B1200" s="8" t="s">
        <v>2264</v>
      </c>
      <c r="C1200" s="8" t="s">
        <v>2274</v>
      </c>
      <c r="D1200" s="8" t="s">
        <v>2275</v>
      </c>
      <c r="E1200" s="8" t="s">
        <v>44</v>
      </c>
      <c r="F1200" s="8" t="s">
        <v>34</v>
      </c>
    </row>
    <row r="1201" spans="2:6" x14ac:dyDescent="0.3">
      <c r="B1201" s="8" t="s">
        <v>2264</v>
      </c>
      <c r="C1201" s="8" t="s">
        <v>2276</v>
      </c>
      <c r="D1201" s="8" t="s">
        <v>2277</v>
      </c>
      <c r="E1201" s="8" t="s">
        <v>44</v>
      </c>
      <c r="F1201" s="8" t="s">
        <v>34</v>
      </c>
    </row>
    <row r="1202" spans="2:6" x14ac:dyDescent="0.3">
      <c r="B1202" s="8" t="s">
        <v>2264</v>
      </c>
      <c r="C1202" s="8" t="s">
        <v>2278</v>
      </c>
      <c r="D1202" s="8" t="s">
        <v>2279</v>
      </c>
      <c r="E1202" s="8" t="s">
        <v>44</v>
      </c>
      <c r="F1202" s="8" t="s">
        <v>34</v>
      </c>
    </row>
    <row r="1203" spans="2:6" x14ac:dyDescent="0.3">
      <c r="B1203" s="8" t="s">
        <v>2264</v>
      </c>
      <c r="C1203" s="8" t="s">
        <v>2280</v>
      </c>
      <c r="D1203" s="8" t="s">
        <v>2281</v>
      </c>
      <c r="E1203" s="8" t="s">
        <v>44</v>
      </c>
      <c r="F1203" s="8" t="s">
        <v>34</v>
      </c>
    </row>
    <row r="1204" spans="2:6" x14ac:dyDescent="0.3">
      <c r="B1204" s="8" t="s">
        <v>2264</v>
      </c>
      <c r="C1204" s="8" t="s">
        <v>1248</v>
      </c>
      <c r="D1204" s="8" t="s">
        <v>2282</v>
      </c>
      <c r="E1204" s="8" t="s">
        <v>44</v>
      </c>
      <c r="F1204" s="8" t="s">
        <v>34</v>
      </c>
    </row>
    <row r="1205" spans="2:6" x14ac:dyDescent="0.3">
      <c r="B1205" s="8" t="s">
        <v>2264</v>
      </c>
      <c r="C1205" s="8" t="s">
        <v>2283</v>
      </c>
      <c r="D1205" s="8" t="s">
        <v>2284</v>
      </c>
      <c r="E1205" s="8" t="s">
        <v>44</v>
      </c>
      <c r="F1205" s="8" t="s">
        <v>34</v>
      </c>
    </row>
    <row r="1206" spans="2:6" x14ac:dyDescent="0.3">
      <c r="B1206" s="8" t="s">
        <v>2264</v>
      </c>
      <c r="C1206" s="8" t="s">
        <v>2285</v>
      </c>
      <c r="D1206" s="8" t="s">
        <v>2286</v>
      </c>
      <c r="E1206" s="8" t="s">
        <v>44</v>
      </c>
      <c r="F1206" s="8" t="s">
        <v>34</v>
      </c>
    </row>
    <row r="1207" spans="2:6" x14ac:dyDescent="0.3">
      <c r="B1207" s="8" t="s">
        <v>2264</v>
      </c>
      <c r="C1207" s="8" t="s">
        <v>728</v>
      </c>
      <c r="D1207" s="8" t="s">
        <v>2287</v>
      </c>
      <c r="E1207" s="8" t="s">
        <v>44</v>
      </c>
      <c r="F1207" s="8" t="s">
        <v>34</v>
      </c>
    </row>
    <row r="1208" spans="2:6" x14ac:dyDescent="0.3">
      <c r="B1208" s="8" t="s">
        <v>2264</v>
      </c>
      <c r="C1208" s="8" t="s">
        <v>2288</v>
      </c>
      <c r="D1208" s="8" t="s">
        <v>2289</v>
      </c>
      <c r="E1208" s="8" t="s">
        <v>44</v>
      </c>
      <c r="F1208" s="8" t="s">
        <v>34</v>
      </c>
    </row>
    <row r="1209" spans="2:6" x14ac:dyDescent="0.3">
      <c r="B1209" s="8" t="s">
        <v>2264</v>
      </c>
      <c r="C1209" s="8" t="s">
        <v>1656</v>
      </c>
      <c r="D1209" s="8" t="s">
        <v>2290</v>
      </c>
      <c r="E1209" s="8" t="s">
        <v>44</v>
      </c>
      <c r="F1209" s="8" t="s">
        <v>34</v>
      </c>
    </row>
    <row r="1210" spans="2:6" x14ac:dyDescent="0.3">
      <c r="B1210" s="8" t="s">
        <v>2264</v>
      </c>
      <c r="C1210" s="8" t="s">
        <v>583</v>
      </c>
      <c r="D1210" s="8" t="s">
        <v>2291</v>
      </c>
      <c r="E1210" s="8" t="s">
        <v>44</v>
      </c>
      <c r="F1210" s="8" t="s">
        <v>34</v>
      </c>
    </row>
    <row r="1211" spans="2:6" x14ac:dyDescent="0.3">
      <c r="B1211" s="8" t="s">
        <v>2264</v>
      </c>
      <c r="C1211" s="8" t="s">
        <v>586</v>
      </c>
      <c r="D1211" s="8" t="s">
        <v>2292</v>
      </c>
      <c r="E1211" s="8" t="s">
        <v>44</v>
      </c>
      <c r="F1211" s="8" t="s">
        <v>34</v>
      </c>
    </row>
    <row r="1212" spans="2:6" x14ac:dyDescent="0.3">
      <c r="B1212" s="8" t="s">
        <v>2264</v>
      </c>
      <c r="C1212" s="8" t="s">
        <v>2293</v>
      </c>
      <c r="D1212" s="8" t="s">
        <v>2294</v>
      </c>
      <c r="E1212" s="8" t="s">
        <v>44</v>
      </c>
      <c r="F1212" s="8" t="s">
        <v>34</v>
      </c>
    </row>
    <row r="1213" spans="2:6" x14ac:dyDescent="0.3">
      <c r="B1213" s="8" t="s">
        <v>2264</v>
      </c>
      <c r="C1213" s="8" t="s">
        <v>2295</v>
      </c>
      <c r="D1213" s="8" t="s">
        <v>2296</v>
      </c>
      <c r="E1213" s="8" t="s">
        <v>44</v>
      </c>
      <c r="F1213" s="8" t="s">
        <v>34</v>
      </c>
    </row>
    <row r="1214" spans="2:6" x14ac:dyDescent="0.3">
      <c r="B1214" s="8" t="s">
        <v>2264</v>
      </c>
      <c r="C1214" s="8" t="s">
        <v>2297</v>
      </c>
      <c r="D1214" s="8" t="s">
        <v>2298</v>
      </c>
      <c r="E1214" s="8" t="s">
        <v>44</v>
      </c>
      <c r="F1214" s="8" t="s">
        <v>34</v>
      </c>
    </row>
    <row r="1215" spans="2:6" x14ac:dyDescent="0.3">
      <c r="B1215" s="8" t="s">
        <v>2264</v>
      </c>
      <c r="C1215" s="8" t="s">
        <v>2299</v>
      </c>
      <c r="D1215" s="8" t="s">
        <v>2300</v>
      </c>
      <c r="E1215" s="8" t="s">
        <v>44</v>
      </c>
      <c r="F1215" s="8" t="s">
        <v>34</v>
      </c>
    </row>
    <row r="1216" spans="2:6" x14ac:dyDescent="0.3">
      <c r="B1216" s="8" t="s">
        <v>2264</v>
      </c>
      <c r="C1216" s="8" t="s">
        <v>2301</v>
      </c>
      <c r="D1216" s="8" t="s">
        <v>2302</v>
      </c>
      <c r="E1216" s="8" t="s">
        <v>44</v>
      </c>
      <c r="F1216" s="8" t="s">
        <v>34</v>
      </c>
    </row>
    <row r="1217" spans="2:6" x14ac:dyDescent="0.3">
      <c r="B1217" s="8" t="s">
        <v>2264</v>
      </c>
      <c r="C1217" s="8" t="s">
        <v>2303</v>
      </c>
      <c r="D1217" s="8" t="s">
        <v>2304</v>
      </c>
      <c r="E1217" s="8" t="s">
        <v>44</v>
      </c>
      <c r="F1217" s="8" t="s">
        <v>34</v>
      </c>
    </row>
    <row r="1218" spans="2:6" x14ac:dyDescent="0.3">
      <c r="B1218" s="8" t="s">
        <v>2264</v>
      </c>
      <c r="C1218" s="8" t="s">
        <v>2305</v>
      </c>
      <c r="D1218" s="8" t="s">
        <v>2306</v>
      </c>
      <c r="E1218" s="8" t="s">
        <v>44</v>
      </c>
      <c r="F1218" s="8" t="s">
        <v>34</v>
      </c>
    </row>
    <row r="1219" spans="2:6" x14ac:dyDescent="0.3">
      <c r="B1219" s="8" t="s">
        <v>2264</v>
      </c>
      <c r="C1219" s="8" t="s">
        <v>2307</v>
      </c>
      <c r="D1219" s="8" t="s">
        <v>2308</v>
      </c>
      <c r="E1219" s="8" t="s">
        <v>44</v>
      </c>
      <c r="F1219" s="8" t="s">
        <v>34</v>
      </c>
    </row>
    <row r="1220" spans="2:6" x14ac:dyDescent="0.3">
      <c r="B1220" s="8" t="s">
        <v>2264</v>
      </c>
      <c r="C1220" s="8" t="s">
        <v>2309</v>
      </c>
      <c r="D1220" s="8" t="s">
        <v>2310</v>
      </c>
      <c r="E1220" s="8" t="s">
        <v>44</v>
      </c>
      <c r="F1220" s="8" t="s">
        <v>34</v>
      </c>
    </row>
    <row r="1221" spans="2:6" x14ac:dyDescent="0.3">
      <c r="B1221" s="8" t="s">
        <v>838</v>
      </c>
      <c r="C1221" s="8" t="s">
        <v>1047</v>
      </c>
      <c r="D1221" s="8" t="s">
        <v>2311</v>
      </c>
      <c r="E1221" s="8" t="s">
        <v>44</v>
      </c>
      <c r="F1221" s="8" t="s">
        <v>34</v>
      </c>
    </row>
    <row r="1222" spans="2:6" x14ac:dyDescent="0.3">
      <c r="B1222" s="8" t="s">
        <v>838</v>
      </c>
      <c r="C1222" s="8" t="s">
        <v>2312</v>
      </c>
      <c r="D1222" s="8" t="s">
        <v>2313</v>
      </c>
      <c r="E1222" s="8" t="s">
        <v>44</v>
      </c>
      <c r="F1222" s="8" t="s">
        <v>34</v>
      </c>
    </row>
    <row r="1223" spans="2:6" x14ac:dyDescent="0.3">
      <c r="B1223" s="8" t="s">
        <v>838</v>
      </c>
      <c r="C1223" s="8" t="s">
        <v>2314</v>
      </c>
      <c r="D1223" s="8" t="s">
        <v>2315</v>
      </c>
      <c r="E1223" s="8" t="s">
        <v>44</v>
      </c>
      <c r="F1223" s="8" t="s">
        <v>34</v>
      </c>
    </row>
    <row r="1224" spans="2:6" x14ac:dyDescent="0.3">
      <c r="B1224" s="8" t="s">
        <v>838</v>
      </c>
      <c r="C1224" s="8" t="s">
        <v>2316</v>
      </c>
      <c r="D1224" s="8" t="s">
        <v>2317</v>
      </c>
      <c r="E1224" s="8" t="s">
        <v>44</v>
      </c>
      <c r="F1224" s="8" t="s">
        <v>34</v>
      </c>
    </row>
    <row r="1225" spans="2:6" x14ac:dyDescent="0.3">
      <c r="B1225" s="8" t="s">
        <v>838</v>
      </c>
      <c r="C1225" s="8" t="s">
        <v>2318</v>
      </c>
      <c r="D1225" s="8" t="s">
        <v>2319</v>
      </c>
      <c r="E1225" s="8" t="s">
        <v>44</v>
      </c>
      <c r="F1225" s="8" t="s">
        <v>34</v>
      </c>
    </row>
    <row r="1226" spans="2:6" x14ac:dyDescent="0.3">
      <c r="B1226" s="8" t="s">
        <v>838</v>
      </c>
      <c r="C1226" s="8" t="s">
        <v>1914</v>
      </c>
      <c r="D1226" s="8" t="s">
        <v>2320</v>
      </c>
      <c r="E1226" s="8" t="s">
        <v>44</v>
      </c>
      <c r="F1226" s="8" t="s">
        <v>34</v>
      </c>
    </row>
    <row r="1227" spans="2:6" x14ac:dyDescent="0.3">
      <c r="B1227" s="8" t="s">
        <v>838</v>
      </c>
      <c r="C1227" s="8" t="s">
        <v>2321</v>
      </c>
      <c r="D1227" s="8" t="s">
        <v>2322</v>
      </c>
      <c r="E1227" s="8" t="s">
        <v>44</v>
      </c>
      <c r="F1227" s="8" t="s">
        <v>34</v>
      </c>
    </row>
    <row r="1228" spans="2:6" x14ac:dyDescent="0.3">
      <c r="B1228" s="8" t="s">
        <v>838</v>
      </c>
      <c r="C1228" s="8" t="s">
        <v>2323</v>
      </c>
      <c r="D1228" s="8" t="s">
        <v>2324</v>
      </c>
      <c r="E1228" s="8" t="s">
        <v>44</v>
      </c>
      <c r="F1228" s="8" t="s">
        <v>34</v>
      </c>
    </row>
    <row r="1229" spans="2:6" x14ac:dyDescent="0.3">
      <c r="B1229" s="8" t="s">
        <v>838</v>
      </c>
      <c r="C1229" s="8" t="s">
        <v>2325</v>
      </c>
      <c r="D1229" s="8" t="s">
        <v>2326</v>
      </c>
      <c r="E1229" s="8" t="s">
        <v>44</v>
      </c>
      <c r="F1229" s="8" t="s">
        <v>34</v>
      </c>
    </row>
    <row r="1230" spans="2:6" x14ac:dyDescent="0.3">
      <c r="B1230" s="8" t="s">
        <v>838</v>
      </c>
      <c r="C1230" s="8" t="s">
        <v>2327</v>
      </c>
      <c r="D1230" s="8" t="s">
        <v>2328</v>
      </c>
      <c r="E1230" s="8" t="s">
        <v>44</v>
      </c>
      <c r="F1230" s="8" t="s">
        <v>34</v>
      </c>
    </row>
    <row r="1231" spans="2:6" x14ac:dyDescent="0.3">
      <c r="B1231" s="8" t="s">
        <v>838</v>
      </c>
      <c r="C1231" s="8" t="s">
        <v>2329</v>
      </c>
      <c r="D1231" s="8" t="s">
        <v>2330</v>
      </c>
      <c r="E1231" s="8" t="s">
        <v>44</v>
      </c>
      <c r="F1231" s="8" t="s">
        <v>34</v>
      </c>
    </row>
    <row r="1232" spans="2:6" x14ac:dyDescent="0.3">
      <c r="B1232" s="8" t="s">
        <v>838</v>
      </c>
      <c r="C1232" s="8" t="s">
        <v>1228</v>
      </c>
      <c r="D1232" s="8" t="s">
        <v>2331</v>
      </c>
      <c r="E1232" s="8" t="s">
        <v>44</v>
      </c>
      <c r="F1232" s="8" t="s">
        <v>34</v>
      </c>
    </row>
    <row r="1233" spans="2:6" x14ac:dyDescent="0.3">
      <c r="B1233" s="8" t="s">
        <v>838</v>
      </c>
      <c r="C1233" s="8" t="s">
        <v>2332</v>
      </c>
      <c r="D1233" s="8" t="s">
        <v>2333</v>
      </c>
      <c r="E1233" s="8" t="s">
        <v>44</v>
      </c>
      <c r="F1233" s="8" t="s">
        <v>34</v>
      </c>
    </row>
    <row r="1234" spans="2:6" x14ac:dyDescent="0.3">
      <c r="B1234" s="8" t="s">
        <v>838</v>
      </c>
      <c r="C1234" s="8" t="s">
        <v>2334</v>
      </c>
      <c r="D1234" s="8" t="s">
        <v>2335</v>
      </c>
      <c r="E1234" s="8" t="s">
        <v>44</v>
      </c>
      <c r="F1234" s="8" t="s">
        <v>34</v>
      </c>
    </row>
    <row r="1235" spans="2:6" x14ac:dyDescent="0.3">
      <c r="B1235" s="8" t="s">
        <v>838</v>
      </c>
      <c r="C1235" s="8" t="s">
        <v>2336</v>
      </c>
      <c r="D1235" s="8" t="s">
        <v>2337</v>
      </c>
      <c r="E1235" s="8" t="s">
        <v>44</v>
      </c>
      <c r="F1235" s="8" t="s">
        <v>34</v>
      </c>
    </row>
    <row r="1236" spans="2:6" x14ac:dyDescent="0.3">
      <c r="B1236" s="8" t="s">
        <v>838</v>
      </c>
      <c r="C1236" s="8" t="s">
        <v>2338</v>
      </c>
      <c r="D1236" s="8" t="s">
        <v>2339</v>
      </c>
      <c r="E1236" s="8" t="s">
        <v>44</v>
      </c>
      <c r="F1236" s="8" t="s">
        <v>34</v>
      </c>
    </row>
    <row r="1237" spans="2:6" x14ac:dyDescent="0.3">
      <c r="B1237" s="8" t="s">
        <v>838</v>
      </c>
      <c r="C1237" s="8" t="s">
        <v>2340</v>
      </c>
      <c r="D1237" s="8" t="s">
        <v>2341</v>
      </c>
      <c r="E1237" s="8" t="s">
        <v>44</v>
      </c>
      <c r="F1237" s="8" t="s">
        <v>34</v>
      </c>
    </row>
    <row r="1238" spans="2:6" x14ac:dyDescent="0.3">
      <c r="B1238" s="8" t="s">
        <v>838</v>
      </c>
      <c r="C1238" s="8" t="s">
        <v>2342</v>
      </c>
      <c r="D1238" s="8" t="s">
        <v>2343</v>
      </c>
      <c r="E1238" s="8" t="s">
        <v>44</v>
      </c>
      <c r="F1238" s="8" t="s">
        <v>34</v>
      </c>
    </row>
    <row r="1239" spans="2:6" x14ac:dyDescent="0.3">
      <c r="B1239" s="8" t="s">
        <v>838</v>
      </c>
      <c r="C1239" s="8" t="s">
        <v>2344</v>
      </c>
      <c r="D1239" s="8" t="s">
        <v>2345</v>
      </c>
      <c r="E1239" s="8" t="s">
        <v>44</v>
      </c>
      <c r="F1239" s="8" t="s">
        <v>34</v>
      </c>
    </row>
    <row r="1240" spans="2:6" x14ac:dyDescent="0.3">
      <c r="B1240" s="8" t="s">
        <v>838</v>
      </c>
      <c r="C1240" s="8" t="s">
        <v>2346</v>
      </c>
      <c r="D1240" s="8" t="s">
        <v>2347</v>
      </c>
      <c r="E1240" s="8" t="s">
        <v>44</v>
      </c>
      <c r="F1240" s="8" t="s">
        <v>34</v>
      </c>
    </row>
    <row r="1241" spans="2:6" x14ac:dyDescent="0.3">
      <c r="B1241" s="8" t="s">
        <v>838</v>
      </c>
      <c r="C1241" s="8" t="s">
        <v>2348</v>
      </c>
      <c r="D1241" s="8" t="s">
        <v>2349</v>
      </c>
      <c r="E1241" s="8" t="s">
        <v>44</v>
      </c>
      <c r="F1241" s="8" t="s">
        <v>34</v>
      </c>
    </row>
    <row r="1242" spans="2:6" x14ac:dyDescent="0.3">
      <c r="B1242" s="8" t="s">
        <v>838</v>
      </c>
      <c r="C1242" s="8" t="s">
        <v>1594</v>
      </c>
      <c r="D1242" s="8" t="s">
        <v>2350</v>
      </c>
      <c r="E1242" s="8" t="s">
        <v>44</v>
      </c>
      <c r="F1242" s="8" t="s">
        <v>34</v>
      </c>
    </row>
    <row r="1243" spans="2:6" x14ac:dyDescent="0.3">
      <c r="B1243" s="8" t="s">
        <v>838</v>
      </c>
      <c r="C1243" s="8" t="s">
        <v>2351</v>
      </c>
      <c r="D1243" s="8" t="s">
        <v>2352</v>
      </c>
      <c r="E1243" s="8" t="s">
        <v>44</v>
      </c>
      <c r="F1243" s="8" t="s">
        <v>34</v>
      </c>
    </row>
    <row r="1244" spans="2:6" x14ac:dyDescent="0.3">
      <c r="B1244" s="8" t="s">
        <v>838</v>
      </c>
      <c r="C1244" s="8" t="s">
        <v>2353</v>
      </c>
      <c r="D1244" s="8" t="s">
        <v>2354</v>
      </c>
      <c r="E1244" s="8" t="s">
        <v>44</v>
      </c>
      <c r="F1244" s="8" t="s">
        <v>34</v>
      </c>
    </row>
    <row r="1245" spans="2:6" x14ac:dyDescent="0.3">
      <c r="B1245" s="8" t="s">
        <v>838</v>
      </c>
      <c r="C1245" s="8" t="s">
        <v>2158</v>
      </c>
      <c r="D1245" s="8" t="s">
        <v>2355</v>
      </c>
      <c r="E1245" s="8" t="s">
        <v>44</v>
      </c>
      <c r="F1245" s="8" t="s">
        <v>34</v>
      </c>
    </row>
    <row r="1246" spans="2:6" x14ac:dyDescent="0.3">
      <c r="B1246" s="8" t="s">
        <v>838</v>
      </c>
      <c r="C1246" s="8" t="s">
        <v>2356</v>
      </c>
      <c r="D1246" s="8" t="s">
        <v>2357</v>
      </c>
      <c r="E1246" s="8" t="s">
        <v>44</v>
      </c>
      <c r="F1246" s="8" t="s">
        <v>34</v>
      </c>
    </row>
    <row r="1247" spans="2:6" x14ac:dyDescent="0.3">
      <c r="B1247" s="8" t="s">
        <v>838</v>
      </c>
      <c r="C1247" s="8" t="s">
        <v>2358</v>
      </c>
      <c r="D1247" s="8" t="s">
        <v>2359</v>
      </c>
      <c r="E1247" s="8" t="s">
        <v>44</v>
      </c>
      <c r="F1247" s="8" t="s">
        <v>34</v>
      </c>
    </row>
    <row r="1248" spans="2:6" x14ac:dyDescent="0.3">
      <c r="B1248" s="8" t="s">
        <v>838</v>
      </c>
      <c r="C1248" s="8" t="s">
        <v>2360</v>
      </c>
      <c r="D1248" s="8" t="s">
        <v>2361</v>
      </c>
      <c r="E1248" s="8" t="s">
        <v>44</v>
      </c>
      <c r="F1248" s="8" t="s">
        <v>34</v>
      </c>
    </row>
    <row r="1249" spans="2:6" x14ac:dyDescent="0.3">
      <c r="B1249" s="8" t="s">
        <v>838</v>
      </c>
      <c r="C1249" s="8" t="s">
        <v>2362</v>
      </c>
      <c r="D1249" s="8" t="s">
        <v>2363</v>
      </c>
      <c r="E1249" s="8" t="s">
        <v>44</v>
      </c>
      <c r="F1249" s="8" t="s">
        <v>34</v>
      </c>
    </row>
    <row r="1250" spans="2:6" x14ac:dyDescent="0.3">
      <c r="B1250" s="8" t="s">
        <v>838</v>
      </c>
      <c r="C1250" s="8" t="s">
        <v>2364</v>
      </c>
      <c r="D1250" s="8" t="s">
        <v>2365</v>
      </c>
      <c r="E1250" s="8" t="s">
        <v>44</v>
      </c>
      <c r="F1250" s="8" t="s">
        <v>34</v>
      </c>
    </row>
    <row r="1251" spans="2:6" x14ac:dyDescent="0.3">
      <c r="B1251" s="8" t="s">
        <v>838</v>
      </c>
      <c r="C1251" s="8" t="s">
        <v>2366</v>
      </c>
      <c r="D1251" s="8" t="s">
        <v>2367</v>
      </c>
      <c r="E1251" s="8" t="s">
        <v>44</v>
      </c>
      <c r="F1251" s="8" t="s">
        <v>34</v>
      </c>
    </row>
    <row r="1252" spans="2:6" x14ac:dyDescent="0.3">
      <c r="B1252" s="8" t="s">
        <v>838</v>
      </c>
      <c r="C1252" s="8" t="s">
        <v>2368</v>
      </c>
      <c r="D1252" s="8" t="s">
        <v>2369</v>
      </c>
      <c r="E1252" s="8" t="s">
        <v>44</v>
      </c>
      <c r="F1252" s="8" t="s">
        <v>34</v>
      </c>
    </row>
    <row r="1253" spans="2:6" x14ac:dyDescent="0.3">
      <c r="B1253" s="8" t="s">
        <v>838</v>
      </c>
      <c r="C1253" s="8" t="s">
        <v>2370</v>
      </c>
      <c r="D1253" s="8" t="s">
        <v>2371</v>
      </c>
      <c r="E1253" s="8" t="s">
        <v>44</v>
      </c>
      <c r="F1253" s="8" t="s">
        <v>34</v>
      </c>
    </row>
    <row r="1254" spans="2:6" x14ac:dyDescent="0.3">
      <c r="B1254" s="8" t="s">
        <v>838</v>
      </c>
      <c r="C1254" s="8" t="s">
        <v>2372</v>
      </c>
      <c r="D1254" s="8" t="s">
        <v>2373</v>
      </c>
      <c r="E1254" s="8" t="s">
        <v>44</v>
      </c>
      <c r="F1254" s="8" t="s">
        <v>34</v>
      </c>
    </row>
    <row r="1255" spans="2:6" x14ac:dyDescent="0.3">
      <c r="B1255" s="8" t="s">
        <v>838</v>
      </c>
      <c r="C1255" s="8" t="s">
        <v>2374</v>
      </c>
      <c r="D1255" s="8" t="s">
        <v>2375</v>
      </c>
      <c r="E1255" s="8" t="s">
        <v>44</v>
      </c>
      <c r="F1255" s="8" t="s">
        <v>34</v>
      </c>
    </row>
    <row r="1256" spans="2:6" x14ac:dyDescent="0.3">
      <c r="B1256" s="8" t="s">
        <v>838</v>
      </c>
      <c r="C1256" s="8" t="s">
        <v>2376</v>
      </c>
      <c r="D1256" s="8" t="s">
        <v>2377</v>
      </c>
      <c r="E1256" s="8" t="s">
        <v>44</v>
      </c>
      <c r="F1256" s="8" t="s">
        <v>34</v>
      </c>
    </row>
    <row r="1257" spans="2:6" x14ac:dyDescent="0.3">
      <c r="B1257" s="8" t="s">
        <v>838</v>
      </c>
      <c r="C1257" s="8" t="s">
        <v>2378</v>
      </c>
      <c r="D1257" s="8" t="s">
        <v>2379</v>
      </c>
      <c r="E1257" s="8" t="s">
        <v>44</v>
      </c>
      <c r="F1257" s="8" t="s">
        <v>34</v>
      </c>
    </row>
    <row r="1258" spans="2:6" x14ac:dyDescent="0.3">
      <c r="B1258" s="8" t="s">
        <v>838</v>
      </c>
      <c r="C1258" s="8" t="s">
        <v>2380</v>
      </c>
      <c r="D1258" s="8" t="s">
        <v>2381</v>
      </c>
      <c r="E1258" s="8" t="s">
        <v>44</v>
      </c>
      <c r="F1258" s="8" t="s">
        <v>34</v>
      </c>
    </row>
    <row r="1259" spans="2:6" x14ac:dyDescent="0.3">
      <c r="B1259" s="8" t="s">
        <v>892</v>
      </c>
      <c r="C1259" s="8"/>
      <c r="D1259" s="8" t="s">
        <v>892</v>
      </c>
      <c r="E1259" s="8" t="s">
        <v>44</v>
      </c>
      <c r="F1259" s="8" t="s">
        <v>34</v>
      </c>
    </row>
    <row r="1260" spans="2:6" x14ac:dyDescent="0.3">
      <c r="B1260" s="8" t="s">
        <v>892</v>
      </c>
      <c r="C1260" s="8" t="s">
        <v>2382</v>
      </c>
      <c r="D1260" s="8" t="s">
        <v>2383</v>
      </c>
      <c r="E1260" s="8" t="s">
        <v>44</v>
      </c>
      <c r="F1260" s="8" t="s">
        <v>34</v>
      </c>
    </row>
    <row r="1261" spans="2:6" x14ac:dyDescent="0.3">
      <c r="B1261" s="8" t="s">
        <v>892</v>
      </c>
      <c r="C1261" s="8" t="s">
        <v>2384</v>
      </c>
      <c r="D1261" s="8" t="s">
        <v>2385</v>
      </c>
      <c r="E1261" s="8" t="s">
        <v>44</v>
      </c>
      <c r="F1261" s="8" t="s">
        <v>34</v>
      </c>
    </row>
    <row r="1262" spans="2:6" x14ac:dyDescent="0.3">
      <c r="B1262" s="8" t="s">
        <v>892</v>
      </c>
      <c r="C1262" s="8" t="s">
        <v>2386</v>
      </c>
      <c r="D1262" s="8" t="s">
        <v>2387</v>
      </c>
      <c r="E1262" s="8" t="s">
        <v>44</v>
      </c>
      <c r="F1262" s="8" t="s">
        <v>34</v>
      </c>
    </row>
    <row r="1263" spans="2:6" x14ac:dyDescent="0.3">
      <c r="B1263" s="8" t="s">
        <v>892</v>
      </c>
      <c r="C1263" s="8" t="s">
        <v>2388</v>
      </c>
      <c r="D1263" s="8" t="s">
        <v>2389</v>
      </c>
      <c r="E1263" s="8" t="s">
        <v>44</v>
      </c>
      <c r="F1263" s="8" t="s">
        <v>34</v>
      </c>
    </row>
    <row r="1264" spans="2:6" x14ac:dyDescent="0.3">
      <c r="B1264" s="8" t="s">
        <v>892</v>
      </c>
      <c r="C1264" s="8" t="s">
        <v>2390</v>
      </c>
      <c r="D1264" s="8" t="s">
        <v>2391</v>
      </c>
      <c r="E1264" s="8" t="s">
        <v>44</v>
      </c>
      <c r="F1264" s="8" t="s">
        <v>34</v>
      </c>
    </row>
    <row r="1265" spans="2:6" x14ac:dyDescent="0.3">
      <c r="B1265" s="8" t="s">
        <v>384</v>
      </c>
      <c r="C1265" s="8" t="s">
        <v>264</v>
      </c>
      <c r="D1265" s="8" t="s">
        <v>2392</v>
      </c>
      <c r="E1265" s="8" t="s">
        <v>44</v>
      </c>
      <c r="F1265" s="8" t="s">
        <v>34</v>
      </c>
    </row>
    <row r="1266" spans="2:6" x14ac:dyDescent="0.3">
      <c r="B1266" s="8" t="s">
        <v>384</v>
      </c>
      <c r="C1266" s="8" t="s">
        <v>2393</v>
      </c>
      <c r="D1266" s="8" t="s">
        <v>2394</v>
      </c>
      <c r="E1266" s="8" t="s">
        <v>44</v>
      </c>
      <c r="F1266" s="8" t="s">
        <v>34</v>
      </c>
    </row>
    <row r="1267" spans="2:6" x14ac:dyDescent="0.3">
      <c r="B1267" s="8" t="s">
        <v>385</v>
      </c>
      <c r="C1267" s="8"/>
      <c r="D1267" s="8" t="s">
        <v>385</v>
      </c>
      <c r="E1267" s="8" t="s">
        <v>44</v>
      </c>
      <c r="F1267" s="8" t="s">
        <v>34</v>
      </c>
    </row>
    <row r="1268" spans="2:6" x14ac:dyDescent="0.3">
      <c r="B1268" s="8" t="s">
        <v>386</v>
      </c>
      <c r="C1268" s="8"/>
      <c r="D1268" s="8" t="s">
        <v>386</v>
      </c>
      <c r="E1268" s="8" t="s">
        <v>44</v>
      </c>
      <c r="F1268" s="8" t="s">
        <v>34</v>
      </c>
    </row>
    <row r="1269" spans="2:6" x14ac:dyDescent="0.3">
      <c r="B1269" s="8" t="s">
        <v>386</v>
      </c>
      <c r="C1269" s="8" t="s">
        <v>1117</v>
      </c>
      <c r="D1269" s="8" t="s">
        <v>2395</v>
      </c>
      <c r="E1269" s="8" t="s">
        <v>44</v>
      </c>
      <c r="F1269" s="8" t="s">
        <v>34</v>
      </c>
    </row>
    <row r="1270" spans="2:6" x14ac:dyDescent="0.3">
      <c r="B1270" s="8" t="s">
        <v>386</v>
      </c>
      <c r="C1270" s="8" t="s">
        <v>2396</v>
      </c>
      <c r="D1270" s="8" t="s">
        <v>2397</v>
      </c>
      <c r="E1270" s="8" t="s">
        <v>44</v>
      </c>
      <c r="F1270" s="8" t="s">
        <v>34</v>
      </c>
    </row>
    <row r="1271" spans="2:6" x14ac:dyDescent="0.3">
      <c r="B1271" s="8" t="s">
        <v>386</v>
      </c>
      <c r="C1271" s="8" t="s">
        <v>2398</v>
      </c>
      <c r="D1271" s="8" t="s">
        <v>2399</v>
      </c>
      <c r="E1271" s="8" t="s">
        <v>44</v>
      </c>
      <c r="F1271" s="8" t="s">
        <v>34</v>
      </c>
    </row>
    <row r="1272" spans="2:6" x14ac:dyDescent="0.3">
      <c r="B1272" s="8" t="s">
        <v>386</v>
      </c>
      <c r="C1272" s="8" t="s">
        <v>315</v>
      </c>
      <c r="D1272" s="8" t="s">
        <v>2400</v>
      </c>
      <c r="E1272" s="8" t="s">
        <v>44</v>
      </c>
      <c r="F1272" s="8" t="s">
        <v>34</v>
      </c>
    </row>
    <row r="1273" spans="2:6" x14ac:dyDescent="0.3">
      <c r="B1273" s="8" t="s">
        <v>387</v>
      </c>
      <c r="C1273" s="8"/>
      <c r="D1273" s="8" t="s">
        <v>387</v>
      </c>
      <c r="E1273" s="8" t="s">
        <v>44</v>
      </c>
      <c r="F1273" s="8" t="s">
        <v>34</v>
      </c>
    </row>
    <row r="1274" spans="2:6" x14ac:dyDescent="0.3">
      <c r="B1274" s="8" t="s">
        <v>387</v>
      </c>
      <c r="C1274" s="8" t="s">
        <v>2401</v>
      </c>
      <c r="D1274" s="8" t="s">
        <v>2402</v>
      </c>
      <c r="E1274" s="8" t="s">
        <v>44</v>
      </c>
      <c r="F1274" s="8" t="s">
        <v>34</v>
      </c>
    </row>
    <row r="1275" spans="2:6" x14ac:dyDescent="0.3">
      <c r="B1275" s="8" t="s">
        <v>2403</v>
      </c>
      <c r="C1275" s="8" t="s">
        <v>2404</v>
      </c>
      <c r="D1275" s="8" t="s">
        <v>2405</v>
      </c>
      <c r="E1275" s="8" t="s">
        <v>44</v>
      </c>
      <c r="F1275" s="8" t="s">
        <v>34</v>
      </c>
    </row>
    <row r="1276" spans="2:6" x14ac:dyDescent="0.3">
      <c r="B1276" s="8" t="s">
        <v>2403</v>
      </c>
      <c r="C1276" s="8" t="s">
        <v>2406</v>
      </c>
      <c r="D1276" s="8" t="s">
        <v>2407</v>
      </c>
      <c r="E1276" s="8" t="s">
        <v>44</v>
      </c>
      <c r="F1276" s="8" t="s">
        <v>34</v>
      </c>
    </row>
    <row r="1277" spans="2:6" x14ac:dyDescent="0.3">
      <c r="B1277" s="8" t="s">
        <v>2403</v>
      </c>
      <c r="C1277" s="8" t="s">
        <v>2408</v>
      </c>
      <c r="D1277" s="8" t="s">
        <v>2409</v>
      </c>
      <c r="E1277" s="8" t="s">
        <v>44</v>
      </c>
      <c r="F1277" s="8" t="s">
        <v>34</v>
      </c>
    </row>
    <row r="1278" spans="2:6" x14ac:dyDescent="0.3">
      <c r="B1278" s="8" t="s">
        <v>2403</v>
      </c>
      <c r="C1278" s="8" t="s">
        <v>2410</v>
      </c>
      <c r="D1278" s="8" t="s">
        <v>2411</v>
      </c>
      <c r="E1278" s="8" t="s">
        <v>44</v>
      </c>
      <c r="F1278" s="8" t="s">
        <v>34</v>
      </c>
    </row>
    <row r="1279" spans="2:6" x14ac:dyDescent="0.3">
      <c r="B1279" s="8" t="s">
        <v>2403</v>
      </c>
      <c r="C1279" s="8" t="s">
        <v>2412</v>
      </c>
      <c r="D1279" s="8" t="s">
        <v>2413</v>
      </c>
      <c r="E1279" s="8" t="s">
        <v>44</v>
      </c>
      <c r="F1279" s="8" t="s">
        <v>34</v>
      </c>
    </row>
    <row r="1280" spans="2:6" x14ac:dyDescent="0.3">
      <c r="B1280" s="8" t="s">
        <v>465</v>
      </c>
      <c r="C1280" s="8" t="s">
        <v>980</v>
      </c>
      <c r="D1280" s="8" t="s">
        <v>2414</v>
      </c>
      <c r="E1280" s="8" t="s">
        <v>44</v>
      </c>
      <c r="F1280" s="8" t="s">
        <v>34</v>
      </c>
    </row>
    <row r="1281" spans="2:6" x14ac:dyDescent="0.3">
      <c r="B1281" s="8" t="s">
        <v>2415</v>
      </c>
      <c r="C1281" s="8" t="s">
        <v>2115</v>
      </c>
      <c r="D1281" s="8" t="s">
        <v>2416</v>
      </c>
      <c r="E1281" s="8" t="s">
        <v>44</v>
      </c>
      <c r="F1281" s="8" t="s">
        <v>34</v>
      </c>
    </row>
    <row r="1282" spans="2:6" x14ac:dyDescent="0.3">
      <c r="B1282" s="8" t="s">
        <v>2415</v>
      </c>
      <c r="C1282" s="8" t="s">
        <v>2417</v>
      </c>
      <c r="D1282" s="8" t="s">
        <v>2418</v>
      </c>
      <c r="E1282" s="8" t="s">
        <v>44</v>
      </c>
      <c r="F1282" s="8" t="s">
        <v>34</v>
      </c>
    </row>
    <row r="1283" spans="2:6" x14ac:dyDescent="0.3">
      <c r="B1283" s="8" t="s">
        <v>2419</v>
      </c>
      <c r="C1283" s="8"/>
      <c r="D1283" s="8" t="s">
        <v>2419</v>
      </c>
      <c r="E1283" s="8" t="s">
        <v>44</v>
      </c>
      <c r="F1283" s="8" t="s">
        <v>34</v>
      </c>
    </row>
    <row r="1284" spans="2:6" x14ac:dyDescent="0.3">
      <c r="B1284" s="8" t="s">
        <v>953</v>
      </c>
      <c r="C1284" s="8" t="s">
        <v>2420</v>
      </c>
      <c r="D1284" s="8" t="s">
        <v>2421</v>
      </c>
      <c r="E1284" s="8" t="s">
        <v>44</v>
      </c>
      <c r="F1284" s="8" t="s">
        <v>34</v>
      </c>
    </row>
    <row r="1285" spans="2:6" x14ac:dyDescent="0.3">
      <c r="B1285" s="8" t="s">
        <v>953</v>
      </c>
      <c r="C1285" s="8" t="s">
        <v>361</v>
      </c>
      <c r="D1285" s="8" t="s">
        <v>2422</v>
      </c>
      <c r="E1285" s="8" t="s">
        <v>44</v>
      </c>
      <c r="F1285" s="8" t="s">
        <v>34</v>
      </c>
    </row>
    <row r="1286" spans="2:6" x14ac:dyDescent="0.3">
      <c r="B1286" s="8" t="s">
        <v>953</v>
      </c>
      <c r="C1286" s="8" t="s">
        <v>2423</v>
      </c>
      <c r="D1286" s="8" t="s">
        <v>2424</v>
      </c>
      <c r="E1286" s="8" t="s">
        <v>44</v>
      </c>
      <c r="F1286" s="8" t="s">
        <v>34</v>
      </c>
    </row>
    <row r="1287" spans="2:6" x14ac:dyDescent="0.3">
      <c r="B1287" s="8" t="s">
        <v>953</v>
      </c>
      <c r="C1287" s="8" t="s">
        <v>2425</v>
      </c>
      <c r="D1287" s="8" t="s">
        <v>2426</v>
      </c>
      <c r="E1287" s="8" t="s">
        <v>44</v>
      </c>
      <c r="F1287" s="8" t="s">
        <v>34</v>
      </c>
    </row>
    <row r="1288" spans="2:6" x14ac:dyDescent="0.3">
      <c r="B1288" s="8" t="s">
        <v>953</v>
      </c>
      <c r="C1288" s="8" t="s">
        <v>1629</v>
      </c>
      <c r="D1288" s="8" t="s">
        <v>2427</v>
      </c>
      <c r="E1288" s="8" t="s">
        <v>44</v>
      </c>
      <c r="F1288" s="8" t="s">
        <v>34</v>
      </c>
    </row>
    <row r="1289" spans="2:6" x14ac:dyDescent="0.3">
      <c r="B1289" s="8" t="s">
        <v>953</v>
      </c>
      <c r="C1289" s="8" t="s">
        <v>2428</v>
      </c>
      <c r="D1289" s="8" t="s">
        <v>2429</v>
      </c>
      <c r="E1289" s="8" t="s">
        <v>44</v>
      </c>
      <c r="F1289" s="8" t="s">
        <v>34</v>
      </c>
    </row>
    <row r="1290" spans="2:6" x14ac:dyDescent="0.3">
      <c r="B1290" s="8" t="s">
        <v>953</v>
      </c>
      <c r="C1290" s="8" t="s">
        <v>1831</v>
      </c>
      <c r="D1290" s="8" t="s">
        <v>2430</v>
      </c>
      <c r="E1290" s="8" t="s">
        <v>44</v>
      </c>
      <c r="F1290" s="8" t="s">
        <v>34</v>
      </c>
    </row>
    <row r="1291" spans="2:6" x14ac:dyDescent="0.3">
      <c r="B1291" s="8" t="s">
        <v>953</v>
      </c>
      <c r="C1291" s="8" t="s">
        <v>2431</v>
      </c>
      <c r="D1291" s="8" t="s">
        <v>2432</v>
      </c>
      <c r="E1291" s="8" t="s">
        <v>44</v>
      </c>
      <c r="F1291" s="8" t="s">
        <v>34</v>
      </c>
    </row>
    <row r="1292" spans="2:6" x14ac:dyDescent="0.3">
      <c r="B1292" s="8" t="s">
        <v>953</v>
      </c>
      <c r="C1292" s="8" t="s">
        <v>1833</v>
      </c>
      <c r="D1292" s="8" t="s">
        <v>2433</v>
      </c>
      <c r="E1292" s="8" t="s">
        <v>44</v>
      </c>
      <c r="F1292" s="8" t="s">
        <v>34</v>
      </c>
    </row>
    <row r="1293" spans="2:6" x14ac:dyDescent="0.3">
      <c r="B1293" s="8" t="s">
        <v>953</v>
      </c>
      <c r="C1293" s="8" t="s">
        <v>618</v>
      </c>
      <c r="D1293" s="8" t="s">
        <v>2434</v>
      </c>
      <c r="E1293" s="8" t="s">
        <v>44</v>
      </c>
      <c r="F1293" s="8" t="s">
        <v>34</v>
      </c>
    </row>
    <row r="1294" spans="2:6" x14ac:dyDescent="0.3">
      <c r="B1294" s="8" t="s">
        <v>953</v>
      </c>
      <c r="C1294" s="8" t="s">
        <v>2435</v>
      </c>
      <c r="D1294" s="8" t="s">
        <v>2436</v>
      </c>
      <c r="E1294" s="8" t="s">
        <v>44</v>
      </c>
      <c r="F1294" s="8" t="s">
        <v>34</v>
      </c>
    </row>
    <row r="1295" spans="2:6" x14ac:dyDescent="0.3">
      <c r="B1295" s="8" t="s">
        <v>953</v>
      </c>
      <c r="C1295" s="8" t="s">
        <v>2437</v>
      </c>
      <c r="D1295" s="8" t="s">
        <v>2438</v>
      </c>
      <c r="E1295" s="8" t="s">
        <v>44</v>
      </c>
      <c r="F1295" s="8" t="s">
        <v>34</v>
      </c>
    </row>
    <row r="1296" spans="2:6" x14ac:dyDescent="0.3">
      <c r="B1296" s="8" t="s">
        <v>953</v>
      </c>
      <c r="C1296" s="8" t="s">
        <v>2439</v>
      </c>
      <c r="D1296" s="8" t="s">
        <v>2440</v>
      </c>
      <c r="E1296" s="8" t="s">
        <v>44</v>
      </c>
      <c r="F1296" s="8" t="s">
        <v>34</v>
      </c>
    </row>
    <row r="1297" spans="2:6" x14ac:dyDescent="0.3">
      <c r="B1297" s="8" t="s">
        <v>953</v>
      </c>
      <c r="C1297" s="8" t="s">
        <v>2441</v>
      </c>
      <c r="D1297" s="8" t="s">
        <v>2442</v>
      </c>
      <c r="E1297" s="8" t="s">
        <v>44</v>
      </c>
      <c r="F1297" s="8" t="s">
        <v>34</v>
      </c>
    </row>
    <row r="1298" spans="2:6" x14ac:dyDescent="0.3">
      <c r="B1298" s="8" t="s">
        <v>953</v>
      </c>
      <c r="C1298" s="8" t="s">
        <v>2443</v>
      </c>
      <c r="D1298" s="8" t="s">
        <v>2444</v>
      </c>
      <c r="E1298" s="8" t="s">
        <v>44</v>
      </c>
      <c r="F1298" s="8" t="s">
        <v>34</v>
      </c>
    </row>
    <row r="1299" spans="2:6" x14ac:dyDescent="0.3">
      <c r="B1299" s="8" t="s">
        <v>953</v>
      </c>
      <c r="C1299" s="8" t="s">
        <v>2445</v>
      </c>
      <c r="D1299" s="8" t="s">
        <v>2446</v>
      </c>
      <c r="E1299" s="8" t="s">
        <v>44</v>
      </c>
      <c r="F1299" s="8" t="s">
        <v>34</v>
      </c>
    </row>
    <row r="1300" spans="2:6" x14ac:dyDescent="0.3">
      <c r="B1300" s="8" t="s">
        <v>953</v>
      </c>
      <c r="C1300" s="8" t="s">
        <v>2447</v>
      </c>
      <c r="D1300" s="8" t="s">
        <v>2448</v>
      </c>
      <c r="E1300" s="8" t="s">
        <v>44</v>
      </c>
      <c r="F1300" s="8" t="s">
        <v>34</v>
      </c>
    </row>
    <row r="1301" spans="2:6" x14ac:dyDescent="0.3">
      <c r="B1301" s="8" t="s">
        <v>953</v>
      </c>
      <c r="C1301" s="8" t="s">
        <v>2449</v>
      </c>
      <c r="D1301" s="8" t="s">
        <v>2450</v>
      </c>
      <c r="E1301" s="8" t="s">
        <v>44</v>
      </c>
      <c r="F1301" s="8" t="s">
        <v>34</v>
      </c>
    </row>
    <row r="1302" spans="2:6" x14ac:dyDescent="0.3">
      <c r="B1302" s="8" t="s">
        <v>953</v>
      </c>
      <c r="C1302" s="8" t="s">
        <v>1672</v>
      </c>
      <c r="D1302" s="8" t="s">
        <v>2451</v>
      </c>
      <c r="E1302" s="8" t="s">
        <v>44</v>
      </c>
      <c r="F1302" s="8" t="s">
        <v>34</v>
      </c>
    </row>
    <row r="1303" spans="2:6" x14ac:dyDescent="0.3">
      <c r="B1303" s="8" t="s">
        <v>953</v>
      </c>
      <c r="C1303" s="8" t="s">
        <v>2452</v>
      </c>
      <c r="D1303" s="8" t="s">
        <v>2453</v>
      </c>
      <c r="E1303" s="8" t="s">
        <v>44</v>
      </c>
      <c r="F1303" s="8" t="s">
        <v>34</v>
      </c>
    </row>
    <row r="1304" spans="2:6" x14ac:dyDescent="0.3">
      <c r="B1304" s="8" t="s">
        <v>953</v>
      </c>
      <c r="C1304" s="8" t="s">
        <v>2454</v>
      </c>
      <c r="D1304" s="8" t="s">
        <v>2455</v>
      </c>
      <c r="E1304" s="8" t="s">
        <v>44</v>
      </c>
      <c r="F1304" s="8" t="s">
        <v>34</v>
      </c>
    </row>
    <row r="1305" spans="2:6" x14ac:dyDescent="0.3">
      <c r="B1305" s="8" t="s">
        <v>953</v>
      </c>
      <c r="C1305" s="8" t="s">
        <v>2456</v>
      </c>
      <c r="D1305" s="8" t="s">
        <v>2457</v>
      </c>
      <c r="E1305" s="8" t="s">
        <v>44</v>
      </c>
      <c r="F1305" s="8" t="s">
        <v>34</v>
      </c>
    </row>
    <row r="1306" spans="2:6" x14ac:dyDescent="0.3">
      <c r="B1306" s="8" t="s">
        <v>953</v>
      </c>
      <c r="C1306" s="8" t="s">
        <v>2458</v>
      </c>
      <c r="D1306" s="8" t="s">
        <v>2459</v>
      </c>
      <c r="E1306" s="8" t="s">
        <v>44</v>
      </c>
      <c r="F1306" s="8" t="s">
        <v>34</v>
      </c>
    </row>
    <row r="1307" spans="2:6" x14ac:dyDescent="0.3">
      <c r="B1307" s="8" t="s">
        <v>953</v>
      </c>
      <c r="C1307" s="8" t="s">
        <v>2460</v>
      </c>
      <c r="D1307" s="8" t="s">
        <v>2461</v>
      </c>
      <c r="E1307" s="8" t="s">
        <v>44</v>
      </c>
      <c r="F1307" s="8" t="s">
        <v>34</v>
      </c>
    </row>
    <row r="1308" spans="2:6" x14ac:dyDescent="0.3">
      <c r="B1308" s="8" t="s">
        <v>1029</v>
      </c>
      <c r="C1308" s="8" t="s">
        <v>185</v>
      </c>
      <c r="D1308" s="8" t="s">
        <v>2462</v>
      </c>
      <c r="E1308" s="8" t="s">
        <v>44</v>
      </c>
      <c r="F1308" s="8" t="s">
        <v>34</v>
      </c>
    </row>
    <row r="1309" spans="2:6" x14ac:dyDescent="0.3">
      <c r="B1309" s="8" t="s">
        <v>1029</v>
      </c>
      <c r="C1309" s="8" t="s">
        <v>2463</v>
      </c>
      <c r="D1309" s="8" t="s">
        <v>2464</v>
      </c>
      <c r="E1309" s="8" t="s">
        <v>44</v>
      </c>
      <c r="F1309" s="8" t="s">
        <v>34</v>
      </c>
    </row>
    <row r="1310" spans="2:6" x14ac:dyDescent="0.3">
      <c r="B1310" s="8" t="s">
        <v>1029</v>
      </c>
      <c r="C1310" s="8" t="s">
        <v>2465</v>
      </c>
      <c r="D1310" s="8" t="s">
        <v>2466</v>
      </c>
      <c r="E1310" s="8" t="s">
        <v>44</v>
      </c>
      <c r="F1310" s="8" t="s">
        <v>34</v>
      </c>
    </row>
    <row r="1311" spans="2:6" x14ac:dyDescent="0.3">
      <c r="B1311" s="8" t="s">
        <v>1029</v>
      </c>
      <c r="C1311" s="8" t="s">
        <v>2467</v>
      </c>
      <c r="D1311" s="8" t="s">
        <v>2468</v>
      </c>
      <c r="E1311" s="8" t="s">
        <v>44</v>
      </c>
      <c r="F1311" s="8" t="s">
        <v>34</v>
      </c>
    </row>
    <row r="1312" spans="2:6" x14ac:dyDescent="0.3">
      <c r="B1312" s="8" t="s">
        <v>1029</v>
      </c>
      <c r="C1312" s="8" t="s">
        <v>954</v>
      </c>
      <c r="D1312" s="8" t="s">
        <v>2469</v>
      </c>
      <c r="E1312" s="8" t="s">
        <v>44</v>
      </c>
      <c r="F1312" s="8" t="s">
        <v>34</v>
      </c>
    </row>
    <row r="1313" spans="2:6" x14ac:dyDescent="0.3">
      <c r="B1313" s="8" t="s">
        <v>1029</v>
      </c>
      <c r="C1313" s="8" t="s">
        <v>2470</v>
      </c>
      <c r="D1313" s="8" t="s">
        <v>2471</v>
      </c>
      <c r="E1313" s="8" t="s">
        <v>44</v>
      </c>
      <c r="F1313" s="8" t="s">
        <v>34</v>
      </c>
    </row>
    <row r="1314" spans="2:6" x14ac:dyDescent="0.3">
      <c r="B1314" s="8" t="s">
        <v>1029</v>
      </c>
      <c r="C1314" s="8" t="s">
        <v>2472</v>
      </c>
      <c r="D1314" s="8" t="s">
        <v>2473</v>
      </c>
      <c r="E1314" s="8" t="s">
        <v>44</v>
      </c>
      <c r="F1314" s="8" t="s">
        <v>34</v>
      </c>
    </row>
    <row r="1315" spans="2:6" x14ac:dyDescent="0.3">
      <c r="B1315" s="8" t="s">
        <v>2474</v>
      </c>
      <c r="C1315" s="8" t="s">
        <v>2475</v>
      </c>
      <c r="D1315" s="8" t="s">
        <v>2476</v>
      </c>
      <c r="E1315" s="8" t="s">
        <v>44</v>
      </c>
      <c r="F1315" s="8" t="s">
        <v>34</v>
      </c>
    </row>
    <row r="1316" spans="2:6" x14ac:dyDescent="0.3">
      <c r="B1316" s="8" t="s">
        <v>2474</v>
      </c>
      <c r="C1316" s="8" t="s">
        <v>2477</v>
      </c>
      <c r="D1316" s="8" t="s">
        <v>2478</v>
      </c>
      <c r="E1316" s="8" t="s">
        <v>44</v>
      </c>
      <c r="F1316" s="8" t="s">
        <v>34</v>
      </c>
    </row>
    <row r="1317" spans="2:6" x14ac:dyDescent="0.3">
      <c r="B1317" s="8" t="s">
        <v>2479</v>
      </c>
      <c r="C1317" s="8" t="s">
        <v>2480</v>
      </c>
      <c r="D1317" s="8" t="s">
        <v>2481</v>
      </c>
      <c r="E1317" s="8" t="s">
        <v>44</v>
      </c>
      <c r="F1317" s="8" t="s">
        <v>34</v>
      </c>
    </row>
    <row r="1318" spans="2:6" x14ac:dyDescent="0.3">
      <c r="B1318" s="8" t="s">
        <v>2482</v>
      </c>
      <c r="C1318" s="8"/>
      <c r="D1318" s="8" t="s">
        <v>2482</v>
      </c>
      <c r="E1318" s="8" t="s">
        <v>44</v>
      </c>
      <c r="F1318" s="8" t="s">
        <v>34</v>
      </c>
    </row>
    <row r="1319" spans="2:6" x14ac:dyDescent="0.3">
      <c r="B1319" s="8" t="s">
        <v>2483</v>
      </c>
      <c r="C1319" s="8" t="s">
        <v>2458</v>
      </c>
      <c r="D1319" s="8" t="s">
        <v>2484</v>
      </c>
      <c r="E1319" s="8" t="s">
        <v>44</v>
      </c>
      <c r="F1319" s="8" t="s">
        <v>34</v>
      </c>
    </row>
    <row r="1320" spans="2:6" x14ac:dyDescent="0.3">
      <c r="B1320" s="8" t="s">
        <v>2485</v>
      </c>
      <c r="C1320" s="8" t="s">
        <v>32</v>
      </c>
      <c r="D1320" s="8" t="s">
        <v>2486</v>
      </c>
      <c r="E1320" s="8" t="s">
        <v>44</v>
      </c>
      <c r="F1320" s="8" t="s">
        <v>34</v>
      </c>
    </row>
    <row r="1321" spans="2:6" x14ac:dyDescent="0.3">
      <c r="B1321" s="8" t="s">
        <v>2485</v>
      </c>
      <c r="C1321" s="8" t="s">
        <v>508</v>
      </c>
      <c r="D1321" s="8" t="s">
        <v>2487</v>
      </c>
      <c r="E1321" s="8" t="s">
        <v>44</v>
      </c>
      <c r="F1321" s="8" t="s">
        <v>34</v>
      </c>
    </row>
    <row r="1322" spans="2:6" x14ac:dyDescent="0.3">
      <c r="B1322" s="8" t="s">
        <v>2485</v>
      </c>
      <c r="C1322" s="8" t="s">
        <v>510</v>
      </c>
      <c r="D1322" s="8" t="s">
        <v>2488</v>
      </c>
      <c r="E1322" s="8" t="s">
        <v>44</v>
      </c>
      <c r="F1322" s="8" t="s">
        <v>34</v>
      </c>
    </row>
    <row r="1323" spans="2:6" x14ac:dyDescent="0.3">
      <c r="B1323" s="8" t="s">
        <v>2485</v>
      </c>
      <c r="C1323" s="8" t="s">
        <v>2489</v>
      </c>
      <c r="D1323" s="8" t="s">
        <v>2490</v>
      </c>
      <c r="E1323" s="8" t="s">
        <v>44</v>
      </c>
      <c r="F1323" s="8" t="s">
        <v>34</v>
      </c>
    </row>
    <row r="1324" spans="2:6" x14ac:dyDescent="0.3">
      <c r="B1324" s="8" t="s">
        <v>2485</v>
      </c>
      <c r="C1324" s="8" t="s">
        <v>1358</v>
      </c>
      <c r="D1324" s="8" t="s">
        <v>2491</v>
      </c>
      <c r="E1324" s="8" t="s">
        <v>44</v>
      </c>
      <c r="F1324" s="8" t="s">
        <v>34</v>
      </c>
    </row>
    <row r="1325" spans="2:6" x14ac:dyDescent="0.3">
      <c r="B1325" s="8" t="s">
        <v>2485</v>
      </c>
      <c r="C1325" s="8" t="s">
        <v>2492</v>
      </c>
      <c r="D1325" s="8" t="s">
        <v>2493</v>
      </c>
      <c r="E1325" s="8" t="s">
        <v>44</v>
      </c>
      <c r="F1325" s="8" t="s">
        <v>34</v>
      </c>
    </row>
    <row r="1326" spans="2:6" x14ac:dyDescent="0.3">
      <c r="B1326" s="8" t="s">
        <v>2485</v>
      </c>
      <c r="C1326" s="8" t="s">
        <v>2494</v>
      </c>
      <c r="D1326" s="8" t="s">
        <v>2495</v>
      </c>
      <c r="E1326" s="8" t="s">
        <v>44</v>
      </c>
      <c r="F1326" s="8" t="s">
        <v>34</v>
      </c>
    </row>
    <row r="1327" spans="2:6" x14ac:dyDescent="0.3">
      <c r="B1327" s="8" t="s">
        <v>2485</v>
      </c>
      <c r="C1327" s="8" t="s">
        <v>2496</v>
      </c>
      <c r="D1327" s="8" t="s">
        <v>2497</v>
      </c>
      <c r="E1327" s="8" t="s">
        <v>44</v>
      </c>
      <c r="F1327" s="8" t="s">
        <v>34</v>
      </c>
    </row>
    <row r="1328" spans="2:6" x14ac:dyDescent="0.3">
      <c r="B1328" s="8" t="s">
        <v>2485</v>
      </c>
      <c r="C1328" s="8" t="s">
        <v>2498</v>
      </c>
      <c r="D1328" s="8" t="s">
        <v>2499</v>
      </c>
      <c r="E1328" s="8" t="s">
        <v>44</v>
      </c>
      <c r="F1328" s="8" t="s">
        <v>34</v>
      </c>
    </row>
    <row r="1329" spans="2:6" x14ac:dyDescent="0.3">
      <c r="B1329" s="8" t="s">
        <v>2485</v>
      </c>
      <c r="C1329" s="8" t="s">
        <v>2500</v>
      </c>
      <c r="D1329" s="8" t="s">
        <v>2501</v>
      </c>
      <c r="E1329" s="8" t="s">
        <v>44</v>
      </c>
      <c r="F1329" s="8" t="s">
        <v>34</v>
      </c>
    </row>
    <row r="1330" spans="2:6" x14ac:dyDescent="0.3">
      <c r="B1330" s="8" t="s">
        <v>2485</v>
      </c>
      <c r="C1330" s="8" t="s">
        <v>2502</v>
      </c>
      <c r="D1330" s="8" t="s">
        <v>2503</v>
      </c>
      <c r="E1330" s="8" t="s">
        <v>44</v>
      </c>
      <c r="F1330" s="8" t="s">
        <v>34</v>
      </c>
    </row>
    <row r="1331" spans="2:6" x14ac:dyDescent="0.3">
      <c r="B1331" s="8" t="s">
        <v>2485</v>
      </c>
      <c r="C1331" s="8" t="s">
        <v>2504</v>
      </c>
      <c r="D1331" s="8" t="s">
        <v>2505</v>
      </c>
      <c r="E1331" s="8" t="s">
        <v>44</v>
      </c>
      <c r="F1331" s="8" t="s">
        <v>34</v>
      </c>
    </row>
    <row r="1332" spans="2:6" x14ac:dyDescent="0.3">
      <c r="B1332" s="8" t="s">
        <v>2485</v>
      </c>
      <c r="C1332" s="8" t="s">
        <v>2506</v>
      </c>
      <c r="D1332" s="8" t="s">
        <v>2507</v>
      </c>
      <c r="E1332" s="8" t="s">
        <v>44</v>
      </c>
      <c r="F1332" s="8" t="s">
        <v>34</v>
      </c>
    </row>
    <row r="1333" spans="2:6" x14ac:dyDescent="0.3">
      <c r="B1333" s="8" t="s">
        <v>2485</v>
      </c>
      <c r="C1333" s="8" t="s">
        <v>2508</v>
      </c>
      <c r="D1333" s="8" t="s">
        <v>2509</v>
      </c>
      <c r="E1333" s="8" t="s">
        <v>44</v>
      </c>
      <c r="F1333" s="8" t="s">
        <v>34</v>
      </c>
    </row>
    <row r="1334" spans="2:6" x14ac:dyDescent="0.3">
      <c r="B1334" s="8" t="s">
        <v>2485</v>
      </c>
      <c r="C1334" s="8" t="s">
        <v>2510</v>
      </c>
      <c r="D1334" s="8" t="s">
        <v>2511</v>
      </c>
      <c r="E1334" s="8" t="s">
        <v>44</v>
      </c>
      <c r="F1334" s="8" t="s">
        <v>34</v>
      </c>
    </row>
    <row r="1335" spans="2:6" x14ac:dyDescent="0.3">
      <c r="B1335" s="8" t="s">
        <v>2485</v>
      </c>
      <c r="C1335" s="8" t="s">
        <v>2512</v>
      </c>
      <c r="D1335" s="8" t="s">
        <v>2513</v>
      </c>
      <c r="E1335" s="8" t="s">
        <v>44</v>
      </c>
      <c r="F1335" s="8" t="s">
        <v>34</v>
      </c>
    </row>
    <row r="1336" spans="2:6" x14ac:dyDescent="0.3">
      <c r="B1336" s="8" t="s">
        <v>2485</v>
      </c>
      <c r="C1336" s="8" t="s">
        <v>2514</v>
      </c>
      <c r="D1336" s="8" t="s">
        <v>2515</v>
      </c>
      <c r="E1336" s="8" t="s">
        <v>44</v>
      </c>
      <c r="F1336" s="8" t="s">
        <v>34</v>
      </c>
    </row>
    <row r="1337" spans="2:6" x14ac:dyDescent="0.3">
      <c r="B1337" s="8" t="s">
        <v>2485</v>
      </c>
      <c r="C1337" s="8" t="s">
        <v>2417</v>
      </c>
      <c r="D1337" s="8" t="s">
        <v>2516</v>
      </c>
      <c r="E1337" s="8" t="s">
        <v>44</v>
      </c>
      <c r="F1337" s="8" t="s">
        <v>34</v>
      </c>
    </row>
    <row r="1338" spans="2:6" x14ac:dyDescent="0.3">
      <c r="B1338" s="8" t="s">
        <v>2485</v>
      </c>
      <c r="C1338" s="8" t="s">
        <v>2517</v>
      </c>
      <c r="D1338" s="8" t="s">
        <v>2518</v>
      </c>
      <c r="E1338" s="8" t="s">
        <v>44</v>
      </c>
      <c r="F1338" s="8" t="s">
        <v>34</v>
      </c>
    </row>
    <row r="1339" spans="2:6" x14ac:dyDescent="0.3">
      <c r="B1339" s="8" t="s">
        <v>2485</v>
      </c>
      <c r="C1339" s="8" t="s">
        <v>1688</v>
      </c>
      <c r="D1339" s="8" t="s">
        <v>2519</v>
      </c>
      <c r="E1339" s="8" t="s">
        <v>44</v>
      </c>
      <c r="F1339" s="8" t="s">
        <v>34</v>
      </c>
    </row>
    <row r="1340" spans="2:6" x14ac:dyDescent="0.3">
      <c r="B1340" s="8" t="s">
        <v>2485</v>
      </c>
      <c r="C1340" s="8" t="s">
        <v>2520</v>
      </c>
      <c r="D1340" s="8" t="s">
        <v>2521</v>
      </c>
      <c r="E1340" s="8" t="s">
        <v>44</v>
      </c>
      <c r="F1340" s="8" t="s">
        <v>34</v>
      </c>
    </row>
    <row r="1341" spans="2:6" x14ac:dyDescent="0.3">
      <c r="B1341" s="8" t="s">
        <v>2485</v>
      </c>
      <c r="C1341" s="8" t="s">
        <v>2522</v>
      </c>
      <c r="D1341" s="8" t="s">
        <v>2523</v>
      </c>
      <c r="E1341" s="8" t="s">
        <v>44</v>
      </c>
      <c r="F1341" s="8" t="s">
        <v>34</v>
      </c>
    </row>
    <row r="1342" spans="2:6" x14ac:dyDescent="0.3">
      <c r="B1342" s="8" t="s">
        <v>2485</v>
      </c>
      <c r="C1342" s="8" t="s">
        <v>2524</v>
      </c>
      <c r="D1342" s="8" t="s">
        <v>2525</v>
      </c>
      <c r="E1342" s="8" t="s">
        <v>44</v>
      </c>
      <c r="F1342" s="8" t="s">
        <v>34</v>
      </c>
    </row>
    <row r="1343" spans="2:6" x14ac:dyDescent="0.3">
      <c r="B1343" s="8" t="s">
        <v>2485</v>
      </c>
      <c r="C1343" s="8" t="s">
        <v>1940</v>
      </c>
      <c r="D1343" s="8" t="s">
        <v>2526</v>
      </c>
      <c r="E1343" s="8" t="s">
        <v>44</v>
      </c>
      <c r="F1343" s="8" t="s">
        <v>34</v>
      </c>
    </row>
    <row r="1344" spans="2:6" x14ac:dyDescent="0.3">
      <c r="B1344" s="8" t="s">
        <v>2485</v>
      </c>
      <c r="C1344" s="8" t="s">
        <v>2527</v>
      </c>
      <c r="D1344" s="8" t="s">
        <v>2528</v>
      </c>
      <c r="E1344" s="8" t="s">
        <v>44</v>
      </c>
      <c r="F1344" s="8" t="s">
        <v>34</v>
      </c>
    </row>
    <row r="1345" spans="2:6" x14ac:dyDescent="0.3">
      <c r="B1345" s="8" t="s">
        <v>2485</v>
      </c>
      <c r="C1345" s="8" t="s">
        <v>2529</v>
      </c>
      <c r="D1345" s="8" t="s">
        <v>2530</v>
      </c>
      <c r="E1345" s="8" t="s">
        <v>44</v>
      </c>
      <c r="F1345" s="8" t="s">
        <v>34</v>
      </c>
    </row>
    <row r="1346" spans="2:6" x14ac:dyDescent="0.3">
      <c r="B1346" s="8" t="s">
        <v>2485</v>
      </c>
      <c r="C1346" s="8" t="s">
        <v>2531</v>
      </c>
      <c r="D1346" s="8" t="s">
        <v>2532</v>
      </c>
      <c r="E1346" s="8" t="s">
        <v>44</v>
      </c>
      <c r="F1346" s="8" t="s">
        <v>34</v>
      </c>
    </row>
    <row r="1347" spans="2:6" x14ac:dyDescent="0.3">
      <c r="B1347" s="8" t="s">
        <v>2485</v>
      </c>
      <c r="C1347" s="8" t="s">
        <v>2533</v>
      </c>
      <c r="D1347" s="8" t="s">
        <v>2534</v>
      </c>
      <c r="E1347" s="8" t="s">
        <v>44</v>
      </c>
      <c r="F1347" s="8" t="s">
        <v>34</v>
      </c>
    </row>
    <row r="1348" spans="2:6" x14ac:dyDescent="0.3">
      <c r="B1348" s="8" t="s">
        <v>2485</v>
      </c>
      <c r="C1348" s="8" t="s">
        <v>1457</v>
      </c>
      <c r="D1348" s="8" t="s">
        <v>2535</v>
      </c>
      <c r="E1348" s="8" t="s">
        <v>44</v>
      </c>
      <c r="F1348" s="8" t="s">
        <v>34</v>
      </c>
    </row>
    <row r="1349" spans="2:6" x14ac:dyDescent="0.3">
      <c r="B1349" s="8" t="s">
        <v>2485</v>
      </c>
      <c r="C1349" s="8" t="s">
        <v>2536</v>
      </c>
      <c r="D1349" s="8" t="s">
        <v>2537</v>
      </c>
      <c r="E1349" s="8" t="s">
        <v>44</v>
      </c>
      <c r="F1349" s="8" t="s">
        <v>34</v>
      </c>
    </row>
    <row r="1350" spans="2:6" x14ac:dyDescent="0.3">
      <c r="B1350" s="8" t="s">
        <v>2485</v>
      </c>
      <c r="C1350" s="8" t="s">
        <v>2538</v>
      </c>
      <c r="D1350" s="8" t="s">
        <v>2539</v>
      </c>
      <c r="E1350" s="8" t="s">
        <v>44</v>
      </c>
      <c r="F1350" s="8" t="s">
        <v>34</v>
      </c>
    </row>
    <row r="1351" spans="2:6" x14ac:dyDescent="0.3">
      <c r="B1351" s="8" t="s">
        <v>2485</v>
      </c>
      <c r="C1351" s="8" t="s">
        <v>2540</v>
      </c>
      <c r="D1351" s="8" t="s">
        <v>2541</v>
      </c>
      <c r="E1351" s="8" t="s">
        <v>44</v>
      </c>
      <c r="F1351" s="8" t="s">
        <v>34</v>
      </c>
    </row>
    <row r="1352" spans="2:6" x14ac:dyDescent="0.3">
      <c r="B1352" s="8" t="s">
        <v>2485</v>
      </c>
      <c r="C1352" s="8" t="s">
        <v>2542</v>
      </c>
      <c r="D1352" s="8" t="s">
        <v>2543</v>
      </c>
      <c r="E1352" s="8" t="s">
        <v>44</v>
      </c>
      <c r="F1352" s="8" t="s">
        <v>34</v>
      </c>
    </row>
    <row r="1353" spans="2:6" x14ac:dyDescent="0.3">
      <c r="B1353" s="8" t="s">
        <v>2485</v>
      </c>
      <c r="C1353" s="8" t="s">
        <v>1471</v>
      </c>
      <c r="D1353" s="8" t="s">
        <v>2544</v>
      </c>
      <c r="E1353" s="8" t="s">
        <v>44</v>
      </c>
      <c r="F1353" s="8" t="s">
        <v>34</v>
      </c>
    </row>
    <row r="1354" spans="2:6" x14ac:dyDescent="0.3">
      <c r="B1354" s="8" t="s">
        <v>2485</v>
      </c>
      <c r="C1354" s="8" t="s">
        <v>826</v>
      </c>
      <c r="D1354" s="8" t="s">
        <v>2545</v>
      </c>
      <c r="E1354" s="8" t="s">
        <v>44</v>
      </c>
      <c r="F1354" s="8" t="s">
        <v>34</v>
      </c>
    </row>
    <row r="1355" spans="2:6" x14ac:dyDescent="0.3">
      <c r="B1355" s="8" t="s">
        <v>2485</v>
      </c>
      <c r="C1355" s="8" t="s">
        <v>2546</v>
      </c>
      <c r="D1355" s="8" t="s">
        <v>2547</v>
      </c>
      <c r="E1355" s="8" t="s">
        <v>44</v>
      </c>
      <c r="F1355" s="8" t="s">
        <v>34</v>
      </c>
    </row>
    <row r="1356" spans="2:6" x14ac:dyDescent="0.3">
      <c r="B1356" s="8" t="s">
        <v>2485</v>
      </c>
      <c r="C1356" s="8" t="s">
        <v>1263</v>
      </c>
      <c r="D1356" s="8" t="s">
        <v>2548</v>
      </c>
      <c r="E1356" s="8" t="s">
        <v>44</v>
      </c>
      <c r="F1356" s="8" t="s">
        <v>34</v>
      </c>
    </row>
    <row r="1357" spans="2:6" x14ac:dyDescent="0.3">
      <c r="B1357" s="8" t="s">
        <v>2485</v>
      </c>
      <c r="C1357" s="8" t="s">
        <v>1271</v>
      </c>
      <c r="D1357" s="8" t="s">
        <v>2549</v>
      </c>
      <c r="E1357" s="8" t="s">
        <v>44</v>
      </c>
      <c r="F1357" s="8" t="s">
        <v>34</v>
      </c>
    </row>
    <row r="1358" spans="2:6" x14ac:dyDescent="0.3">
      <c r="B1358" s="8" t="s">
        <v>2485</v>
      </c>
      <c r="C1358" s="8" t="s">
        <v>144</v>
      </c>
      <c r="D1358" s="8" t="s">
        <v>2550</v>
      </c>
      <c r="E1358" s="8" t="s">
        <v>44</v>
      </c>
      <c r="F1358" s="8" t="s">
        <v>34</v>
      </c>
    </row>
    <row r="1359" spans="2:6" x14ac:dyDescent="0.3">
      <c r="B1359" s="8" t="s">
        <v>2485</v>
      </c>
      <c r="C1359" s="8" t="s">
        <v>1490</v>
      </c>
      <c r="D1359" s="8" t="s">
        <v>2551</v>
      </c>
      <c r="E1359" s="8" t="s">
        <v>44</v>
      </c>
      <c r="F1359" s="8" t="s">
        <v>34</v>
      </c>
    </row>
    <row r="1360" spans="2:6" x14ac:dyDescent="0.3">
      <c r="B1360" s="8" t="s">
        <v>2485</v>
      </c>
      <c r="C1360" s="8" t="s">
        <v>148</v>
      </c>
      <c r="D1360" s="8" t="s">
        <v>2552</v>
      </c>
      <c r="E1360" s="8" t="s">
        <v>44</v>
      </c>
      <c r="F1360" s="8" t="s">
        <v>34</v>
      </c>
    </row>
    <row r="1361" spans="2:6" x14ac:dyDescent="0.3">
      <c r="B1361" s="8" t="s">
        <v>2485</v>
      </c>
      <c r="C1361" s="8" t="s">
        <v>150</v>
      </c>
      <c r="D1361" s="8" t="s">
        <v>2553</v>
      </c>
      <c r="E1361" s="8" t="s">
        <v>44</v>
      </c>
      <c r="F1361" s="8" t="s">
        <v>34</v>
      </c>
    </row>
    <row r="1362" spans="2:6" x14ac:dyDescent="0.3">
      <c r="B1362" s="8" t="s">
        <v>2485</v>
      </c>
      <c r="C1362" s="8" t="s">
        <v>2554</v>
      </c>
      <c r="D1362" s="8" t="s">
        <v>2555</v>
      </c>
      <c r="E1362" s="8" t="s">
        <v>44</v>
      </c>
      <c r="F1362" s="8" t="s">
        <v>34</v>
      </c>
    </row>
    <row r="1363" spans="2:6" x14ac:dyDescent="0.3">
      <c r="B1363" s="8" t="s">
        <v>2485</v>
      </c>
      <c r="C1363" s="8" t="s">
        <v>1706</v>
      </c>
      <c r="D1363" s="8" t="s">
        <v>2556</v>
      </c>
      <c r="E1363" s="8" t="s">
        <v>44</v>
      </c>
      <c r="F1363" s="8" t="s">
        <v>34</v>
      </c>
    </row>
    <row r="1364" spans="2:6" x14ac:dyDescent="0.3">
      <c r="B1364" s="8" t="s">
        <v>2485</v>
      </c>
      <c r="C1364" s="8" t="s">
        <v>2557</v>
      </c>
      <c r="D1364" s="8" t="s">
        <v>2558</v>
      </c>
      <c r="E1364" s="8" t="s">
        <v>44</v>
      </c>
      <c r="F1364" s="8" t="s">
        <v>34</v>
      </c>
    </row>
    <row r="1365" spans="2:6" x14ac:dyDescent="0.3">
      <c r="B1365" s="8" t="s">
        <v>2485</v>
      </c>
      <c r="C1365" s="8" t="s">
        <v>2559</v>
      </c>
      <c r="D1365" s="8" t="s">
        <v>2560</v>
      </c>
      <c r="E1365" s="8" t="s">
        <v>44</v>
      </c>
      <c r="F1365" s="8" t="s">
        <v>34</v>
      </c>
    </row>
    <row r="1366" spans="2:6" x14ac:dyDescent="0.3">
      <c r="B1366" s="8" t="s">
        <v>2561</v>
      </c>
      <c r="C1366" s="8" t="s">
        <v>1528</v>
      </c>
      <c r="D1366" s="8" t="s">
        <v>2562</v>
      </c>
      <c r="E1366" s="8" t="s">
        <v>44</v>
      </c>
      <c r="F1366" s="8" t="s">
        <v>34</v>
      </c>
    </row>
    <row r="1367" spans="2:6" x14ac:dyDescent="0.3">
      <c r="B1367" s="8" t="s">
        <v>2561</v>
      </c>
      <c r="C1367" s="8" t="s">
        <v>2563</v>
      </c>
      <c r="D1367" s="8" t="s">
        <v>2564</v>
      </c>
      <c r="E1367" s="8" t="s">
        <v>44</v>
      </c>
      <c r="F1367" s="8" t="s">
        <v>34</v>
      </c>
    </row>
    <row r="1368" spans="2:6" x14ac:dyDescent="0.3">
      <c r="B1368" s="8" t="s">
        <v>2561</v>
      </c>
      <c r="C1368" s="8" t="s">
        <v>1071</v>
      </c>
      <c r="D1368" s="8" t="s">
        <v>2565</v>
      </c>
      <c r="E1368" s="8" t="s">
        <v>44</v>
      </c>
      <c r="F1368" s="8" t="s">
        <v>34</v>
      </c>
    </row>
    <row r="1369" spans="2:6" x14ac:dyDescent="0.3">
      <c r="B1369" s="8" t="s">
        <v>2561</v>
      </c>
      <c r="C1369" s="8" t="s">
        <v>1073</v>
      </c>
      <c r="D1369" s="8" t="s">
        <v>2566</v>
      </c>
      <c r="E1369" s="8" t="s">
        <v>44</v>
      </c>
      <c r="F1369" s="8" t="s">
        <v>34</v>
      </c>
    </row>
    <row r="1370" spans="2:6" x14ac:dyDescent="0.3">
      <c r="B1370" s="8" t="s">
        <v>2561</v>
      </c>
      <c r="C1370" s="8" t="s">
        <v>1075</v>
      </c>
      <c r="D1370" s="8" t="s">
        <v>2567</v>
      </c>
      <c r="E1370" s="8" t="s">
        <v>44</v>
      </c>
      <c r="F1370" s="8" t="s">
        <v>34</v>
      </c>
    </row>
    <row r="1371" spans="2:6" x14ac:dyDescent="0.3">
      <c r="B1371" s="8" t="s">
        <v>2561</v>
      </c>
      <c r="C1371" s="8" t="s">
        <v>1077</v>
      </c>
      <c r="D1371" s="8" t="s">
        <v>2568</v>
      </c>
      <c r="E1371" s="8" t="s">
        <v>44</v>
      </c>
      <c r="F1371" s="8" t="s">
        <v>34</v>
      </c>
    </row>
    <row r="1372" spans="2:6" x14ac:dyDescent="0.3">
      <c r="B1372" s="8" t="s">
        <v>2561</v>
      </c>
      <c r="C1372" s="8" t="s">
        <v>2569</v>
      </c>
      <c r="D1372" s="8" t="s">
        <v>2570</v>
      </c>
      <c r="E1372" s="8" t="s">
        <v>44</v>
      </c>
      <c r="F1372" s="8" t="s">
        <v>34</v>
      </c>
    </row>
    <row r="1373" spans="2:6" x14ac:dyDescent="0.3">
      <c r="B1373" s="8" t="s">
        <v>2561</v>
      </c>
      <c r="C1373" s="8" t="s">
        <v>2571</v>
      </c>
      <c r="D1373" s="8" t="s">
        <v>2572</v>
      </c>
      <c r="E1373" s="8" t="s">
        <v>44</v>
      </c>
      <c r="F1373" s="8" t="s">
        <v>34</v>
      </c>
    </row>
    <row r="1374" spans="2:6" x14ac:dyDescent="0.3">
      <c r="B1374" s="8" t="s">
        <v>2561</v>
      </c>
      <c r="C1374" s="8" t="s">
        <v>2573</v>
      </c>
      <c r="D1374" s="8" t="s">
        <v>2574</v>
      </c>
      <c r="E1374" s="8" t="s">
        <v>44</v>
      </c>
      <c r="F1374" s="8" t="s">
        <v>34</v>
      </c>
    </row>
    <row r="1375" spans="2:6" x14ac:dyDescent="0.3">
      <c r="B1375" s="8" t="s">
        <v>2561</v>
      </c>
      <c r="C1375" s="8" t="s">
        <v>2575</v>
      </c>
      <c r="D1375" s="8" t="s">
        <v>2576</v>
      </c>
      <c r="E1375" s="8" t="s">
        <v>44</v>
      </c>
      <c r="F1375" s="8" t="s">
        <v>34</v>
      </c>
    </row>
    <row r="1376" spans="2:6" x14ac:dyDescent="0.3">
      <c r="B1376" s="8" t="s">
        <v>2561</v>
      </c>
      <c r="C1376" s="8" t="s">
        <v>2577</v>
      </c>
      <c r="D1376" s="8" t="s">
        <v>2578</v>
      </c>
      <c r="E1376" s="8" t="s">
        <v>44</v>
      </c>
      <c r="F1376" s="8" t="s">
        <v>34</v>
      </c>
    </row>
    <row r="1377" spans="2:6" x14ac:dyDescent="0.3">
      <c r="B1377" s="8" t="s">
        <v>2561</v>
      </c>
      <c r="C1377" s="8" t="s">
        <v>977</v>
      </c>
      <c r="D1377" s="8" t="s">
        <v>2579</v>
      </c>
      <c r="E1377" s="8" t="s">
        <v>44</v>
      </c>
      <c r="F1377" s="8" t="s">
        <v>34</v>
      </c>
    </row>
    <row r="1378" spans="2:6" x14ac:dyDescent="0.3">
      <c r="B1378" s="8" t="s">
        <v>2561</v>
      </c>
      <c r="C1378" s="8" t="s">
        <v>413</v>
      </c>
      <c r="D1378" s="8" t="s">
        <v>2580</v>
      </c>
      <c r="E1378" s="8" t="s">
        <v>44</v>
      </c>
      <c r="F1378" s="8" t="s">
        <v>34</v>
      </c>
    </row>
    <row r="1379" spans="2:6" x14ac:dyDescent="0.3">
      <c r="B1379" s="8" t="s">
        <v>2561</v>
      </c>
      <c r="C1379" s="8" t="s">
        <v>2581</v>
      </c>
      <c r="D1379" s="8" t="s">
        <v>2582</v>
      </c>
      <c r="E1379" s="8" t="s">
        <v>44</v>
      </c>
      <c r="F1379" s="8" t="s">
        <v>34</v>
      </c>
    </row>
    <row r="1380" spans="2:6" x14ac:dyDescent="0.3">
      <c r="B1380" s="8" t="s">
        <v>2561</v>
      </c>
      <c r="C1380" s="8" t="s">
        <v>2583</v>
      </c>
      <c r="D1380" s="8" t="s">
        <v>2584</v>
      </c>
      <c r="E1380" s="8" t="s">
        <v>44</v>
      </c>
      <c r="F1380" s="8" t="s">
        <v>34</v>
      </c>
    </row>
    <row r="1381" spans="2:6" x14ac:dyDescent="0.3">
      <c r="B1381" s="8" t="s">
        <v>2561</v>
      </c>
      <c r="C1381" s="8" t="s">
        <v>2585</v>
      </c>
      <c r="D1381" s="8" t="s">
        <v>2586</v>
      </c>
      <c r="E1381" s="8" t="s">
        <v>44</v>
      </c>
      <c r="F1381" s="8" t="s">
        <v>34</v>
      </c>
    </row>
    <row r="1382" spans="2:6" x14ac:dyDescent="0.3">
      <c r="B1382" s="8" t="s">
        <v>2561</v>
      </c>
      <c r="C1382" s="8" t="s">
        <v>2587</v>
      </c>
      <c r="D1382" s="8" t="s">
        <v>2588</v>
      </c>
      <c r="E1382" s="8" t="s">
        <v>44</v>
      </c>
      <c r="F1382" s="8" t="s">
        <v>34</v>
      </c>
    </row>
    <row r="1383" spans="2:6" x14ac:dyDescent="0.3">
      <c r="B1383" s="8" t="s">
        <v>2561</v>
      </c>
      <c r="C1383" s="8" t="s">
        <v>2589</v>
      </c>
      <c r="D1383" s="8" t="s">
        <v>2590</v>
      </c>
      <c r="E1383" s="8" t="s">
        <v>44</v>
      </c>
      <c r="F1383" s="8" t="s">
        <v>34</v>
      </c>
    </row>
    <row r="1384" spans="2:6" x14ac:dyDescent="0.3">
      <c r="B1384" s="8" t="s">
        <v>2561</v>
      </c>
      <c r="C1384" s="8" t="s">
        <v>2591</v>
      </c>
      <c r="D1384" s="8" t="s">
        <v>2592</v>
      </c>
      <c r="E1384" s="8" t="s">
        <v>44</v>
      </c>
      <c r="F1384" s="8" t="s">
        <v>34</v>
      </c>
    </row>
    <row r="1385" spans="2:6" x14ac:dyDescent="0.3">
      <c r="B1385" s="8" t="s">
        <v>2561</v>
      </c>
      <c r="C1385" s="8" t="s">
        <v>2593</v>
      </c>
      <c r="D1385" s="8" t="s">
        <v>2594</v>
      </c>
      <c r="E1385" s="8" t="s">
        <v>44</v>
      </c>
      <c r="F1385" s="8" t="s">
        <v>34</v>
      </c>
    </row>
    <row r="1386" spans="2:6" x14ac:dyDescent="0.3">
      <c r="B1386" s="8" t="s">
        <v>2561</v>
      </c>
      <c r="C1386" s="8" t="s">
        <v>2595</v>
      </c>
      <c r="D1386" s="8" t="s">
        <v>2596</v>
      </c>
      <c r="E1386" s="8" t="s">
        <v>44</v>
      </c>
      <c r="F1386" s="8" t="s">
        <v>34</v>
      </c>
    </row>
    <row r="1387" spans="2:6" x14ac:dyDescent="0.3">
      <c r="B1387" s="8" t="s">
        <v>2561</v>
      </c>
      <c r="C1387" s="8" t="s">
        <v>2321</v>
      </c>
      <c r="D1387" s="8" t="s">
        <v>2597</v>
      </c>
      <c r="E1387" s="8" t="s">
        <v>44</v>
      </c>
      <c r="F1387" s="8" t="s">
        <v>34</v>
      </c>
    </row>
    <row r="1388" spans="2:6" x14ac:dyDescent="0.3">
      <c r="B1388" s="8" t="s">
        <v>2561</v>
      </c>
      <c r="C1388" s="8" t="s">
        <v>2598</v>
      </c>
      <c r="D1388" s="8" t="s">
        <v>2599</v>
      </c>
      <c r="E1388" s="8" t="s">
        <v>44</v>
      </c>
      <c r="F1388" s="8" t="s">
        <v>34</v>
      </c>
    </row>
    <row r="1389" spans="2:6" x14ac:dyDescent="0.3">
      <c r="B1389" s="8" t="s">
        <v>2561</v>
      </c>
      <c r="C1389" s="8" t="s">
        <v>2600</v>
      </c>
      <c r="D1389" s="8" t="s">
        <v>2601</v>
      </c>
      <c r="E1389" s="8" t="s">
        <v>44</v>
      </c>
      <c r="F1389" s="8" t="s">
        <v>34</v>
      </c>
    </row>
    <row r="1390" spans="2:6" x14ac:dyDescent="0.3">
      <c r="B1390" s="8" t="s">
        <v>2561</v>
      </c>
      <c r="C1390" s="8" t="s">
        <v>1101</v>
      </c>
      <c r="D1390" s="8" t="s">
        <v>2602</v>
      </c>
      <c r="E1390" s="8" t="s">
        <v>44</v>
      </c>
      <c r="F1390" s="8" t="s">
        <v>34</v>
      </c>
    </row>
    <row r="1391" spans="2:6" x14ac:dyDescent="0.3">
      <c r="B1391" s="8" t="s">
        <v>2561</v>
      </c>
      <c r="C1391" s="8" t="s">
        <v>2603</v>
      </c>
      <c r="D1391" s="8" t="s">
        <v>2604</v>
      </c>
      <c r="E1391" s="8" t="s">
        <v>44</v>
      </c>
      <c r="F1391" s="8" t="s">
        <v>34</v>
      </c>
    </row>
    <row r="1392" spans="2:6" x14ac:dyDescent="0.3">
      <c r="B1392" s="8" t="s">
        <v>2605</v>
      </c>
      <c r="C1392" s="8" t="s">
        <v>32</v>
      </c>
      <c r="D1392" s="8" t="s">
        <v>2606</v>
      </c>
      <c r="E1392" s="8" t="s">
        <v>13</v>
      </c>
      <c r="F1392" s="8" t="s">
        <v>2607</v>
      </c>
    </row>
    <row r="1393" spans="2:6" x14ac:dyDescent="0.3">
      <c r="B1393" s="8" t="s">
        <v>2608</v>
      </c>
      <c r="C1393" s="8"/>
      <c r="D1393" s="8" t="s">
        <v>2608</v>
      </c>
      <c r="E1393" s="8" t="s">
        <v>13</v>
      </c>
      <c r="F1393" s="8" t="s">
        <v>2607</v>
      </c>
    </row>
    <row r="1394" spans="2:6" x14ac:dyDescent="0.3">
      <c r="B1394" s="8" t="s">
        <v>2609</v>
      </c>
      <c r="C1394" s="8" t="s">
        <v>1588</v>
      </c>
      <c r="D1394" s="8" t="s">
        <v>2610</v>
      </c>
      <c r="E1394" s="8" t="s">
        <v>13</v>
      </c>
      <c r="F1394" s="8" t="s">
        <v>2607</v>
      </c>
    </row>
    <row r="1395" spans="2:6" x14ac:dyDescent="0.3">
      <c r="B1395" s="8" t="s">
        <v>2609</v>
      </c>
      <c r="C1395" s="8" t="s">
        <v>2611</v>
      </c>
      <c r="D1395" s="8" t="s">
        <v>2612</v>
      </c>
      <c r="E1395" s="8" t="s">
        <v>13</v>
      </c>
      <c r="F1395" s="8" t="s">
        <v>2607</v>
      </c>
    </row>
    <row r="1396" spans="2:6" x14ac:dyDescent="0.3">
      <c r="B1396" s="8" t="s">
        <v>2609</v>
      </c>
      <c r="C1396" s="8" t="s">
        <v>2613</v>
      </c>
      <c r="D1396" s="8" t="s">
        <v>2614</v>
      </c>
      <c r="E1396" s="8" t="s">
        <v>13</v>
      </c>
      <c r="F1396" s="8" t="s">
        <v>2607</v>
      </c>
    </row>
    <row r="1397" spans="2:6" x14ac:dyDescent="0.3">
      <c r="B1397" s="8" t="s">
        <v>2609</v>
      </c>
      <c r="C1397" s="8" t="s">
        <v>457</v>
      </c>
      <c r="D1397" s="8" t="s">
        <v>2615</v>
      </c>
      <c r="E1397" s="8" t="s">
        <v>13</v>
      </c>
      <c r="F1397" s="8" t="s">
        <v>2607</v>
      </c>
    </row>
    <row r="1398" spans="2:6" x14ac:dyDescent="0.3">
      <c r="B1398" s="8" t="s">
        <v>2609</v>
      </c>
      <c r="C1398" s="8" t="s">
        <v>2616</v>
      </c>
      <c r="D1398" s="8" t="s">
        <v>2617</v>
      </c>
      <c r="E1398" s="8" t="s">
        <v>13</v>
      </c>
      <c r="F1398" s="8" t="s">
        <v>2607</v>
      </c>
    </row>
    <row r="1399" spans="2:6" x14ac:dyDescent="0.3">
      <c r="B1399" s="8" t="s">
        <v>2618</v>
      </c>
      <c r="C1399" s="8" t="s">
        <v>2619</v>
      </c>
      <c r="D1399" s="8" t="s">
        <v>2620</v>
      </c>
      <c r="E1399" s="8" t="s">
        <v>13</v>
      </c>
      <c r="F1399" s="8" t="s">
        <v>2607</v>
      </c>
    </row>
    <row r="1400" spans="2:6" x14ac:dyDescent="0.3">
      <c r="B1400" s="8" t="s">
        <v>2618</v>
      </c>
      <c r="C1400" s="8" t="s">
        <v>2621</v>
      </c>
      <c r="D1400" s="8" t="s">
        <v>2622</v>
      </c>
      <c r="E1400" s="8" t="s">
        <v>13</v>
      </c>
      <c r="F1400" s="8" t="s">
        <v>2607</v>
      </c>
    </row>
    <row r="1401" spans="2:6" x14ac:dyDescent="0.3">
      <c r="B1401" s="8" t="s">
        <v>2618</v>
      </c>
      <c r="C1401" s="8" t="s">
        <v>2623</v>
      </c>
      <c r="D1401" s="8" t="s">
        <v>2624</v>
      </c>
      <c r="E1401" s="8" t="s">
        <v>13</v>
      </c>
      <c r="F1401" s="8" t="s">
        <v>2607</v>
      </c>
    </row>
    <row r="1402" spans="2:6" x14ac:dyDescent="0.3">
      <c r="B1402" s="8" t="s">
        <v>2618</v>
      </c>
      <c r="C1402" s="8" t="s">
        <v>2625</v>
      </c>
      <c r="D1402" s="8" t="s">
        <v>2626</v>
      </c>
      <c r="E1402" s="8" t="s">
        <v>13</v>
      </c>
      <c r="F1402" s="8" t="s">
        <v>2607</v>
      </c>
    </row>
    <row r="1403" spans="2:6" x14ac:dyDescent="0.3">
      <c r="B1403" s="8" t="s">
        <v>2618</v>
      </c>
      <c r="C1403" s="8" t="s">
        <v>2627</v>
      </c>
      <c r="D1403" s="8" t="s">
        <v>2628</v>
      </c>
      <c r="E1403" s="8" t="s">
        <v>13</v>
      </c>
      <c r="F1403" s="8" t="s">
        <v>2607</v>
      </c>
    </row>
    <row r="1404" spans="2:6" x14ac:dyDescent="0.3">
      <c r="B1404" s="8" t="s">
        <v>2618</v>
      </c>
      <c r="C1404" s="8" t="s">
        <v>2629</v>
      </c>
      <c r="D1404" s="8" t="s">
        <v>2630</v>
      </c>
      <c r="E1404" s="8" t="s">
        <v>13</v>
      </c>
      <c r="F1404" s="8" t="s">
        <v>2607</v>
      </c>
    </row>
    <row r="1405" spans="2:6" x14ac:dyDescent="0.3">
      <c r="B1405" s="8" t="s">
        <v>2618</v>
      </c>
      <c r="C1405" s="8" t="s">
        <v>2631</v>
      </c>
      <c r="D1405" s="8" t="s">
        <v>2632</v>
      </c>
      <c r="E1405" s="8" t="s">
        <v>13</v>
      </c>
      <c r="F1405" s="8" t="s">
        <v>2607</v>
      </c>
    </row>
    <row r="1406" spans="2:6" x14ac:dyDescent="0.3">
      <c r="B1406" s="8" t="s">
        <v>2618</v>
      </c>
      <c r="C1406" s="8" t="s">
        <v>2633</v>
      </c>
      <c r="D1406" s="8" t="s">
        <v>2634</v>
      </c>
      <c r="E1406" s="8" t="s">
        <v>13</v>
      </c>
      <c r="F1406" s="8" t="s">
        <v>2607</v>
      </c>
    </row>
    <row r="1407" spans="2:6" x14ac:dyDescent="0.3">
      <c r="B1407" s="8" t="s">
        <v>2618</v>
      </c>
      <c r="C1407" s="8" t="s">
        <v>2635</v>
      </c>
      <c r="D1407" s="8" t="s">
        <v>2636</v>
      </c>
      <c r="E1407" s="8" t="s">
        <v>13</v>
      </c>
      <c r="F1407" s="8" t="s">
        <v>2607</v>
      </c>
    </row>
    <row r="1408" spans="2:6" x14ac:dyDescent="0.3">
      <c r="B1408" s="8" t="s">
        <v>2618</v>
      </c>
      <c r="C1408" s="8" t="s">
        <v>2637</v>
      </c>
      <c r="D1408" s="8" t="s">
        <v>2638</v>
      </c>
      <c r="E1408" s="8" t="s">
        <v>13</v>
      </c>
      <c r="F1408" s="8" t="s">
        <v>2607</v>
      </c>
    </row>
    <row r="1409" spans="2:6" x14ac:dyDescent="0.3">
      <c r="B1409" s="8" t="s">
        <v>2618</v>
      </c>
      <c r="C1409" s="8" t="s">
        <v>2639</v>
      </c>
      <c r="D1409" s="8" t="s">
        <v>2640</v>
      </c>
      <c r="E1409" s="8" t="s">
        <v>13</v>
      </c>
      <c r="F1409" s="8" t="s">
        <v>2607</v>
      </c>
    </row>
    <row r="1410" spans="2:6" x14ac:dyDescent="0.3">
      <c r="B1410" s="8" t="s">
        <v>2618</v>
      </c>
      <c r="C1410" s="8" t="s">
        <v>2641</v>
      </c>
      <c r="D1410" s="8" t="s">
        <v>2642</v>
      </c>
      <c r="E1410" s="8" t="s">
        <v>13</v>
      </c>
      <c r="F1410" s="8" t="s">
        <v>2607</v>
      </c>
    </row>
    <row r="1411" spans="2:6" x14ac:dyDescent="0.3">
      <c r="B1411" s="8" t="s">
        <v>2618</v>
      </c>
      <c r="C1411" s="8" t="s">
        <v>2643</v>
      </c>
      <c r="D1411" s="8" t="s">
        <v>2644</v>
      </c>
      <c r="E1411" s="8" t="s">
        <v>13</v>
      </c>
      <c r="F1411" s="8" t="s">
        <v>2607</v>
      </c>
    </row>
    <row r="1412" spans="2:6" x14ac:dyDescent="0.3">
      <c r="B1412" s="8" t="s">
        <v>2618</v>
      </c>
      <c r="C1412" s="8" t="s">
        <v>1457</v>
      </c>
      <c r="D1412" s="8" t="s">
        <v>2645</v>
      </c>
      <c r="E1412" s="8" t="s">
        <v>13</v>
      </c>
      <c r="F1412" s="8" t="s">
        <v>2607</v>
      </c>
    </row>
    <row r="1413" spans="2:6" x14ac:dyDescent="0.3">
      <c r="B1413" s="8" t="s">
        <v>2618</v>
      </c>
      <c r="C1413" s="8" t="s">
        <v>2646</v>
      </c>
      <c r="D1413" s="8" t="s">
        <v>2647</v>
      </c>
      <c r="E1413" s="8" t="s">
        <v>13</v>
      </c>
      <c r="F1413" s="8" t="s">
        <v>2607</v>
      </c>
    </row>
    <row r="1414" spans="2:6" x14ac:dyDescent="0.3">
      <c r="B1414" s="8" t="s">
        <v>2618</v>
      </c>
      <c r="C1414" s="8" t="s">
        <v>730</v>
      </c>
      <c r="D1414" s="8" t="s">
        <v>2648</v>
      </c>
      <c r="E1414" s="8" t="s">
        <v>13</v>
      </c>
      <c r="F1414" s="8" t="s">
        <v>2607</v>
      </c>
    </row>
    <row r="1415" spans="2:6" x14ac:dyDescent="0.3">
      <c r="B1415" s="8" t="s">
        <v>2618</v>
      </c>
      <c r="C1415" s="8" t="s">
        <v>2649</v>
      </c>
      <c r="D1415" s="8" t="s">
        <v>2650</v>
      </c>
      <c r="E1415" s="8" t="s">
        <v>13</v>
      </c>
      <c r="F1415" s="8" t="s">
        <v>2607</v>
      </c>
    </row>
    <row r="1416" spans="2:6" x14ac:dyDescent="0.3">
      <c r="B1416" s="8" t="s">
        <v>2651</v>
      </c>
      <c r="C1416" s="8" t="s">
        <v>2652</v>
      </c>
      <c r="D1416" s="8" t="s">
        <v>2653</v>
      </c>
      <c r="E1416" s="8" t="s">
        <v>13</v>
      </c>
      <c r="F1416" s="8" t="s">
        <v>2607</v>
      </c>
    </row>
    <row r="1417" spans="2:6" x14ac:dyDescent="0.3">
      <c r="B1417" s="8" t="s">
        <v>2651</v>
      </c>
      <c r="C1417" s="8" t="s">
        <v>2654</v>
      </c>
      <c r="D1417" s="8" t="s">
        <v>2655</v>
      </c>
      <c r="E1417" s="8" t="s">
        <v>13</v>
      </c>
      <c r="F1417" s="8" t="s">
        <v>2607</v>
      </c>
    </row>
    <row r="1418" spans="2:6" x14ac:dyDescent="0.3">
      <c r="B1418" s="8" t="s">
        <v>2651</v>
      </c>
      <c r="C1418" s="8" t="s">
        <v>2656</v>
      </c>
      <c r="D1418" s="8" t="s">
        <v>2657</v>
      </c>
      <c r="E1418" s="8" t="s">
        <v>13</v>
      </c>
      <c r="F1418" s="8" t="s">
        <v>2607</v>
      </c>
    </row>
    <row r="1419" spans="2:6" x14ac:dyDescent="0.3">
      <c r="B1419" s="8" t="s">
        <v>2651</v>
      </c>
      <c r="C1419" s="8" t="s">
        <v>2658</v>
      </c>
      <c r="D1419" s="8" t="s">
        <v>2659</v>
      </c>
      <c r="E1419" s="8" t="s">
        <v>13</v>
      </c>
      <c r="F1419" s="8" t="s">
        <v>2607</v>
      </c>
    </row>
    <row r="1420" spans="2:6" x14ac:dyDescent="0.3">
      <c r="B1420" s="8" t="s">
        <v>2651</v>
      </c>
      <c r="C1420" s="8" t="s">
        <v>2660</v>
      </c>
      <c r="D1420" s="8" t="s">
        <v>2661</v>
      </c>
      <c r="E1420" s="8" t="s">
        <v>13</v>
      </c>
      <c r="F1420" s="8" t="s">
        <v>2607</v>
      </c>
    </row>
    <row r="1421" spans="2:6" x14ac:dyDescent="0.3">
      <c r="B1421" s="8" t="s">
        <v>2651</v>
      </c>
      <c r="C1421" s="8" t="s">
        <v>2662</v>
      </c>
      <c r="D1421" s="8" t="s">
        <v>2663</v>
      </c>
      <c r="E1421" s="8" t="s">
        <v>13</v>
      </c>
      <c r="F1421" s="8" t="s">
        <v>2607</v>
      </c>
    </row>
    <row r="1422" spans="2:6" x14ac:dyDescent="0.3">
      <c r="B1422" s="8" t="s">
        <v>2651</v>
      </c>
      <c r="C1422" s="8" t="s">
        <v>1712</v>
      </c>
      <c r="D1422" s="8" t="s">
        <v>2664</v>
      </c>
      <c r="E1422" s="8" t="s">
        <v>13</v>
      </c>
      <c r="F1422" s="8" t="s">
        <v>2607</v>
      </c>
    </row>
    <row r="1423" spans="2:6" x14ac:dyDescent="0.3">
      <c r="B1423" s="8" t="s">
        <v>2651</v>
      </c>
      <c r="C1423" s="8" t="s">
        <v>2665</v>
      </c>
      <c r="D1423" s="8" t="s">
        <v>2666</v>
      </c>
      <c r="E1423" s="8" t="s">
        <v>13</v>
      </c>
      <c r="F1423" s="8" t="s">
        <v>2607</v>
      </c>
    </row>
    <row r="1424" spans="2:6" x14ac:dyDescent="0.3">
      <c r="B1424" s="8" t="s">
        <v>2651</v>
      </c>
      <c r="C1424" s="8" t="s">
        <v>2667</v>
      </c>
      <c r="D1424" s="8" t="s">
        <v>2668</v>
      </c>
      <c r="E1424" s="8" t="s">
        <v>13</v>
      </c>
      <c r="F1424" s="8" t="s">
        <v>2607</v>
      </c>
    </row>
    <row r="1425" spans="2:6" x14ac:dyDescent="0.3">
      <c r="B1425" s="8" t="s">
        <v>2651</v>
      </c>
      <c r="C1425" s="8" t="s">
        <v>2669</v>
      </c>
      <c r="D1425" s="8" t="s">
        <v>2670</v>
      </c>
      <c r="E1425" s="8" t="s">
        <v>13</v>
      </c>
      <c r="F1425" s="8" t="s">
        <v>2607</v>
      </c>
    </row>
    <row r="1426" spans="2:6" x14ac:dyDescent="0.3">
      <c r="B1426" s="8" t="s">
        <v>2651</v>
      </c>
      <c r="C1426" s="8" t="s">
        <v>2671</v>
      </c>
      <c r="D1426" s="8" t="s">
        <v>2672</v>
      </c>
      <c r="E1426" s="8" t="s">
        <v>13</v>
      </c>
      <c r="F1426" s="8" t="s">
        <v>2607</v>
      </c>
    </row>
    <row r="1427" spans="2:6" x14ac:dyDescent="0.3">
      <c r="B1427" s="8" t="s">
        <v>2651</v>
      </c>
      <c r="C1427" s="8" t="s">
        <v>2673</v>
      </c>
      <c r="D1427" s="8" t="s">
        <v>2674</v>
      </c>
      <c r="E1427" s="8" t="s">
        <v>13</v>
      </c>
      <c r="F1427" s="8" t="s">
        <v>2607</v>
      </c>
    </row>
    <row r="1428" spans="2:6" x14ac:dyDescent="0.3">
      <c r="B1428" s="8" t="s">
        <v>2651</v>
      </c>
      <c r="C1428" s="8" t="s">
        <v>2675</v>
      </c>
      <c r="D1428" s="8" t="s">
        <v>2676</v>
      </c>
      <c r="E1428" s="8" t="s">
        <v>13</v>
      </c>
      <c r="F1428" s="8" t="s">
        <v>2607</v>
      </c>
    </row>
    <row r="1429" spans="2:6" x14ac:dyDescent="0.3">
      <c r="B1429" s="8" t="s">
        <v>2651</v>
      </c>
      <c r="C1429" s="8" t="s">
        <v>2677</v>
      </c>
      <c r="D1429" s="8" t="s">
        <v>2678</v>
      </c>
      <c r="E1429" s="8" t="s">
        <v>13</v>
      </c>
      <c r="F1429" s="8" t="s">
        <v>2607</v>
      </c>
    </row>
    <row r="1430" spans="2:6" x14ac:dyDescent="0.3">
      <c r="B1430" s="8" t="s">
        <v>2651</v>
      </c>
      <c r="C1430" s="8" t="s">
        <v>2336</v>
      </c>
      <c r="D1430" s="8" t="s">
        <v>2679</v>
      </c>
      <c r="E1430" s="8" t="s">
        <v>13</v>
      </c>
      <c r="F1430" s="8" t="s">
        <v>2607</v>
      </c>
    </row>
    <row r="1431" spans="2:6" x14ac:dyDescent="0.3">
      <c r="B1431" s="8" t="s">
        <v>2651</v>
      </c>
      <c r="C1431" s="8" t="s">
        <v>2680</v>
      </c>
      <c r="D1431" s="8" t="s">
        <v>2681</v>
      </c>
      <c r="E1431" s="8" t="s">
        <v>13</v>
      </c>
      <c r="F1431" s="8" t="s">
        <v>2607</v>
      </c>
    </row>
    <row r="1432" spans="2:6" x14ac:dyDescent="0.3">
      <c r="B1432" s="8" t="s">
        <v>2651</v>
      </c>
      <c r="C1432" s="8" t="s">
        <v>2338</v>
      </c>
      <c r="D1432" s="8" t="s">
        <v>2682</v>
      </c>
      <c r="E1432" s="8" t="s">
        <v>13</v>
      </c>
      <c r="F1432" s="8" t="s">
        <v>2607</v>
      </c>
    </row>
    <row r="1433" spans="2:6" x14ac:dyDescent="0.3">
      <c r="B1433" s="8" t="s">
        <v>2651</v>
      </c>
      <c r="C1433" s="8" t="s">
        <v>2683</v>
      </c>
      <c r="D1433" s="8" t="s">
        <v>2684</v>
      </c>
      <c r="E1433" s="8" t="s">
        <v>13</v>
      </c>
      <c r="F1433" s="8" t="s">
        <v>2607</v>
      </c>
    </row>
    <row r="1434" spans="2:6" x14ac:dyDescent="0.3">
      <c r="B1434" s="8" t="s">
        <v>2651</v>
      </c>
      <c r="C1434" s="8" t="s">
        <v>2685</v>
      </c>
      <c r="D1434" s="8" t="s">
        <v>2686</v>
      </c>
      <c r="E1434" s="8" t="s">
        <v>13</v>
      </c>
      <c r="F1434" s="8" t="s">
        <v>2607</v>
      </c>
    </row>
    <row r="1435" spans="2:6" x14ac:dyDescent="0.3">
      <c r="B1435" s="8" t="s">
        <v>2651</v>
      </c>
      <c r="C1435" s="8" t="s">
        <v>2687</v>
      </c>
      <c r="D1435" s="8" t="s">
        <v>2688</v>
      </c>
      <c r="E1435" s="8" t="s">
        <v>13</v>
      </c>
      <c r="F1435" s="8" t="s">
        <v>2607</v>
      </c>
    </row>
    <row r="1436" spans="2:6" x14ac:dyDescent="0.3">
      <c r="B1436" s="8" t="s">
        <v>2651</v>
      </c>
      <c r="C1436" s="8" t="s">
        <v>2689</v>
      </c>
      <c r="D1436" s="8" t="s">
        <v>2690</v>
      </c>
      <c r="E1436" s="8" t="s">
        <v>13</v>
      </c>
      <c r="F1436" s="8" t="s">
        <v>2607</v>
      </c>
    </row>
    <row r="1437" spans="2:6" x14ac:dyDescent="0.3">
      <c r="B1437" s="8" t="s">
        <v>2651</v>
      </c>
      <c r="C1437" s="8" t="s">
        <v>2691</v>
      </c>
      <c r="D1437" s="8" t="s">
        <v>2692</v>
      </c>
      <c r="E1437" s="8" t="s">
        <v>13</v>
      </c>
      <c r="F1437" s="8" t="s">
        <v>2607</v>
      </c>
    </row>
    <row r="1438" spans="2:6" x14ac:dyDescent="0.3">
      <c r="B1438" s="8" t="s">
        <v>2651</v>
      </c>
      <c r="C1438" s="8" t="s">
        <v>2693</v>
      </c>
      <c r="D1438" s="8" t="s">
        <v>2694</v>
      </c>
      <c r="E1438" s="8" t="s">
        <v>13</v>
      </c>
      <c r="F1438" s="8" t="s">
        <v>2607</v>
      </c>
    </row>
    <row r="1439" spans="2:6" x14ac:dyDescent="0.3">
      <c r="B1439" s="8" t="s">
        <v>2651</v>
      </c>
      <c r="C1439" s="8" t="s">
        <v>2695</v>
      </c>
      <c r="D1439" s="8" t="s">
        <v>2696</v>
      </c>
      <c r="E1439" s="8" t="s">
        <v>13</v>
      </c>
      <c r="F1439" s="8" t="s">
        <v>2607</v>
      </c>
    </row>
    <row r="1440" spans="2:6" x14ac:dyDescent="0.3">
      <c r="B1440" s="8" t="s">
        <v>2651</v>
      </c>
      <c r="C1440" s="8" t="s">
        <v>2697</v>
      </c>
      <c r="D1440" s="8" t="s">
        <v>2698</v>
      </c>
      <c r="E1440" s="8" t="s">
        <v>13</v>
      </c>
      <c r="F1440" s="8" t="s">
        <v>2607</v>
      </c>
    </row>
    <row r="1441" spans="2:6" x14ac:dyDescent="0.3">
      <c r="B1441" s="8" t="s">
        <v>2651</v>
      </c>
      <c r="C1441" s="8" t="s">
        <v>2699</v>
      </c>
      <c r="D1441" s="8" t="s">
        <v>2700</v>
      </c>
      <c r="E1441" s="8" t="s">
        <v>13</v>
      </c>
      <c r="F1441" s="8" t="s">
        <v>2607</v>
      </c>
    </row>
    <row r="1442" spans="2:6" x14ac:dyDescent="0.3">
      <c r="B1442" s="8" t="s">
        <v>2651</v>
      </c>
      <c r="C1442" s="8" t="s">
        <v>2701</v>
      </c>
      <c r="D1442" s="8" t="s">
        <v>2702</v>
      </c>
      <c r="E1442" s="8" t="s">
        <v>13</v>
      </c>
      <c r="F1442" s="8" t="s">
        <v>2607</v>
      </c>
    </row>
    <row r="1443" spans="2:6" x14ac:dyDescent="0.3">
      <c r="B1443" s="8" t="s">
        <v>2651</v>
      </c>
      <c r="C1443" s="8" t="s">
        <v>2703</v>
      </c>
      <c r="D1443" s="8" t="s">
        <v>2704</v>
      </c>
      <c r="E1443" s="8" t="s">
        <v>13</v>
      </c>
      <c r="F1443" s="8" t="s">
        <v>2607</v>
      </c>
    </row>
    <row r="1444" spans="2:6" x14ac:dyDescent="0.3">
      <c r="B1444" s="8" t="s">
        <v>2651</v>
      </c>
      <c r="C1444" s="8" t="s">
        <v>2705</v>
      </c>
      <c r="D1444" s="8" t="s">
        <v>2706</v>
      </c>
      <c r="E1444" s="8" t="s">
        <v>13</v>
      </c>
      <c r="F1444" s="8" t="s">
        <v>2607</v>
      </c>
    </row>
    <row r="1445" spans="2:6" x14ac:dyDescent="0.3">
      <c r="B1445" s="8" t="s">
        <v>2651</v>
      </c>
      <c r="C1445" s="8" t="s">
        <v>2707</v>
      </c>
      <c r="D1445" s="8" t="s">
        <v>2708</v>
      </c>
      <c r="E1445" s="8" t="s">
        <v>13</v>
      </c>
      <c r="F1445" s="8" t="s">
        <v>2607</v>
      </c>
    </row>
    <row r="1446" spans="2:6" x14ac:dyDescent="0.3">
      <c r="B1446" s="8" t="s">
        <v>2651</v>
      </c>
      <c r="C1446" s="8" t="s">
        <v>2452</v>
      </c>
      <c r="D1446" s="8" t="s">
        <v>2709</v>
      </c>
      <c r="E1446" s="8" t="s">
        <v>13</v>
      </c>
      <c r="F1446" s="8" t="s">
        <v>2607</v>
      </c>
    </row>
    <row r="1447" spans="2:6" x14ac:dyDescent="0.3">
      <c r="B1447" s="8" t="s">
        <v>2651</v>
      </c>
      <c r="C1447" s="8" t="s">
        <v>2454</v>
      </c>
      <c r="D1447" s="8" t="s">
        <v>2710</v>
      </c>
      <c r="E1447" s="8" t="s">
        <v>13</v>
      </c>
      <c r="F1447" s="8" t="s">
        <v>2607</v>
      </c>
    </row>
    <row r="1448" spans="2:6" x14ac:dyDescent="0.3">
      <c r="B1448" s="8" t="s">
        <v>2651</v>
      </c>
      <c r="C1448" s="8" t="s">
        <v>2711</v>
      </c>
      <c r="D1448" s="8" t="s">
        <v>2712</v>
      </c>
      <c r="E1448" s="8" t="s">
        <v>13</v>
      </c>
      <c r="F1448" s="8" t="s">
        <v>2607</v>
      </c>
    </row>
    <row r="1449" spans="2:6" x14ac:dyDescent="0.3">
      <c r="B1449" s="8" t="s">
        <v>2651</v>
      </c>
      <c r="C1449" s="8" t="s">
        <v>2713</v>
      </c>
      <c r="D1449" s="8" t="s">
        <v>2714</v>
      </c>
      <c r="E1449" s="8" t="s">
        <v>13</v>
      </c>
      <c r="F1449" s="8" t="s">
        <v>2607</v>
      </c>
    </row>
    <row r="1450" spans="2:6" x14ac:dyDescent="0.3">
      <c r="B1450" s="8" t="s">
        <v>2651</v>
      </c>
      <c r="C1450" s="8" t="s">
        <v>2715</v>
      </c>
      <c r="D1450" s="8" t="s">
        <v>2716</v>
      </c>
      <c r="E1450" s="8" t="s">
        <v>13</v>
      </c>
      <c r="F1450" s="8" t="s">
        <v>2607</v>
      </c>
    </row>
    <row r="1451" spans="2:6" x14ac:dyDescent="0.3">
      <c r="B1451" s="8" t="s">
        <v>2717</v>
      </c>
      <c r="C1451" s="8"/>
      <c r="D1451" s="8" t="s">
        <v>2717</v>
      </c>
      <c r="E1451" s="8" t="s">
        <v>13</v>
      </c>
      <c r="F1451" s="8" t="s">
        <v>2607</v>
      </c>
    </row>
    <row r="1452" spans="2:6" x14ac:dyDescent="0.3">
      <c r="B1452" s="8" t="s">
        <v>2717</v>
      </c>
      <c r="C1452" s="8" t="s">
        <v>2718</v>
      </c>
      <c r="D1452" s="8" t="s">
        <v>2719</v>
      </c>
      <c r="E1452" s="8" t="s">
        <v>13</v>
      </c>
      <c r="F1452" s="8" t="s">
        <v>2607</v>
      </c>
    </row>
    <row r="1453" spans="2:6" x14ac:dyDescent="0.3">
      <c r="B1453" s="8" t="s">
        <v>2717</v>
      </c>
      <c r="C1453" s="8" t="s">
        <v>2720</v>
      </c>
      <c r="D1453" s="8" t="s">
        <v>2721</v>
      </c>
      <c r="E1453" s="8" t="s">
        <v>13</v>
      </c>
      <c r="F1453" s="8" t="s">
        <v>2607</v>
      </c>
    </row>
    <row r="1454" spans="2:6" x14ac:dyDescent="0.3">
      <c r="B1454" s="8" t="s">
        <v>2717</v>
      </c>
      <c r="C1454" s="8" t="s">
        <v>332</v>
      </c>
      <c r="D1454" s="8" t="s">
        <v>2722</v>
      </c>
      <c r="E1454" s="8" t="s">
        <v>13</v>
      </c>
      <c r="F1454" s="8" t="s">
        <v>2607</v>
      </c>
    </row>
    <row r="1455" spans="2:6" x14ac:dyDescent="0.3">
      <c r="B1455" s="8" t="s">
        <v>2717</v>
      </c>
      <c r="C1455" s="8" t="s">
        <v>2723</v>
      </c>
      <c r="D1455" s="8" t="s">
        <v>2724</v>
      </c>
      <c r="E1455" s="8" t="s">
        <v>13</v>
      </c>
      <c r="F1455" s="8" t="s">
        <v>2607</v>
      </c>
    </row>
    <row r="1456" spans="2:6" x14ac:dyDescent="0.3">
      <c r="B1456" s="8" t="s">
        <v>2717</v>
      </c>
      <c r="C1456" s="8" t="s">
        <v>2362</v>
      </c>
      <c r="D1456" s="8" t="s">
        <v>2725</v>
      </c>
      <c r="E1456" s="8" t="s">
        <v>13</v>
      </c>
      <c r="F1456" s="8" t="s">
        <v>2607</v>
      </c>
    </row>
    <row r="1457" spans="2:6" x14ac:dyDescent="0.3">
      <c r="B1457" s="8" t="s">
        <v>2717</v>
      </c>
      <c r="C1457" s="8" t="s">
        <v>2726</v>
      </c>
      <c r="D1457" s="8" t="s">
        <v>2727</v>
      </c>
      <c r="E1457" s="8" t="s">
        <v>13</v>
      </c>
      <c r="F1457" s="8" t="s">
        <v>2607</v>
      </c>
    </row>
    <row r="1458" spans="2:6" x14ac:dyDescent="0.3">
      <c r="B1458" s="8" t="s">
        <v>2728</v>
      </c>
      <c r="C1458" s="8" t="s">
        <v>1374</v>
      </c>
      <c r="D1458" s="8" t="s">
        <v>2729</v>
      </c>
      <c r="E1458" s="8" t="s">
        <v>13</v>
      </c>
      <c r="F1458" s="8" t="s">
        <v>2607</v>
      </c>
    </row>
    <row r="1459" spans="2:6" x14ac:dyDescent="0.3">
      <c r="B1459" s="8" t="s">
        <v>2728</v>
      </c>
      <c r="C1459" s="8" t="s">
        <v>2730</v>
      </c>
      <c r="D1459" s="8" t="s">
        <v>2731</v>
      </c>
      <c r="E1459" s="8" t="s">
        <v>13</v>
      </c>
      <c r="F1459" s="8" t="s">
        <v>2607</v>
      </c>
    </row>
    <row r="1460" spans="2:6" x14ac:dyDescent="0.3">
      <c r="B1460" s="8" t="s">
        <v>2732</v>
      </c>
      <c r="C1460" s="8" t="s">
        <v>2733</v>
      </c>
      <c r="D1460" s="8" t="s">
        <v>2734</v>
      </c>
      <c r="E1460" s="8" t="s">
        <v>13</v>
      </c>
      <c r="F1460" s="8" t="s">
        <v>2607</v>
      </c>
    </row>
    <row r="1461" spans="2:6" x14ac:dyDescent="0.3">
      <c r="B1461" s="8" t="s">
        <v>2732</v>
      </c>
      <c r="C1461" s="8" t="s">
        <v>2248</v>
      </c>
      <c r="D1461" s="8" t="s">
        <v>2735</v>
      </c>
      <c r="E1461" s="8" t="s">
        <v>13</v>
      </c>
      <c r="F1461" s="8" t="s">
        <v>2607</v>
      </c>
    </row>
    <row r="1462" spans="2:6" x14ac:dyDescent="0.3">
      <c r="B1462" s="8" t="s">
        <v>2732</v>
      </c>
      <c r="C1462" s="8" t="s">
        <v>2736</v>
      </c>
      <c r="D1462" s="8" t="s">
        <v>2737</v>
      </c>
      <c r="E1462" s="8" t="s">
        <v>13</v>
      </c>
      <c r="F1462" s="8" t="s">
        <v>2607</v>
      </c>
    </row>
    <row r="1463" spans="2:6" x14ac:dyDescent="0.3">
      <c r="B1463" s="8" t="s">
        <v>2732</v>
      </c>
      <c r="C1463" s="8" t="s">
        <v>2738</v>
      </c>
      <c r="D1463" s="8" t="s">
        <v>2739</v>
      </c>
      <c r="E1463" s="8" t="s">
        <v>13</v>
      </c>
      <c r="F1463" s="8" t="s">
        <v>2607</v>
      </c>
    </row>
    <row r="1464" spans="2:6" x14ac:dyDescent="0.3">
      <c r="B1464" s="8" t="s">
        <v>2732</v>
      </c>
      <c r="C1464" s="8" t="s">
        <v>1320</v>
      </c>
      <c r="D1464" s="8" t="s">
        <v>2740</v>
      </c>
      <c r="E1464" s="8" t="s">
        <v>13</v>
      </c>
      <c r="F1464" s="8" t="s">
        <v>2607</v>
      </c>
    </row>
    <row r="1465" spans="2:6" x14ac:dyDescent="0.3">
      <c r="B1465" s="8" t="s">
        <v>2732</v>
      </c>
      <c r="C1465" s="8" t="s">
        <v>1324</v>
      </c>
      <c r="D1465" s="8" t="s">
        <v>2741</v>
      </c>
      <c r="E1465" s="8" t="s">
        <v>13</v>
      </c>
      <c r="F1465" s="8" t="s">
        <v>2607</v>
      </c>
    </row>
    <row r="1466" spans="2:6" x14ac:dyDescent="0.3">
      <c r="B1466" s="8" t="s">
        <v>2732</v>
      </c>
      <c r="C1466" s="8" t="s">
        <v>1328</v>
      </c>
      <c r="D1466" s="8" t="s">
        <v>2742</v>
      </c>
      <c r="E1466" s="8" t="s">
        <v>13</v>
      </c>
      <c r="F1466" s="8" t="s">
        <v>2607</v>
      </c>
    </row>
    <row r="1467" spans="2:6" x14ac:dyDescent="0.3">
      <c r="B1467" s="8" t="s">
        <v>2743</v>
      </c>
      <c r="C1467" s="8" t="s">
        <v>1286</v>
      </c>
      <c r="D1467" s="8" t="s">
        <v>2744</v>
      </c>
      <c r="E1467" s="8" t="s">
        <v>13</v>
      </c>
      <c r="F1467" s="8" t="s">
        <v>2607</v>
      </c>
    </row>
    <row r="1468" spans="2:6" x14ac:dyDescent="0.3">
      <c r="B1468" s="8" t="s">
        <v>2743</v>
      </c>
      <c r="C1468" s="8" t="s">
        <v>1288</v>
      </c>
      <c r="D1468" s="8" t="s">
        <v>2745</v>
      </c>
      <c r="E1468" s="8" t="s">
        <v>13</v>
      </c>
      <c r="F1468" s="8" t="s">
        <v>2607</v>
      </c>
    </row>
    <row r="1469" spans="2:6" x14ac:dyDescent="0.3">
      <c r="B1469" s="8" t="s">
        <v>2743</v>
      </c>
      <c r="C1469" s="8" t="s">
        <v>1290</v>
      </c>
      <c r="D1469" s="8" t="s">
        <v>2746</v>
      </c>
      <c r="E1469" s="8" t="s">
        <v>13</v>
      </c>
      <c r="F1469" s="8" t="s">
        <v>2607</v>
      </c>
    </row>
    <row r="1470" spans="2:6" x14ac:dyDescent="0.3">
      <c r="B1470" s="8" t="s">
        <v>2743</v>
      </c>
      <c r="C1470" s="8" t="s">
        <v>1292</v>
      </c>
      <c r="D1470" s="8" t="s">
        <v>2747</v>
      </c>
      <c r="E1470" s="8" t="s">
        <v>13</v>
      </c>
      <c r="F1470" s="8" t="s">
        <v>2607</v>
      </c>
    </row>
    <row r="1471" spans="2:6" x14ac:dyDescent="0.3">
      <c r="B1471" s="8" t="s">
        <v>2743</v>
      </c>
      <c r="C1471" s="8" t="s">
        <v>1294</v>
      </c>
      <c r="D1471" s="8" t="s">
        <v>2748</v>
      </c>
      <c r="E1471" s="8" t="s">
        <v>13</v>
      </c>
      <c r="F1471" s="8" t="s">
        <v>2607</v>
      </c>
    </row>
    <row r="1472" spans="2:6" x14ac:dyDescent="0.3">
      <c r="B1472" s="8" t="s">
        <v>2743</v>
      </c>
      <c r="C1472" s="8" t="s">
        <v>2749</v>
      </c>
      <c r="D1472" s="8" t="s">
        <v>2750</v>
      </c>
      <c r="E1472" s="8" t="s">
        <v>13</v>
      </c>
      <c r="F1472" s="8" t="s">
        <v>2607</v>
      </c>
    </row>
    <row r="1473" spans="2:6" x14ac:dyDescent="0.3">
      <c r="B1473" s="8" t="s">
        <v>2751</v>
      </c>
      <c r="C1473" s="8"/>
      <c r="D1473" s="8" t="s">
        <v>2751</v>
      </c>
      <c r="E1473" s="8" t="s">
        <v>13</v>
      </c>
      <c r="F1473" s="8" t="s">
        <v>2607</v>
      </c>
    </row>
    <row r="1474" spans="2:6" x14ac:dyDescent="0.3">
      <c r="B1474" s="8" t="s">
        <v>2752</v>
      </c>
      <c r="C1474" s="8"/>
      <c r="D1474" s="8" t="s">
        <v>2752</v>
      </c>
      <c r="E1474" s="8" t="s">
        <v>13</v>
      </c>
      <c r="F1474" s="8" t="s">
        <v>2607</v>
      </c>
    </row>
    <row r="1475" spans="2:6" x14ac:dyDescent="0.3">
      <c r="B1475" s="8" t="s">
        <v>2752</v>
      </c>
      <c r="C1475" s="8" t="s">
        <v>37</v>
      </c>
      <c r="D1475" s="8" t="s">
        <v>2753</v>
      </c>
      <c r="E1475" s="8" t="s">
        <v>13</v>
      </c>
      <c r="F1475" s="8" t="s">
        <v>2607</v>
      </c>
    </row>
    <row r="1476" spans="2:6" x14ac:dyDescent="0.3">
      <c r="B1476" s="8" t="s">
        <v>2752</v>
      </c>
      <c r="C1476" s="8" t="s">
        <v>214</v>
      </c>
      <c r="D1476" s="8" t="s">
        <v>2754</v>
      </c>
      <c r="E1476" s="8" t="s">
        <v>13</v>
      </c>
      <c r="F1476" s="8" t="s">
        <v>2607</v>
      </c>
    </row>
    <row r="1477" spans="2:6" x14ac:dyDescent="0.3">
      <c r="B1477" s="8" t="s">
        <v>2752</v>
      </c>
      <c r="C1477" s="8" t="s">
        <v>2755</v>
      </c>
      <c r="D1477" s="8" t="s">
        <v>2756</v>
      </c>
      <c r="E1477" s="8" t="s">
        <v>13</v>
      </c>
      <c r="F1477" s="8" t="s">
        <v>2607</v>
      </c>
    </row>
    <row r="1478" spans="2:6" x14ac:dyDescent="0.3">
      <c r="B1478" s="8" t="s">
        <v>2752</v>
      </c>
      <c r="C1478" s="8" t="s">
        <v>2757</v>
      </c>
      <c r="D1478" s="8" t="s">
        <v>2758</v>
      </c>
      <c r="E1478" s="8" t="s">
        <v>13</v>
      </c>
      <c r="F1478" s="8" t="s">
        <v>2607</v>
      </c>
    </row>
    <row r="1479" spans="2:6" x14ac:dyDescent="0.3">
      <c r="B1479" s="8" t="s">
        <v>2752</v>
      </c>
      <c r="C1479" s="8" t="s">
        <v>1337</v>
      </c>
      <c r="D1479" s="8" t="s">
        <v>2759</v>
      </c>
      <c r="E1479" s="8" t="s">
        <v>13</v>
      </c>
      <c r="F1479" s="8" t="s">
        <v>2607</v>
      </c>
    </row>
    <row r="1480" spans="2:6" x14ac:dyDescent="0.3">
      <c r="B1480" s="8" t="s">
        <v>2752</v>
      </c>
      <c r="C1480" s="8" t="s">
        <v>218</v>
      </c>
      <c r="D1480" s="8" t="s">
        <v>2760</v>
      </c>
      <c r="E1480" s="8" t="s">
        <v>13</v>
      </c>
      <c r="F1480" s="8" t="s">
        <v>2607</v>
      </c>
    </row>
    <row r="1481" spans="2:6" x14ac:dyDescent="0.3">
      <c r="B1481" s="8" t="s">
        <v>2752</v>
      </c>
      <c r="C1481" s="8" t="s">
        <v>2761</v>
      </c>
      <c r="D1481" s="8" t="s">
        <v>2762</v>
      </c>
      <c r="E1481" s="8" t="s">
        <v>13</v>
      </c>
      <c r="F1481" s="8" t="s">
        <v>2607</v>
      </c>
    </row>
    <row r="1482" spans="2:6" x14ac:dyDescent="0.3">
      <c r="B1482" s="8" t="s">
        <v>2752</v>
      </c>
      <c r="C1482" s="8" t="s">
        <v>2763</v>
      </c>
      <c r="D1482" s="8" t="s">
        <v>2764</v>
      </c>
      <c r="E1482" s="8" t="s">
        <v>13</v>
      </c>
      <c r="F1482" s="8" t="s">
        <v>2607</v>
      </c>
    </row>
    <row r="1483" spans="2:6" x14ac:dyDescent="0.3">
      <c r="B1483" s="8" t="s">
        <v>2752</v>
      </c>
      <c r="C1483" s="8" t="s">
        <v>1140</v>
      </c>
      <c r="D1483" s="8" t="s">
        <v>2765</v>
      </c>
      <c r="E1483" s="8" t="s">
        <v>13</v>
      </c>
      <c r="F1483" s="8" t="s">
        <v>2607</v>
      </c>
    </row>
    <row r="1484" spans="2:6" x14ac:dyDescent="0.3">
      <c r="B1484" s="8" t="s">
        <v>2752</v>
      </c>
      <c r="C1484" s="8" t="s">
        <v>2766</v>
      </c>
      <c r="D1484" s="8" t="s">
        <v>2767</v>
      </c>
      <c r="E1484" s="8" t="s">
        <v>13</v>
      </c>
      <c r="F1484" s="8" t="s">
        <v>2607</v>
      </c>
    </row>
    <row r="1485" spans="2:6" x14ac:dyDescent="0.3">
      <c r="B1485" s="8" t="s">
        <v>2752</v>
      </c>
      <c r="C1485" s="8" t="s">
        <v>2768</v>
      </c>
      <c r="D1485" s="8" t="s">
        <v>2769</v>
      </c>
      <c r="E1485" s="8" t="s">
        <v>13</v>
      </c>
      <c r="F1485" s="8" t="s">
        <v>2607</v>
      </c>
    </row>
    <row r="1486" spans="2:6" x14ac:dyDescent="0.3">
      <c r="B1486" s="8" t="s">
        <v>2752</v>
      </c>
      <c r="C1486" s="8" t="s">
        <v>763</v>
      </c>
      <c r="D1486" s="8" t="s">
        <v>2770</v>
      </c>
      <c r="E1486" s="8" t="s">
        <v>13</v>
      </c>
      <c r="F1486" s="8" t="s">
        <v>2607</v>
      </c>
    </row>
    <row r="1487" spans="2:6" x14ac:dyDescent="0.3">
      <c r="B1487" s="8" t="s">
        <v>2752</v>
      </c>
      <c r="C1487" s="8" t="s">
        <v>2771</v>
      </c>
      <c r="D1487" s="8" t="s">
        <v>2772</v>
      </c>
      <c r="E1487" s="8" t="s">
        <v>13</v>
      </c>
      <c r="F1487" s="8" t="s">
        <v>2607</v>
      </c>
    </row>
    <row r="1488" spans="2:6" x14ac:dyDescent="0.3">
      <c r="B1488" s="8" t="s">
        <v>2752</v>
      </c>
      <c r="C1488" s="8" t="s">
        <v>2773</v>
      </c>
      <c r="D1488" s="8" t="s">
        <v>2774</v>
      </c>
      <c r="E1488" s="8" t="s">
        <v>13</v>
      </c>
      <c r="F1488" s="8" t="s">
        <v>2607</v>
      </c>
    </row>
    <row r="1489" spans="2:6" x14ac:dyDescent="0.3">
      <c r="B1489" s="8" t="s">
        <v>2752</v>
      </c>
      <c r="C1489" s="8" t="s">
        <v>765</v>
      </c>
      <c r="D1489" s="8" t="s">
        <v>2775</v>
      </c>
      <c r="E1489" s="8" t="s">
        <v>13</v>
      </c>
      <c r="F1489" s="8" t="s">
        <v>2607</v>
      </c>
    </row>
    <row r="1490" spans="2:6" x14ac:dyDescent="0.3">
      <c r="B1490" s="8" t="s">
        <v>2752</v>
      </c>
      <c r="C1490" s="8" t="s">
        <v>2776</v>
      </c>
      <c r="D1490" s="8" t="s">
        <v>2777</v>
      </c>
      <c r="E1490" s="8" t="s">
        <v>13</v>
      </c>
      <c r="F1490" s="8" t="s">
        <v>2607</v>
      </c>
    </row>
    <row r="1491" spans="2:6" x14ac:dyDescent="0.3">
      <c r="B1491" s="8" t="s">
        <v>2752</v>
      </c>
      <c r="C1491" s="8" t="s">
        <v>1183</v>
      </c>
      <c r="D1491" s="8" t="s">
        <v>2778</v>
      </c>
      <c r="E1491" s="8" t="s">
        <v>13</v>
      </c>
      <c r="F1491" s="8" t="s">
        <v>2607</v>
      </c>
    </row>
    <row r="1492" spans="2:6" x14ac:dyDescent="0.3">
      <c r="B1492" s="8" t="s">
        <v>2752</v>
      </c>
      <c r="C1492" s="8" t="s">
        <v>405</v>
      </c>
      <c r="D1492" s="8" t="s">
        <v>2779</v>
      </c>
      <c r="E1492" s="8" t="s">
        <v>13</v>
      </c>
      <c r="F1492" s="8" t="s">
        <v>2607</v>
      </c>
    </row>
    <row r="1493" spans="2:6" x14ac:dyDescent="0.3">
      <c r="B1493" s="8" t="s">
        <v>2752</v>
      </c>
      <c r="C1493" s="8" t="s">
        <v>409</v>
      </c>
      <c r="D1493" s="8" t="s">
        <v>2780</v>
      </c>
      <c r="E1493" s="8" t="s">
        <v>13</v>
      </c>
      <c r="F1493" s="8" t="s">
        <v>2607</v>
      </c>
    </row>
    <row r="1494" spans="2:6" x14ac:dyDescent="0.3">
      <c r="B1494" s="8" t="s">
        <v>2752</v>
      </c>
      <c r="C1494" s="8" t="s">
        <v>411</v>
      </c>
      <c r="D1494" s="8" t="s">
        <v>2781</v>
      </c>
      <c r="E1494" s="8" t="s">
        <v>13</v>
      </c>
      <c r="F1494" s="8" t="s">
        <v>2607</v>
      </c>
    </row>
    <row r="1495" spans="2:6" x14ac:dyDescent="0.3">
      <c r="B1495" s="8" t="s">
        <v>2752</v>
      </c>
      <c r="C1495" s="8" t="s">
        <v>413</v>
      </c>
      <c r="D1495" s="8" t="s">
        <v>2782</v>
      </c>
      <c r="E1495" s="8" t="s">
        <v>13</v>
      </c>
      <c r="F1495" s="8" t="s">
        <v>2607</v>
      </c>
    </row>
    <row r="1496" spans="2:6" x14ac:dyDescent="0.3">
      <c r="B1496" s="8" t="s">
        <v>2752</v>
      </c>
      <c r="C1496" s="8" t="s">
        <v>2783</v>
      </c>
      <c r="D1496" s="8" t="s">
        <v>2784</v>
      </c>
      <c r="E1496" s="8" t="s">
        <v>13</v>
      </c>
      <c r="F1496" s="8" t="s">
        <v>2607</v>
      </c>
    </row>
    <row r="1497" spans="2:6" x14ac:dyDescent="0.3">
      <c r="B1497" s="8" t="s">
        <v>2752</v>
      </c>
      <c r="C1497" s="8" t="s">
        <v>415</v>
      </c>
      <c r="D1497" s="8" t="s">
        <v>2785</v>
      </c>
      <c r="E1497" s="8" t="s">
        <v>13</v>
      </c>
      <c r="F1497" s="8" t="s">
        <v>2607</v>
      </c>
    </row>
    <row r="1498" spans="2:6" x14ac:dyDescent="0.3">
      <c r="B1498" s="8" t="s">
        <v>2752</v>
      </c>
      <c r="C1498" s="8" t="s">
        <v>2786</v>
      </c>
      <c r="D1498" s="8" t="s">
        <v>2787</v>
      </c>
      <c r="E1498" s="8" t="s">
        <v>13</v>
      </c>
      <c r="F1498" s="8" t="s">
        <v>2607</v>
      </c>
    </row>
    <row r="1499" spans="2:6" x14ac:dyDescent="0.3">
      <c r="B1499" s="8" t="s">
        <v>2752</v>
      </c>
      <c r="C1499" s="8" t="s">
        <v>2788</v>
      </c>
      <c r="D1499" s="8" t="s">
        <v>2789</v>
      </c>
      <c r="E1499" s="8" t="s">
        <v>13</v>
      </c>
      <c r="F1499" s="8" t="s">
        <v>2607</v>
      </c>
    </row>
    <row r="1500" spans="2:6" x14ac:dyDescent="0.3">
      <c r="B1500" s="8" t="s">
        <v>2752</v>
      </c>
      <c r="C1500" s="8" t="s">
        <v>1841</v>
      </c>
      <c r="D1500" s="8" t="s">
        <v>2790</v>
      </c>
      <c r="E1500" s="8" t="s">
        <v>13</v>
      </c>
      <c r="F1500" s="8" t="s">
        <v>2607</v>
      </c>
    </row>
    <row r="1501" spans="2:6" x14ac:dyDescent="0.3">
      <c r="B1501" s="8" t="s">
        <v>2791</v>
      </c>
      <c r="C1501" s="8" t="s">
        <v>977</v>
      </c>
      <c r="D1501" s="8" t="s">
        <v>2792</v>
      </c>
      <c r="E1501" s="8" t="s">
        <v>13</v>
      </c>
      <c r="F1501" s="8" t="s">
        <v>2607</v>
      </c>
    </row>
    <row r="1502" spans="2:6" x14ac:dyDescent="0.3">
      <c r="B1502" s="8" t="s">
        <v>2793</v>
      </c>
      <c r="C1502" s="8" t="s">
        <v>457</v>
      </c>
      <c r="D1502" s="8" t="s">
        <v>2794</v>
      </c>
      <c r="E1502" s="8" t="s">
        <v>13</v>
      </c>
      <c r="F1502" s="8" t="s">
        <v>2607</v>
      </c>
    </row>
    <row r="1503" spans="2:6" x14ac:dyDescent="0.3">
      <c r="B1503" s="8" t="s">
        <v>2793</v>
      </c>
      <c r="C1503" s="8" t="s">
        <v>1991</v>
      </c>
      <c r="D1503" s="8" t="s">
        <v>2795</v>
      </c>
      <c r="E1503" s="8" t="s">
        <v>13</v>
      </c>
      <c r="F1503" s="8" t="s">
        <v>2607</v>
      </c>
    </row>
    <row r="1504" spans="2:6" x14ac:dyDescent="0.3">
      <c r="B1504" s="8" t="s">
        <v>2793</v>
      </c>
      <c r="C1504" s="8" t="s">
        <v>2796</v>
      </c>
      <c r="D1504" s="8" t="s">
        <v>2797</v>
      </c>
      <c r="E1504" s="8" t="s">
        <v>13</v>
      </c>
      <c r="F1504" s="8" t="s">
        <v>2607</v>
      </c>
    </row>
    <row r="1505" spans="2:6" x14ac:dyDescent="0.3">
      <c r="B1505" s="8" t="s">
        <v>2793</v>
      </c>
      <c r="C1505" s="8" t="s">
        <v>2008</v>
      </c>
      <c r="D1505" s="8" t="s">
        <v>2798</v>
      </c>
      <c r="E1505" s="8" t="s">
        <v>13</v>
      </c>
      <c r="F1505" s="8" t="s">
        <v>2607</v>
      </c>
    </row>
    <row r="1506" spans="2:6" x14ac:dyDescent="0.3">
      <c r="B1506" s="8" t="s">
        <v>2793</v>
      </c>
      <c r="C1506" s="8" t="s">
        <v>2010</v>
      </c>
      <c r="D1506" s="8" t="s">
        <v>2799</v>
      </c>
      <c r="E1506" s="8" t="s">
        <v>13</v>
      </c>
      <c r="F1506" s="8" t="s">
        <v>2607</v>
      </c>
    </row>
    <row r="1507" spans="2:6" x14ac:dyDescent="0.3">
      <c r="B1507" s="8" t="s">
        <v>2793</v>
      </c>
      <c r="C1507" s="8" t="s">
        <v>1814</v>
      </c>
      <c r="D1507" s="8" t="s">
        <v>2800</v>
      </c>
      <c r="E1507" s="8" t="s">
        <v>13</v>
      </c>
      <c r="F1507" s="8" t="s">
        <v>2607</v>
      </c>
    </row>
    <row r="1508" spans="2:6" x14ac:dyDescent="0.3">
      <c r="B1508" s="8" t="s">
        <v>2801</v>
      </c>
      <c r="C1508" s="8" t="s">
        <v>342</v>
      </c>
      <c r="D1508" s="8" t="s">
        <v>2802</v>
      </c>
      <c r="E1508" s="8" t="s">
        <v>13</v>
      </c>
      <c r="F1508" s="8" t="s">
        <v>2607</v>
      </c>
    </row>
    <row r="1509" spans="2:6" x14ac:dyDescent="0.3">
      <c r="B1509" s="8" t="s">
        <v>2803</v>
      </c>
      <c r="C1509" s="8" t="s">
        <v>2804</v>
      </c>
      <c r="D1509" s="8" t="s">
        <v>2805</v>
      </c>
      <c r="E1509" s="8" t="s">
        <v>13</v>
      </c>
      <c r="F1509" s="8" t="s">
        <v>2607</v>
      </c>
    </row>
    <row r="1510" spans="2:6" x14ac:dyDescent="0.3">
      <c r="B1510" s="8" t="s">
        <v>2806</v>
      </c>
      <c r="C1510" s="8" t="s">
        <v>730</v>
      </c>
      <c r="D1510" s="8" t="s">
        <v>2807</v>
      </c>
      <c r="E1510" s="8" t="s">
        <v>13</v>
      </c>
      <c r="F1510" s="8" t="s">
        <v>2607</v>
      </c>
    </row>
    <row r="1511" spans="2:6" x14ac:dyDescent="0.3">
      <c r="B1511" s="8" t="s">
        <v>2808</v>
      </c>
      <c r="C1511" s="8" t="s">
        <v>2809</v>
      </c>
      <c r="D1511" s="8" t="s">
        <v>2810</v>
      </c>
      <c r="E1511" s="8" t="s">
        <v>13</v>
      </c>
      <c r="F1511" s="8" t="s">
        <v>2607</v>
      </c>
    </row>
    <row r="1512" spans="2:6" x14ac:dyDescent="0.3">
      <c r="B1512" s="8" t="s">
        <v>2811</v>
      </c>
      <c r="C1512" s="8" t="s">
        <v>2812</v>
      </c>
      <c r="D1512" s="8" t="s">
        <v>2813</v>
      </c>
      <c r="E1512" s="8" t="s">
        <v>13</v>
      </c>
      <c r="F1512" s="8" t="s">
        <v>2607</v>
      </c>
    </row>
    <row r="1513" spans="2:6" x14ac:dyDescent="0.3">
      <c r="B1513" s="8" t="s">
        <v>2811</v>
      </c>
      <c r="C1513" s="8" t="s">
        <v>2285</v>
      </c>
      <c r="D1513" s="8" t="s">
        <v>2814</v>
      </c>
      <c r="E1513" s="8" t="s">
        <v>13</v>
      </c>
      <c r="F1513" s="8" t="s">
        <v>2607</v>
      </c>
    </row>
    <row r="1514" spans="2:6" x14ac:dyDescent="0.3">
      <c r="B1514" s="8" t="s">
        <v>2811</v>
      </c>
      <c r="C1514" s="8" t="s">
        <v>2815</v>
      </c>
      <c r="D1514" s="8" t="s">
        <v>2816</v>
      </c>
      <c r="E1514" s="8" t="s">
        <v>13</v>
      </c>
      <c r="F1514" s="8" t="s">
        <v>2607</v>
      </c>
    </row>
    <row r="1515" spans="2:6" x14ac:dyDescent="0.3">
      <c r="B1515" s="8" t="s">
        <v>2811</v>
      </c>
      <c r="C1515" s="8" t="s">
        <v>1826</v>
      </c>
      <c r="D1515" s="8" t="s">
        <v>2817</v>
      </c>
      <c r="E1515" s="8" t="s">
        <v>13</v>
      </c>
      <c r="F1515" s="8" t="s">
        <v>2607</v>
      </c>
    </row>
    <row r="1516" spans="2:6" x14ac:dyDescent="0.3">
      <c r="B1516" s="8" t="s">
        <v>2811</v>
      </c>
      <c r="C1516" s="8" t="s">
        <v>2818</v>
      </c>
      <c r="D1516" s="8" t="s">
        <v>2819</v>
      </c>
      <c r="E1516" s="8" t="s">
        <v>13</v>
      </c>
      <c r="F1516" s="8" t="s">
        <v>2607</v>
      </c>
    </row>
    <row r="1517" spans="2:6" x14ac:dyDescent="0.3">
      <c r="B1517" s="8" t="s">
        <v>2820</v>
      </c>
      <c r="C1517" s="8" t="s">
        <v>1386</v>
      </c>
      <c r="D1517" s="8" t="s">
        <v>2821</v>
      </c>
      <c r="E1517" s="8" t="s">
        <v>13</v>
      </c>
      <c r="F1517" s="8" t="s">
        <v>2607</v>
      </c>
    </row>
    <row r="1518" spans="2:6" x14ac:dyDescent="0.3">
      <c r="B1518" s="8" t="s">
        <v>2820</v>
      </c>
      <c r="C1518" s="8" t="s">
        <v>1240</v>
      </c>
      <c r="D1518" s="8" t="s">
        <v>2822</v>
      </c>
      <c r="E1518" s="8" t="s">
        <v>13</v>
      </c>
      <c r="F1518" s="8" t="s">
        <v>2607</v>
      </c>
    </row>
    <row r="1519" spans="2:6" x14ac:dyDescent="0.3">
      <c r="B1519" s="8" t="s">
        <v>2820</v>
      </c>
      <c r="C1519" s="8" t="s">
        <v>2823</v>
      </c>
      <c r="D1519" s="8" t="s">
        <v>2824</v>
      </c>
      <c r="E1519" s="8" t="s">
        <v>13</v>
      </c>
      <c r="F1519" s="8" t="s">
        <v>2607</v>
      </c>
    </row>
    <row r="1520" spans="2:6" x14ac:dyDescent="0.3">
      <c r="B1520" s="8" t="s">
        <v>2820</v>
      </c>
      <c r="C1520" s="8" t="s">
        <v>2825</v>
      </c>
      <c r="D1520" s="8" t="s">
        <v>2826</v>
      </c>
      <c r="E1520" s="8" t="s">
        <v>13</v>
      </c>
      <c r="F1520" s="8" t="s">
        <v>2607</v>
      </c>
    </row>
    <row r="1521" spans="2:6" x14ac:dyDescent="0.3">
      <c r="B1521" s="8" t="s">
        <v>2820</v>
      </c>
      <c r="C1521" s="8" t="s">
        <v>140</v>
      </c>
      <c r="D1521" s="8" t="s">
        <v>2827</v>
      </c>
      <c r="E1521" s="8" t="s">
        <v>13</v>
      </c>
      <c r="F1521" s="8" t="s">
        <v>2607</v>
      </c>
    </row>
    <row r="1522" spans="2:6" x14ac:dyDescent="0.3">
      <c r="B1522" s="8" t="s">
        <v>2820</v>
      </c>
      <c r="C1522" s="8" t="s">
        <v>1826</v>
      </c>
      <c r="D1522" s="8" t="s">
        <v>2828</v>
      </c>
      <c r="E1522" s="8" t="s">
        <v>13</v>
      </c>
      <c r="F1522" s="8" t="s">
        <v>2607</v>
      </c>
    </row>
    <row r="1523" spans="2:6" x14ac:dyDescent="0.3">
      <c r="B1523" s="8" t="s">
        <v>2820</v>
      </c>
      <c r="C1523" s="8" t="s">
        <v>2829</v>
      </c>
      <c r="D1523" s="8" t="s">
        <v>2830</v>
      </c>
      <c r="E1523" s="8" t="s">
        <v>13</v>
      </c>
      <c r="F1523" s="8" t="s">
        <v>2607</v>
      </c>
    </row>
    <row r="1524" spans="2:6" x14ac:dyDescent="0.3">
      <c r="B1524" s="8" t="s">
        <v>2820</v>
      </c>
      <c r="C1524" s="8" t="s">
        <v>2685</v>
      </c>
      <c r="D1524" s="8" t="s">
        <v>2831</v>
      </c>
      <c r="E1524" s="8" t="s">
        <v>13</v>
      </c>
      <c r="F1524" s="8" t="s">
        <v>2607</v>
      </c>
    </row>
    <row r="1525" spans="2:6" x14ac:dyDescent="0.3">
      <c r="B1525" s="8" t="s">
        <v>2820</v>
      </c>
      <c r="C1525" s="8" t="s">
        <v>2832</v>
      </c>
      <c r="D1525" s="8" t="s">
        <v>2833</v>
      </c>
      <c r="E1525" s="8" t="s">
        <v>13</v>
      </c>
      <c r="F1525" s="8" t="s">
        <v>2607</v>
      </c>
    </row>
    <row r="1526" spans="2:6" x14ac:dyDescent="0.3">
      <c r="B1526" s="8" t="s">
        <v>2834</v>
      </c>
      <c r="C1526" s="8" t="s">
        <v>888</v>
      </c>
      <c r="D1526" s="8" t="s">
        <v>2835</v>
      </c>
      <c r="E1526" s="8" t="s">
        <v>13</v>
      </c>
      <c r="F1526" s="8" t="s">
        <v>2607</v>
      </c>
    </row>
    <row r="1527" spans="2:6" x14ac:dyDescent="0.3">
      <c r="B1527" s="8" t="s">
        <v>2836</v>
      </c>
      <c r="C1527" s="8" t="s">
        <v>2837</v>
      </c>
      <c r="D1527" s="8" t="s">
        <v>2838</v>
      </c>
      <c r="E1527" s="8" t="s">
        <v>13</v>
      </c>
      <c r="F1527" s="8" t="s">
        <v>2607</v>
      </c>
    </row>
    <row r="1528" spans="2:6" x14ac:dyDescent="0.3">
      <c r="B1528" s="8" t="s">
        <v>2839</v>
      </c>
      <c r="C1528" s="8" t="s">
        <v>2840</v>
      </c>
      <c r="D1528" s="8" t="s">
        <v>2841</v>
      </c>
      <c r="E1528" s="8" t="s">
        <v>13</v>
      </c>
      <c r="F1528" s="8" t="s">
        <v>2607</v>
      </c>
    </row>
    <row r="1529" spans="2:6" x14ac:dyDescent="0.3">
      <c r="B1529" s="8" t="s">
        <v>2842</v>
      </c>
      <c r="C1529" s="8" t="s">
        <v>2843</v>
      </c>
      <c r="D1529" s="8" t="s">
        <v>2844</v>
      </c>
      <c r="E1529" s="8" t="s">
        <v>13</v>
      </c>
      <c r="F1529" s="8" t="s">
        <v>2607</v>
      </c>
    </row>
    <row r="1530" spans="2:6" x14ac:dyDescent="0.3">
      <c r="B1530" s="8" t="s">
        <v>2842</v>
      </c>
      <c r="C1530" s="8" t="s">
        <v>836</v>
      </c>
      <c r="D1530" s="8" t="s">
        <v>2845</v>
      </c>
      <c r="E1530" s="8" t="s">
        <v>13</v>
      </c>
      <c r="F1530" s="8" t="s">
        <v>2607</v>
      </c>
    </row>
    <row r="1531" spans="2:6" x14ac:dyDescent="0.3">
      <c r="B1531" s="8" t="s">
        <v>2846</v>
      </c>
      <c r="C1531" s="8"/>
      <c r="D1531" s="8" t="s">
        <v>2846</v>
      </c>
      <c r="E1531" s="8" t="s">
        <v>13</v>
      </c>
      <c r="F1531" s="8" t="s">
        <v>2607</v>
      </c>
    </row>
    <row r="1532" spans="2:6" x14ac:dyDescent="0.3">
      <c r="B1532" s="8" t="s">
        <v>2847</v>
      </c>
      <c r="C1532" s="8"/>
      <c r="D1532" s="8" t="s">
        <v>2847</v>
      </c>
      <c r="E1532" s="8" t="s">
        <v>13</v>
      </c>
      <c r="F1532" s="8" t="s">
        <v>2607</v>
      </c>
    </row>
    <row r="1533" spans="2:6" x14ac:dyDescent="0.3">
      <c r="B1533" s="8" t="s">
        <v>2848</v>
      </c>
      <c r="C1533" s="8" t="s">
        <v>2849</v>
      </c>
      <c r="D1533" s="8" t="s">
        <v>2850</v>
      </c>
      <c r="E1533" s="8" t="s">
        <v>13</v>
      </c>
      <c r="F1533" s="8" t="s">
        <v>2607</v>
      </c>
    </row>
    <row r="1534" spans="2:6" x14ac:dyDescent="0.3">
      <c r="B1534" s="8" t="s">
        <v>2848</v>
      </c>
      <c r="C1534" s="8" t="s">
        <v>2851</v>
      </c>
      <c r="D1534" s="8" t="s">
        <v>2852</v>
      </c>
      <c r="E1534" s="8" t="s">
        <v>13</v>
      </c>
      <c r="F1534" s="8" t="s">
        <v>2607</v>
      </c>
    </row>
    <row r="1535" spans="2:6" x14ac:dyDescent="0.3">
      <c r="B1535" s="8" t="s">
        <v>2848</v>
      </c>
      <c r="C1535" s="8" t="s">
        <v>2853</v>
      </c>
      <c r="D1535" s="8" t="s">
        <v>2854</v>
      </c>
      <c r="E1535" s="8" t="s">
        <v>13</v>
      </c>
      <c r="F1535" s="8" t="s">
        <v>2607</v>
      </c>
    </row>
    <row r="1536" spans="2:6" x14ac:dyDescent="0.3">
      <c r="B1536" s="8" t="s">
        <v>2848</v>
      </c>
      <c r="C1536" s="8" t="s">
        <v>2855</v>
      </c>
      <c r="D1536" s="8" t="s">
        <v>2856</v>
      </c>
      <c r="E1536" s="8" t="s">
        <v>13</v>
      </c>
      <c r="F1536" s="8" t="s">
        <v>2607</v>
      </c>
    </row>
    <row r="1537" spans="2:6" x14ac:dyDescent="0.3">
      <c r="B1537" s="8" t="s">
        <v>2848</v>
      </c>
      <c r="C1537" s="8" t="s">
        <v>2857</v>
      </c>
      <c r="D1537" s="8" t="s">
        <v>2858</v>
      </c>
      <c r="E1537" s="8" t="s">
        <v>13</v>
      </c>
      <c r="F1537" s="8" t="s">
        <v>2607</v>
      </c>
    </row>
    <row r="1538" spans="2:6" x14ac:dyDescent="0.3">
      <c r="B1538" s="8" t="s">
        <v>2848</v>
      </c>
      <c r="C1538" s="8" t="s">
        <v>2859</v>
      </c>
      <c r="D1538" s="8" t="s">
        <v>2860</v>
      </c>
      <c r="E1538" s="8" t="s">
        <v>13</v>
      </c>
      <c r="F1538" s="8" t="s">
        <v>2607</v>
      </c>
    </row>
    <row r="1539" spans="2:6" x14ac:dyDescent="0.3">
      <c r="B1539" s="8" t="s">
        <v>2848</v>
      </c>
      <c r="C1539" s="8" t="s">
        <v>2861</v>
      </c>
      <c r="D1539" s="8" t="s">
        <v>2862</v>
      </c>
      <c r="E1539" s="8" t="s">
        <v>13</v>
      </c>
      <c r="F1539" s="8" t="s">
        <v>2607</v>
      </c>
    </row>
    <row r="1540" spans="2:6" x14ac:dyDescent="0.3">
      <c r="B1540" s="8" t="s">
        <v>2848</v>
      </c>
      <c r="C1540" s="8" t="s">
        <v>2863</v>
      </c>
      <c r="D1540" s="8" t="s">
        <v>2864</v>
      </c>
      <c r="E1540" s="8" t="s">
        <v>13</v>
      </c>
      <c r="F1540" s="8" t="s">
        <v>2607</v>
      </c>
    </row>
    <row r="1541" spans="2:6" x14ac:dyDescent="0.3">
      <c r="B1541" s="8" t="s">
        <v>2848</v>
      </c>
      <c r="C1541" s="8" t="s">
        <v>2865</v>
      </c>
      <c r="D1541" s="8" t="s">
        <v>2866</v>
      </c>
      <c r="E1541" s="8" t="s">
        <v>13</v>
      </c>
      <c r="F1541" s="8" t="s">
        <v>2607</v>
      </c>
    </row>
    <row r="1542" spans="2:6" x14ac:dyDescent="0.3">
      <c r="B1542" s="8" t="s">
        <v>2848</v>
      </c>
      <c r="C1542" s="8" t="s">
        <v>2867</v>
      </c>
      <c r="D1542" s="8" t="s">
        <v>2868</v>
      </c>
      <c r="E1542" s="8" t="s">
        <v>13</v>
      </c>
      <c r="F1542" s="8" t="s">
        <v>2607</v>
      </c>
    </row>
    <row r="1543" spans="2:6" x14ac:dyDescent="0.3">
      <c r="B1543" s="8" t="s">
        <v>2848</v>
      </c>
      <c r="C1543" s="8" t="s">
        <v>2869</v>
      </c>
      <c r="D1543" s="8" t="s">
        <v>2870</v>
      </c>
      <c r="E1543" s="8" t="s">
        <v>13</v>
      </c>
      <c r="F1543" s="8" t="s">
        <v>2607</v>
      </c>
    </row>
    <row r="1544" spans="2:6" x14ac:dyDescent="0.3">
      <c r="B1544" s="8" t="s">
        <v>2848</v>
      </c>
      <c r="C1544" s="8" t="s">
        <v>2871</v>
      </c>
      <c r="D1544" s="8" t="s">
        <v>2872</v>
      </c>
      <c r="E1544" s="8" t="s">
        <v>13</v>
      </c>
      <c r="F1544" s="8" t="s">
        <v>2607</v>
      </c>
    </row>
    <row r="1545" spans="2:6" x14ac:dyDescent="0.3">
      <c r="B1545" s="8" t="s">
        <v>2848</v>
      </c>
      <c r="C1545" s="8" t="s">
        <v>2873</v>
      </c>
      <c r="D1545" s="8" t="s">
        <v>2874</v>
      </c>
      <c r="E1545" s="8" t="s">
        <v>13</v>
      </c>
      <c r="F1545" s="8" t="s">
        <v>2607</v>
      </c>
    </row>
    <row r="1546" spans="2:6" x14ac:dyDescent="0.3">
      <c r="B1546" s="8" t="s">
        <v>2848</v>
      </c>
      <c r="C1546" s="8" t="s">
        <v>2875</v>
      </c>
      <c r="D1546" s="8" t="s">
        <v>2876</v>
      </c>
      <c r="E1546" s="8" t="s">
        <v>13</v>
      </c>
      <c r="F1546" s="8" t="s">
        <v>2607</v>
      </c>
    </row>
    <row r="1547" spans="2:6" x14ac:dyDescent="0.3">
      <c r="B1547" s="8" t="s">
        <v>2848</v>
      </c>
      <c r="C1547" s="8" t="s">
        <v>2877</v>
      </c>
      <c r="D1547" s="8" t="s">
        <v>2878</v>
      </c>
      <c r="E1547" s="8" t="s">
        <v>13</v>
      </c>
      <c r="F1547" s="8" t="s">
        <v>2607</v>
      </c>
    </row>
    <row r="1548" spans="2:6" x14ac:dyDescent="0.3">
      <c r="B1548" s="8" t="s">
        <v>2848</v>
      </c>
      <c r="C1548" s="8" t="s">
        <v>2879</v>
      </c>
      <c r="D1548" s="8" t="s">
        <v>2880</v>
      </c>
      <c r="E1548" s="8" t="s">
        <v>13</v>
      </c>
      <c r="F1548" s="8" t="s">
        <v>2607</v>
      </c>
    </row>
    <row r="1549" spans="2:6" x14ac:dyDescent="0.3">
      <c r="B1549" s="8" t="s">
        <v>2848</v>
      </c>
      <c r="C1549" s="8" t="s">
        <v>2881</v>
      </c>
      <c r="D1549" s="8" t="s">
        <v>2882</v>
      </c>
      <c r="E1549" s="8" t="s">
        <v>13</v>
      </c>
      <c r="F1549" s="8" t="s">
        <v>2607</v>
      </c>
    </row>
    <row r="1550" spans="2:6" x14ac:dyDescent="0.3">
      <c r="B1550" s="8" t="s">
        <v>2848</v>
      </c>
      <c r="C1550" s="8" t="s">
        <v>2883</v>
      </c>
      <c r="D1550" s="8" t="s">
        <v>2884</v>
      </c>
      <c r="E1550" s="8" t="s">
        <v>13</v>
      </c>
      <c r="F1550" s="8" t="s">
        <v>2607</v>
      </c>
    </row>
    <row r="1551" spans="2:6" x14ac:dyDescent="0.3">
      <c r="B1551" s="8" t="s">
        <v>2848</v>
      </c>
      <c r="C1551" s="8" t="s">
        <v>2885</v>
      </c>
      <c r="D1551" s="8" t="s">
        <v>2886</v>
      </c>
      <c r="E1551" s="8" t="s">
        <v>13</v>
      </c>
      <c r="F1551" s="8" t="s">
        <v>2607</v>
      </c>
    </row>
    <row r="1552" spans="2:6" x14ac:dyDescent="0.3">
      <c r="B1552" s="8" t="s">
        <v>2848</v>
      </c>
      <c r="C1552" s="8" t="s">
        <v>2887</v>
      </c>
      <c r="D1552" s="8" t="s">
        <v>2888</v>
      </c>
      <c r="E1552" s="8" t="s">
        <v>13</v>
      </c>
      <c r="F1552" s="8" t="s">
        <v>2607</v>
      </c>
    </row>
    <row r="1553" spans="2:6" x14ac:dyDescent="0.3">
      <c r="B1553" s="8" t="s">
        <v>2848</v>
      </c>
      <c r="C1553" s="8" t="s">
        <v>2889</v>
      </c>
      <c r="D1553" s="8" t="s">
        <v>2890</v>
      </c>
      <c r="E1553" s="8" t="s">
        <v>13</v>
      </c>
      <c r="F1553" s="8" t="s">
        <v>2607</v>
      </c>
    </row>
    <row r="1554" spans="2:6" x14ac:dyDescent="0.3">
      <c r="B1554" s="8" t="s">
        <v>2848</v>
      </c>
      <c r="C1554" s="8" t="s">
        <v>2891</v>
      </c>
      <c r="D1554" s="8" t="s">
        <v>2892</v>
      </c>
      <c r="E1554" s="8" t="s">
        <v>13</v>
      </c>
      <c r="F1554" s="8" t="s">
        <v>2607</v>
      </c>
    </row>
    <row r="1555" spans="2:6" x14ac:dyDescent="0.3">
      <c r="B1555" s="8" t="s">
        <v>2848</v>
      </c>
      <c r="C1555" s="8" t="s">
        <v>2893</v>
      </c>
      <c r="D1555" s="8" t="s">
        <v>2894</v>
      </c>
      <c r="E1555" s="8" t="s">
        <v>13</v>
      </c>
      <c r="F1555" s="8" t="s">
        <v>2607</v>
      </c>
    </row>
    <row r="1556" spans="2:6" x14ac:dyDescent="0.3">
      <c r="B1556" s="8" t="s">
        <v>2848</v>
      </c>
      <c r="C1556" s="8" t="s">
        <v>1754</v>
      </c>
      <c r="D1556" s="8" t="s">
        <v>2895</v>
      </c>
      <c r="E1556" s="8" t="s">
        <v>13</v>
      </c>
      <c r="F1556" s="8" t="s">
        <v>2607</v>
      </c>
    </row>
    <row r="1557" spans="2:6" x14ac:dyDescent="0.3">
      <c r="B1557" s="8" t="s">
        <v>2848</v>
      </c>
      <c r="C1557" s="8" t="s">
        <v>2766</v>
      </c>
      <c r="D1557" s="8" t="s">
        <v>2896</v>
      </c>
      <c r="E1557" s="8" t="s">
        <v>13</v>
      </c>
      <c r="F1557" s="8" t="s">
        <v>2607</v>
      </c>
    </row>
    <row r="1558" spans="2:6" x14ac:dyDescent="0.3">
      <c r="B1558" s="8" t="s">
        <v>2848</v>
      </c>
      <c r="C1558" s="8" t="s">
        <v>1756</v>
      </c>
      <c r="D1558" s="8" t="s">
        <v>2897</v>
      </c>
      <c r="E1558" s="8" t="s">
        <v>13</v>
      </c>
      <c r="F1558" s="8" t="s">
        <v>2607</v>
      </c>
    </row>
    <row r="1559" spans="2:6" x14ac:dyDescent="0.3">
      <c r="B1559" s="8" t="s">
        <v>2848</v>
      </c>
      <c r="C1559" s="8" t="s">
        <v>2120</v>
      </c>
      <c r="D1559" s="8" t="s">
        <v>2898</v>
      </c>
      <c r="E1559" s="8" t="s">
        <v>13</v>
      </c>
      <c r="F1559" s="8" t="s">
        <v>2607</v>
      </c>
    </row>
    <row r="1560" spans="2:6" x14ac:dyDescent="0.3">
      <c r="B1560" s="8" t="s">
        <v>2848</v>
      </c>
      <c r="C1560" s="8" t="s">
        <v>2122</v>
      </c>
      <c r="D1560" s="8" t="s">
        <v>2899</v>
      </c>
      <c r="E1560" s="8" t="s">
        <v>13</v>
      </c>
      <c r="F1560" s="8" t="s">
        <v>2607</v>
      </c>
    </row>
    <row r="1561" spans="2:6" x14ac:dyDescent="0.3">
      <c r="B1561" s="8" t="s">
        <v>2848</v>
      </c>
      <c r="C1561" s="8" t="s">
        <v>2124</v>
      </c>
      <c r="D1561" s="8" t="s">
        <v>2900</v>
      </c>
      <c r="E1561" s="8" t="s">
        <v>13</v>
      </c>
      <c r="F1561" s="8" t="s">
        <v>2607</v>
      </c>
    </row>
    <row r="1562" spans="2:6" x14ac:dyDescent="0.3">
      <c r="B1562" s="8" t="s">
        <v>2848</v>
      </c>
      <c r="C1562" s="8" t="s">
        <v>2901</v>
      </c>
      <c r="D1562" s="8" t="s">
        <v>2902</v>
      </c>
      <c r="E1562" s="8" t="s">
        <v>13</v>
      </c>
      <c r="F1562" s="8" t="s">
        <v>2607</v>
      </c>
    </row>
    <row r="1563" spans="2:6" x14ac:dyDescent="0.3">
      <c r="B1563" s="8" t="s">
        <v>2848</v>
      </c>
      <c r="C1563" s="8" t="s">
        <v>2903</v>
      </c>
      <c r="D1563" s="8" t="s">
        <v>2904</v>
      </c>
      <c r="E1563" s="8" t="s">
        <v>13</v>
      </c>
      <c r="F1563" s="8" t="s">
        <v>2607</v>
      </c>
    </row>
    <row r="1564" spans="2:6" x14ac:dyDescent="0.3">
      <c r="B1564" s="8" t="s">
        <v>2848</v>
      </c>
      <c r="C1564" s="8" t="s">
        <v>2905</v>
      </c>
      <c r="D1564" s="8" t="s">
        <v>2906</v>
      </c>
      <c r="E1564" s="8" t="s">
        <v>13</v>
      </c>
      <c r="F1564" s="8" t="s">
        <v>2607</v>
      </c>
    </row>
    <row r="1565" spans="2:6" x14ac:dyDescent="0.3">
      <c r="B1565" s="8" t="s">
        <v>2848</v>
      </c>
      <c r="C1565" s="8" t="s">
        <v>2907</v>
      </c>
      <c r="D1565" s="8" t="s">
        <v>2908</v>
      </c>
      <c r="E1565" s="8" t="s">
        <v>13</v>
      </c>
      <c r="F1565" s="8" t="s">
        <v>2607</v>
      </c>
    </row>
    <row r="1566" spans="2:6" x14ac:dyDescent="0.3">
      <c r="B1566" s="8" t="s">
        <v>2848</v>
      </c>
      <c r="C1566" s="8" t="s">
        <v>2909</v>
      </c>
      <c r="D1566" s="8" t="s">
        <v>2910</v>
      </c>
      <c r="E1566" s="8" t="s">
        <v>13</v>
      </c>
      <c r="F1566" s="8" t="s">
        <v>2607</v>
      </c>
    </row>
    <row r="1567" spans="2:6" x14ac:dyDescent="0.3">
      <c r="B1567" s="8" t="s">
        <v>2848</v>
      </c>
      <c r="C1567" s="8" t="s">
        <v>2911</v>
      </c>
      <c r="D1567" s="8" t="s">
        <v>2912</v>
      </c>
      <c r="E1567" s="8" t="s">
        <v>13</v>
      </c>
      <c r="F1567" s="8" t="s">
        <v>2607</v>
      </c>
    </row>
    <row r="1568" spans="2:6" x14ac:dyDescent="0.3">
      <c r="B1568" s="8" t="s">
        <v>2848</v>
      </c>
      <c r="C1568" s="8" t="s">
        <v>2913</v>
      </c>
      <c r="D1568" s="8" t="s">
        <v>2914</v>
      </c>
      <c r="E1568" s="8" t="s">
        <v>13</v>
      </c>
      <c r="F1568" s="8" t="s">
        <v>2607</v>
      </c>
    </row>
    <row r="1569" spans="2:6" x14ac:dyDescent="0.3">
      <c r="B1569" s="8" t="s">
        <v>2915</v>
      </c>
      <c r="C1569" s="8" t="s">
        <v>1094</v>
      </c>
      <c r="D1569" s="8" t="s">
        <v>2916</v>
      </c>
      <c r="E1569" s="8" t="s">
        <v>13</v>
      </c>
      <c r="F1569" s="8" t="s">
        <v>2607</v>
      </c>
    </row>
    <row r="1570" spans="2:6" x14ac:dyDescent="0.3">
      <c r="B1570" s="8" t="s">
        <v>2915</v>
      </c>
      <c r="C1570" s="8" t="s">
        <v>2917</v>
      </c>
      <c r="D1570" s="8" t="s">
        <v>2918</v>
      </c>
      <c r="E1570" s="8" t="s">
        <v>13</v>
      </c>
      <c r="F1570" s="8" t="s">
        <v>2607</v>
      </c>
    </row>
    <row r="1571" spans="2:6" x14ac:dyDescent="0.3">
      <c r="B1571" s="8" t="s">
        <v>2915</v>
      </c>
      <c r="C1571" s="8" t="s">
        <v>2919</v>
      </c>
      <c r="D1571" s="8" t="s">
        <v>2920</v>
      </c>
      <c r="E1571" s="8" t="s">
        <v>13</v>
      </c>
      <c r="F1571" s="8" t="s">
        <v>2607</v>
      </c>
    </row>
    <row r="1572" spans="2:6" x14ac:dyDescent="0.3">
      <c r="B1572" s="8" t="s">
        <v>2915</v>
      </c>
      <c r="C1572" s="8" t="s">
        <v>2921</v>
      </c>
      <c r="D1572" s="8" t="s">
        <v>2922</v>
      </c>
      <c r="E1572" s="8" t="s">
        <v>13</v>
      </c>
      <c r="F1572" s="8" t="s">
        <v>2607</v>
      </c>
    </row>
    <row r="1573" spans="2:6" x14ac:dyDescent="0.3">
      <c r="B1573" s="8" t="s">
        <v>2915</v>
      </c>
      <c r="C1573" s="8" t="s">
        <v>849</v>
      </c>
      <c r="D1573" s="8" t="s">
        <v>2923</v>
      </c>
      <c r="E1573" s="8" t="s">
        <v>13</v>
      </c>
      <c r="F1573" s="8" t="s">
        <v>2607</v>
      </c>
    </row>
    <row r="1574" spans="2:6" x14ac:dyDescent="0.3">
      <c r="B1574" s="8" t="s">
        <v>2915</v>
      </c>
      <c r="C1574" s="8" t="s">
        <v>2924</v>
      </c>
      <c r="D1574" s="8" t="s">
        <v>2925</v>
      </c>
      <c r="E1574" s="8" t="s">
        <v>13</v>
      </c>
      <c r="F1574" s="8" t="s">
        <v>2607</v>
      </c>
    </row>
    <row r="1575" spans="2:6" x14ac:dyDescent="0.3">
      <c r="B1575" s="8" t="s">
        <v>2926</v>
      </c>
      <c r="C1575" s="8" t="s">
        <v>401</v>
      </c>
      <c r="D1575" s="8" t="s">
        <v>2927</v>
      </c>
      <c r="E1575" s="8" t="s">
        <v>13</v>
      </c>
      <c r="F1575" s="8" t="s">
        <v>2607</v>
      </c>
    </row>
    <row r="1576" spans="2:6" x14ac:dyDescent="0.3">
      <c r="B1576" s="8" t="s">
        <v>2928</v>
      </c>
      <c r="C1576" s="8"/>
      <c r="D1576" s="8" t="s">
        <v>2928</v>
      </c>
      <c r="E1576" s="8" t="s">
        <v>13</v>
      </c>
      <c r="F1576" s="8" t="s">
        <v>2607</v>
      </c>
    </row>
    <row r="1577" spans="2:6" x14ac:dyDescent="0.3">
      <c r="B1577" s="8" t="s">
        <v>2929</v>
      </c>
      <c r="C1577" s="8" t="s">
        <v>2099</v>
      </c>
      <c r="D1577" s="8" t="s">
        <v>2930</v>
      </c>
      <c r="E1577" s="8" t="s">
        <v>13</v>
      </c>
      <c r="F1577" s="8" t="s">
        <v>2607</v>
      </c>
    </row>
    <row r="1578" spans="2:6" x14ac:dyDescent="0.3">
      <c r="B1578" s="8" t="s">
        <v>2931</v>
      </c>
      <c r="C1578" s="8" t="s">
        <v>2932</v>
      </c>
      <c r="D1578" s="8" t="s">
        <v>2933</v>
      </c>
      <c r="E1578" s="8" t="s">
        <v>15</v>
      </c>
      <c r="F1578" s="8" t="s">
        <v>2607</v>
      </c>
    </row>
    <row r="1579" spans="2:6" x14ac:dyDescent="0.3">
      <c r="B1579" s="8" t="s">
        <v>2618</v>
      </c>
      <c r="C1579" s="8"/>
      <c r="D1579" s="8" t="s">
        <v>2618</v>
      </c>
      <c r="E1579" s="8" t="s">
        <v>15</v>
      </c>
      <c r="F1579" s="8" t="s">
        <v>2607</v>
      </c>
    </row>
    <row r="1580" spans="2:6" x14ac:dyDescent="0.3">
      <c r="B1580" s="8" t="s">
        <v>2618</v>
      </c>
      <c r="C1580" s="8" t="s">
        <v>2934</v>
      </c>
      <c r="D1580" s="8" t="s">
        <v>2935</v>
      </c>
      <c r="E1580" s="8" t="s">
        <v>15</v>
      </c>
      <c r="F1580" s="8" t="s">
        <v>2607</v>
      </c>
    </row>
    <row r="1581" spans="2:6" x14ac:dyDescent="0.3">
      <c r="B1581" s="8" t="s">
        <v>2618</v>
      </c>
      <c r="C1581" s="8" t="s">
        <v>2936</v>
      </c>
      <c r="D1581" s="8" t="s">
        <v>2937</v>
      </c>
      <c r="E1581" s="8" t="s">
        <v>15</v>
      </c>
      <c r="F1581" s="8" t="s">
        <v>2607</v>
      </c>
    </row>
    <row r="1582" spans="2:6" x14ac:dyDescent="0.3">
      <c r="B1582" s="8" t="s">
        <v>2618</v>
      </c>
      <c r="C1582" s="8" t="s">
        <v>2938</v>
      </c>
      <c r="D1582" s="8" t="s">
        <v>2939</v>
      </c>
      <c r="E1582" s="8" t="s">
        <v>15</v>
      </c>
      <c r="F1582" s="8" t="s">
        <v>2607</v>
      </c>
    </row>
    <row r="1583" spans="2:6" x14ac:dyDescent="0.3">
      <c r="B1583" s="8" t="s">
        <v>2618</v>
      </c>
      <c r="C1583" s="8" t="s">
        <v>2940</v>
      </c>
      <c r="D1583" s="8" t="s">
        <v>2941</v>
      </c>
      <c r="E1583" s="8" t="s">
        <v>15</v>
      </c>
      <c r="F1583" s="8" t="s">
        <v>2607</v>
      </c>
    </row>
    <row r="1584" spans="2:6" x14ac:dyDescent="0.3">
      <c r="B1584" s="8" t="s">
        <v>2618</v>
      </c>
      <c r="C1584" s="8" t="s">
        <v>2942</v>
      </c>
      <c r="D1584" s="8" t="s">
        <v>2943</v>
      </c>
      <c r="E1584" s="8" t="s">
        <v>15</v>
      </c>
      <c r="F1584" s="8" t="s">
        <v>2607</v>
      </c>
    </row>
    <row r="1585" spans="2:6" x14ac:dyDescent="0.3">
      <c r="B1585" s="8" t="s">
        <v>2618</v>
      </c>
      <c r="C1585" s="8" t="s">
        <v>397</v>
      </c>
      <c r="D1585" s="8" t="s">
        <v>2944</v>
      </c>
      <c r="E1585" s="8" t="s">
        <v>15</v>
      </c>
      <c r="F1585" s="8" t="s">
        <v>2607</v>
      </c>
    </row>
    <row r="1586" spans="2:6" x14ac:dyDescent="0.3">
      <c r="B1586" s="8" t="s">
        <v>2618</v>
      </c>
      <c r="C1586" s="8" t="s">
        <v>399</v>
      </c>
      <c r="D1586" s="8" t="s">
        <v>2945</v>
      </c>
      <c r="E1586" s="8" t="s">
        <v>15</v>
      </c>
      <c r="F1586" s="8" t="s">
        <v>2607</v>
      </c>
    </row>
    <row r="1587" spans="2:6" x14ac:dyDescent="0.3">
      <c r="B1587" s="8" t="s">
        <v>2618</v>
      </c>
      <c r="C1587" s="8" t="s">
        <v>401</v>
      </c>
      <c r="D1587" s="8" t="s">
        <v>2946</v>
      </c>
      <c r="E1587" s="8" t="s">
        <v>15</v>
      </c>
      <c r="F1587" s="8" t="s">
        <v>2607</v>
      </c>
    </row>
    <row r="1588" spans="2:6" x14ac:dyDescent="0.3">
      <c r="B1588" s="8" t="s">
        <v>2618</v>
      </c>
      <c r="C1588" s="8" t="s">
        <v>2947</v>
      </c>
      <c r="D1588" s="8" t="s">
        <v>2948</v>
      </c>
      <c r="E1588" s="8" t="s">
        <v>15</v>
      </c>
      <c r="F1588" s="8" t="s">
        <v>2607</v>
      </c>
    </row>
    <row r="1589" spans="2:6" x14ac:dyDescent="0.3">
      <c r="B1589" s="8" t="s">
        <v>2618</v>
      </c>
      <c r="C1589" s="8" t="s">
        <v>2949</v>
      </c>
      <c r="D1589" s="8" t="s">
        <v>2950</v>
      </c>
      <c r="E1589" s="8" t="s">
        <v>15</v>
      </c>
      <c r="F1589" s="8" t="s">
        <v>2607</v>
      </c>
    </row>
    <row r="1590" spans="2:6" x14ac:dyDescent="0.3">
      <c r="B1590" s="8" t="s">
        <v>2951</v>
      </c>
      <c r="C1590" s="8" t="s">
        <v>2952</v>
      </c>
      <c r="D1590" s="8" t="s">
        <v>2953</v>
      </c>
      <c r="E1590" s="8" t="s">
        <v>15</v>
      </c>
      <c r="F1590" s="8" t="s">
        <v>2607</v>
      </c>
    </row>
    <row r="1591" spans="2:6" x14ac:dyDescent="0.3">
      <c r="B1591" s="8" t="s">
        <v>2951</v>
      </c>
      <c r="C1591" s="8" t="s">
        <v>2652</v>
      </c>
      <c r="D1591" s="8" t="s">
        <v>2954</v>
      </c>
      <c r="E1591" s="8" t="s">
        <v>15</v>
      </c>
      <c r="F1591" s="8" t="s">
        <v>2607</v>
      </c>
    </row>
    <row r="1592" spans="2:6" x14ac:dyDescent="0.3">
      <c r="B1592" s="8" t="s">
        <v>2951</v>
      </c>
      <c r="C1592" s="8" t="s">
        <v>2955</v>
      </c>
      <c r="D1592" s="8" t="s">
        <v>2956</v>
      </c>
      <c r="E1592" s="8" t="s">
        <v>15</v>
      </c>
      <c r="F1592" s="8" t="s">
        <v>2607</v>
      </c>
    </row>
    <row r="1593" spans="2:6" x14ac:dyDescent="0.3">
      <c r="B1593" s="8" t="s">
        <v>2951</v>
      </c>
      <c r="C1593" s="8" t="s">
        <v>2660</v>
      </c>
      <c r="D1593" s="8" t="s">
        <v>2957</v>
      </c>
      <c r="E1593" s="8" t="s">
        <v>15</v>
      </c>
      <c r="F1593" s="8" t="s">
        <v>2607</v>
      </c>
    </row>
    <row r="1594" spans="2:6" x14ac:dyDescent="0.3">
      <c r="B1594" s="8" t="s">
        <v>2951</v>
      </c>
      <c r="C1594" s="8" t="s">
        <v>1642</v>
      </c>
      <c r="D1594" s="8" t="s">
        <v>2958</v>
      </c>
      <c r="E1594" s="8" t="s">
        <v>15</v>
      </c>
      <c r="F1594" s="8" t="s">
        <v>2607</v>
      </c>
    </row>
    <row r="1595" spans="2:6" x14ac:dyDescent="0.3">
      <c r="B1595" s="8" t="s">
        <v>2951</v>
      </c>
      <c r="C1595" s="8" t="s">
        <v>2959</v>
      </c>
      <c r="D1595" s="8" t="s">
        <v>2960</v>
      </c>
      <c r="E1595" s="8" t="s">
        <v>15</v>
      </c>
      <c r="F1595" s="8" t="s">
        <v>2607</v>
      </c>
    </row>
    <row r="1596" spans="2:6" x14ac:dyDescent="0.3">
      <c r="B1596" s="8" t="s">
        <v>2951</v>
      </c>
      <c r="C1596" s="8" t="s">
        <v>2246</v>
      </c>
      <c r="D1596" s="8" t="s">
        <v>2961</v>
      </c>
      <c r="E1596" s="8" t="s">
        <v>15</v>
      </c>
      <c r="F1596" s="8" t="s">
        <v>2607</v>
      </c>
    </row>
    <row r="1597" spans="2:6" x14ac:dyDescent="0.3">
      <c r="B1597" s="8" t="s">
        <v>2951</v>
      </c>
      <c r="C1597" s="8" t="s">
        <v>2962</v>
      </c>
      <c r="D1597" s="8" t="s">
        <v>2963</v>
      </c>
      <c r="E1597" s="8" t="s">
        <v>15</v>
      </c>
      <c r="F1597" s="8" t="s">
        <v>2607</v>
      </c>
    </row>
    <row r="1598" spans="2:6" x14ac:dyDescent="0.3">
      <c r="B1598" s="8" t="s">
        <v>2951</v>
      </c>
      <c r="C1598" s="8" t="s">
        <v>205</v>
      </c>
      <c r="D1598" s="8" t="s">
        <v>2964</v>
      </c>
      <c r="E1598" s="8" t="s">
        <v>15</v>
      </c>
      <c r="F1598" s="8" t="s">
        <v>2607</v>
      </c>
    </row>
    <row r="1599" spans="2:6" x14ac:dyDescent="0.3">
      <c r="B1599" s="8" t="s">
        <v>2951</v>
      </c>
      <c r="C1599" s="8" t="s">
        <v>2965</v>
      </c>
      <c r="D1599" s="8" t="s">
        <v>2966</v>
      </c>
      <c r="E1599" s="8" t="s">
        <v>15</v>
      </c>
      <c r="F1599" s="8" t="s">
        <v>2607</v>
      </c>
    </row>
    <row r="1600" spans="2:6" x14ac:dyDescent="0.3">
      <c r="B1600" s="8" t="s">
        <v>2951</v>
      </c>
      <c r="C1600" s="8" t="s">
        <v>2967</v>
      </c>
      <c r="D1600" s="8" t="s">
        <v>2968</v>
      </c>
      <c r="E1600" s="8" t="s">
        <v>15</v>
      </c>
      <c r="F1600" s="8" t="s">
        <v>2607</v>
      </c>
    </row>
    <row r="1601" spans="2:6" x14ac:dyDescent="0.3">
      <c r="B1601" s="8" t="s">
        <v>2951</v>
      </c>
      <c r="C1601" s="8" t="s">
        <v>2969</v>
      </c>
      <c r="D1601" s="8" t="s">
        <v>2970</v>
      </c>
      <c r="E1601" s="8" t="s">
        <v>15</v>
      </c>
      <c r="F1601" s="8" t="s">
        <v>2607</v>
      </c>
    </row>
    <row r="1602" spans="2:6" x14ac:dyDescent="0.3">
      <c r="B1602" s="8" t="s">
        <v>2951</v>
      </c>
      <c r="C1602" s="8" t="s">
        <v>2971</v>
      </c>
      <c r="D1602" s="8" t="s">
        <v>2972</v>
      </c>
      <c r="E1602" s="8" t="s">
        <v>15</v>
      </c>
      <c r="F1602" s="8" t="s">
        <v>2607</v>
      </c>
    </row>
    <row r="1603" spans="2:6" x14ac:dyDescent="0.3">
      <c r="B1603" s="8" t="s">
        <v>2951</v>
      </c>
      <c r="C1603" s="8" t="s">
        <v>2973</v>
      </c>
      <c r="D1603" s="8" t="s">
        <v>2974</v>
      </c>
      <c r="E1603" s="8" t="s">
        <v>15</v>
      </c>
      <c r="F1603" s="8" t="s">
        <v>2607</v>
      </c>
    </row>
    <row r="1604" spans="2:6" x14ac:dyDescent="0.3">
      <c r="B1604" s="8" t="s">
        <v>2951</v>
      </c>
      <c r="C1604" s="8" t="s">
        <v>2975</v>
      </c>
      <c r="D1604" s="8" t="s">
        <v>2976</v>
      </c>
      <c r="E1604" s="8" t="s">
        <v>15</v>
      </c>
      <c r="F1604" s="8" t="s">
        <v>2607</v>
      </c>
    </row>
    <row r="1605" spans="2:6" x14ac:dyDescent="0.3">
      <c r="B1605" s="8" t="s">
        <v>2651</v>
      </c>
      <c r="C1605" s="8" t="s">
        <v>961</v>
      </c>
      <c r="D1605" s="8" t="s">
        <v>2977</v>
      </c>
      <c r="E1605" s="8" t="s">
        <v>15</v>
      </c>
      <c r="F1605" s="8" t="s">
        <v>2607</v>
      </c>
    </row>
    <row r="1606" spans="2:6" x14ac:dyDescent="0.3">
      <c r="B1606" s="8" t="s">
        <v>2978</v>
      </c>
      <c r="C1606" s="8" t="s">
        <v>1865</v>
      </c>
      <c r="D1606" s="8" t="s">
        <v>2979</v>
      </c>
      <c r="E1606" s="8" t="s">
        <v>15</v>
      </c>
      <c r="F1606" s="8" t="s">
        <v>2607</v>
      </c>
    </row>
    <row r="1607" spans="2:6" x14ac:dyDescent="0.3">
      <c r="B1607" s="8" t="s">
        <v>2980</v>
      </c>
      <c r="C1607" s="8" t="s">
        <v>1729</v>
      </c>
      <c r="D1607" s="8" t="s">
        <v>2981</v>
      </c>
      <c r="E1607" s="8" t="s">
        <v>15</v>
      </c>
      <c r="F1607" s="8" t="s">
        <v>2607</v>
      </c>
    </row>
    <row r="1608" spans="2:6" x14ac:dyDescent="0.3">
      <c r="B1608" s="8" t="s">
        <v>2980</v>
      </c>
      <c r="C1608" s="8" t="s">
        <v>2334</v>
      </c>
      <c r="D1608" s="8" t="s">
        <v>2982</v>
      </c>
      <c r="E1608" s="8" t="s">
        <v>15</v>
      </c>
      <c r="F1608" s="8" t="s">
        <v>2607</v>
      </c>
    </row>
    <row r="1609" spans="2:6" x14ac:dyDescent="0.3">
      <c r="B1609" s="8" t="s">
        <v>2980</v>
      </c>
      <c r="C1609" s="8" t="s">
        <v>2983</v>
      </c>
      <c r="D1609" s="8" t="s">
        <v>2984</v>
      </c>
      <c r="E1609" s="8" t="s">
        <v>15</v>
      </c>
      <c r="F1609" s="8" t="s">
        <v>2607</v>
      </c>
    </row>
    <row r="1610" spans="2:6" x14ac:dyDescent="0.3">
      <c r="B1610" s="8" t="s">
        <v>2980</v>
      </c>
      <c r="C1610" s="8" t="s">
        <v>2439</v>
      </c>
      <c r="D1610" s="8" t="s">
        <v>2985</v>
      </c>
      <c r="E1610" s="8" t="s">
        <v>15</v>
      </c>
      <c r="F1610" s="8" t="s">
        <v>2607</v>
      </c>
    </row>
    <row r="1611" spans="2:6" x14ac:dyDescent="0.3">
      <c r="B1611" s="8" t="s">
        <v>2980</v>
      </c>
      <c r="C1611" s="8" t="s">
        <v>2986</v>
      </c>
      <c r="D1611" s="8" t="s">
        <v>2987</v>
      </c>
      <c r="E1611" s="8" t="s">
        <v>15</v>
      </c>
      <c r="F1611" s="8" t="s">
        <v>2607</v>
      </c>
    </row>
    <row r="1612" spans="2:6" x14ac:dyDescent="0.3">
      <c r="B1612" s="8" t="s">
        <v>2988</v>
      </c>
      <c r="C1612" s="8"/>
      <c r="D1612" s="8" t="s">
        <v>2988</v>
      </c>
      <c r="E1612" s="8" t="s">
        <v>15</v>
      </c>
      <c r="F1612" s="8" t="s">
        <v>2607</v>
      </c>
    </row>
    <row r="1613" spans="2:6" x14ac:dyDescent="0.3">
      <c r="B1613" s="8" t="s">
        <v>2717</v>
      </c>
      <c r="C1613" s="8" t="s">
        <v>2173</v>
      </c>
      <c r="D1613" s="8" t="s">
        <v>2989</v>
      </c>
      <c r="E1613" s="8" t="s">
        <v>15</v>
      </c>
      <c r="F1613" s="8" t="s">
        <v>2607</v>
      </c>
    </row>
    <row r="1614" spans="2:6" x14ac:dyDescent="0.3">
      <c r="B1614" s="8" t="s">
        <v>2717</v>
      </c>
      <c r="C1614" s="8" t="s">
        <v>1017</v>
      </c>
      <c r="D1614" s="8" t="s">
        <v>2990</v>
      </c>
      <c r="E1614" s="8" t="s">
        <v>15</v>
      </c>
      <c r="F1614" s="8" t="s">
        <v>2607</v>
      </c>
    </row>
    <row r="1615" spans="2:6" x14ac:dyDescent="0.3">
      <c r="B1615" s="8" t="s">
        <v>2717</v>
      </c>
      <c r="C1615" s="8" t="s">
        <v>2991</v>
      </c>
      <c r="D1615" s="8" t="s">
        <v>2992</v>
      </c>
      <c r="E1615" s="8" t="s">
        <v>15</v>
      </c>
      <c r="F1615" s="8" t="s">
        <v>2607</v>
      </c>
    </row>
    <row r="1616" spans="2:6" x14ac:dyDescent="0.3">
      <c r="B1616" s="8" t="s">
        <v>2717</v>
      </c>
      <c r="C1616" s="8" t="s">
        <v>2993</v>
      </c>
      <c r="D1616" s="8" t="s">
        <v>2994</v>
      </c>
      <c r="E1616" s="8" t="s">
        <v>15</v>
      </c>
      <c r="F1616" s="8" t="s">
        <v>2607</v>
      </c>
    </row>
    <row r="1617" spans="2:6" x14ac:dyDescent="0.3">
      <c r="B1617" s="8" t="s">
        <v>2717</v>
      </c>
      <c r="C1617" s="8" t="s">
        <v>2995</v>
      </c>
      <c r="D1617" s="8" t="s">
        <v>2996</v>
      </c>
      <c r="E1617" s="8" t="s">
        <v>15</v>
      </c>
      <c r="F1617" s="8" t="s">
        <v>2607</v>
      </c>
    </row>
    <row r="1618" spans="2:6" x14ac:dyDescent="0.3">
      <c r="B1618" s="8" t="s">
        <v>2717</v>
      </c>
      <c r="C1618" s="8" t="s">
        <v>2997</v>
      </c>
      <c r="D1618" s="8" t="s">
        <v>2998</v>
      </c>
      <c r="E1618" s="8" t="s">
        <v>15</v>
      </c>
      <c r="F1618" s="8" t="s">
        <v>2607</v>
      </c>
    </row>
    <row r="1619" spans="2:6" x14ac:dyDescent="0.3">
      <c r="B1619" s="8" t="s">
        <v>2717</v>
      </c>
      <c r="C1619" s="8" t="s">
        <v>2999</v>
      </c>
      <c r="D1619" s="8" t="s">
        <v>3000</v>
      </c>
      <c r="E1619" s="8" t="s">
        <v>15</v>
      </c>
      <c r="F1619" s="8" t="s">
        <v>2607</v>
      </c>
    </row>
    <row r="1620" spans="2:6" x14ac:dyDescent="0.3">
      <c r="B1620" s="8" t="s">
        <v>2717</v>
      </c>
      <c r="C1620" s="8" t="s">
        <v>3001</v>
      </c>
      <c r="D1620" s="8" t="s">
        <v>3002</v>
      </c>
      <c r="E1620" s="8" t="s">
        <v>15</v>
      </c>
      <c r="F1620" s="8" t="s">
        <v>2607</v>
      </c>
    </row>
    <row r="1621" spans="2:6" x14ac:dyDescent="0.3">
      <c r="B1621" s="8" t="s">
        <v>2717</v>
      </c>
      <c r="C1621" s="8" t="s">
        <v>3003</v>
      </c>
      <c r="D1621" s="8" t="s">
        <v>3004</v>
      </c>
      <c r="E1621" s="8" t="s">
        <v>15</v>
      </c>
      <c r="F1621" s="8" t="s">
        <v>2607</v>
      </c>
    </row>
    <row r="1622" spans="2:6" x14ac:dyDescent="0.3">
      <c r="B1622" s="8" t="s">
        <v>2752</v>
      </c>
      <c r="C1622" s="8">
        <v>2</v>
      </c>
      <c r="D1622" s="8" t="s">
        <v>3005</v>
      </c>
      <c r="E1622" s="8" t="s">
        <v>15</v>
      </c>
      <c r="F1622" s="8" t="s">
        <v>2607</v>
      </c>
    </row>
    <row r="1623" spans="2:6" x14ac:dyDescent="0.3">
      <c r="B1623" s="8" t="s">
        <v>2752</v>
      </c>
      <c r="C1623" s="8" t="s">
        <v>2134</v>
      </c>
      <c r="D1623" s="8" t="s">
        <v>3006</v>
      </c>
      <c r="E1623" s="8" t="s">
        <v>15</v>
      </c>
      <c r="F1623" s="8" t="s">
        <v>2607</v>
      </c>
    </row>
    <row r="1624" spans="2:6" x14ac:dyDescent="0.3">
      <c r="B1624" s="8" t="s">
        <v>2752</v>
      </c>
      <c r="C1624" s="8" t="s">
        <v>2138</v>
      </c>
      <c r="D1624" s="8" t="s">
        <v>3007</v>
      </c>
      <c r="E1624" s="8" t="s">
        <v>15</v>
      </c>
      <c r="F1624" s="8" t="s">
        <v>2607</v>
      </c>
    </row>
    <row r="1625" spans="2:6" x14ac:dyDescent="0.3">
      <c r="B1625" s="8" t="s">
        <v>2752</v>
      </c>
      <c r="C1625" s="8" t="s">
        <v>3008</v>
      </c>
      <c r="D1625" s="8" t="s">
        <v>3009</v>
      </c>
      <c r="E1625" s="8" t="s">
        <v>15</v>
      </c>
      <c r="F1625" s="8" t="s">
        <v>2607</v>
      </c>
    </row>
    <row r="1626" spans="2:6" x14ac:dyDescent="0.3">
      <c r="B1626" s="8" t="s">
        <v>2752</v>
      </c>
      <c r="C1626" s="8" t="s">
        <v>3010</v>
      </c>
      <c r="D1626" s="8" t="s">
        <v>3011</v>
      </c>
      <c r="E1626" s="8" t="s">
        <v>15</v>
      </c>
      <c r="F1626" s="8" t="s">
        <v>2607</v>
      </c>
    </row>
    <row r="1627" spans="2:6" x14ac:dyDescent="0.3">
      <c r="B1627" s="8" t="s">
        <v>2752</v>
      </c>
      <c r="C1627" s="8" t="s">
        <v>1794</v>
      </c>
      <c r="D1627" s="8" t="s">
        <v>3012</v>
      </c>
      <c r="E1627" s="8" t="s">
        <v>15</v>
      </c>
      <c r="F1627" s="8" t="s">
        <v>2607</v>
      </c>
    </row>
    <row r="1628" spans="2:6" x14ac:dyDescent="0.3">
      <c r="B1628" s="8" t="s">
        <v>2752</v>
      </c>
      <c r="C1628" s="8" t="s">
        <v>3013</v>
      </c>
      <c r="D1628" s="8" t="s">
        <v>3014</v>
      </c>
      <c r="E1628" s="8" t="s">
        <v>15</v>
      </c>
      <c r="F1628" s="8" t="s">
        <v>2607</v>
      </c>
    </row>
    <row r="1629" spans="2:6" x14ac:dyDescent="0.3">
      <c r="B1629" s="8" t="s">
        <v>2752</v>
      </c>
      <c r="C1629" s="8" t="s">
        <v>3015</v>
      </c>
      <c r="D1629" s="8" t="s">
        <v>3016</v>
      </c>
      <c r="E1629" s="8" t="s">
        <v>15</v>
      </c>
      <c r="F1629" s="8" t="s">
        <v>2607</v>
      </c>
    </row>
    <row r="1630" spans="2:6" x14ac:dyDescent="0.3">
      <c r="B1630" s="8" t="s">
        <v>2752</v>
      </c>
      <c r="C1630" s="8" t="s">
        <v>1796</v>
      </c>
      <c r="D1630" s="8" t="s">
        <v>3017</v>
      </c>
      <c r="E1630" s="8" t="s">
        <v>15</v>
      </c>
      <c r="F1630" s="8" t="s">
        <v>2607</v>
      </c>
    </row>
    <row r="1631" spans="2:6" x14ac:dyDescent="0.3">
      <c r="B1631" s="8" t="s">
        <v>2752</v>
      </c>
      <c r="C1631" s="8">
        <v>5</v>
      </c>
      <c r="D1631" s="8" t="s">
        <v>3018</v>
      </c>
      <c r="E1631" s="8" t="s">
        <v>15</v>
      </c>
      <c r="F1631" s="8" t="s">
        <v>2607</v>
      </c>
    </row>
    <row r="1632" spans="2:6" x14ac:dyDescent="0.3">
      <c r="B1632" s="8" t="s">
        <v>2752</v>
      </c>
      <c r="C1632" s="8" t="s">
        <v>3019</v>
      </c>
      <c r="D1632" s="8" t="s">
        <v>3020</v>
      </c>
      <c r="E1632" s="8" t="s">
        <v>15</v>
      </c>
      <c r="F1632" s="8" t="s">
        <v>2607</v>
      </c>
    </row>
    <row r="1633" spans="2:6" x14ac:dyDescent="0.3">
      <c r="B1633" s="8" t="s">
        <v>2752</v>
      </c>
      <c r="C1633" s="8" t="s">
        <v>2295</v>
      </c>
      <c r="D1633" s="8" t="s">
        <v>3021</v>
      </c>
      <c r="E1633" s="8" t="s">
        <v>15</v>
      </c>
      <c r="F1633" s="8" t="s">
        <v>2607</v>
      </c>
    </row>
    <row r="1634" spans="2:6" x14ac:dyDescent="0.3">
      <c r="B1634" s="8" t="s">
        <v>2752</v>
      </c>
      <c r="C1634" s="8" t="s">
        <v>3022</v>
      </c>
      <c r="D1634" s="8" t="s">
        <v>3023</v>
      </c>
      <c r="E1634" s="8" t="s">
        <v>15</v>
      </c>
      <c r="F1634" s="8" t="s">
        <v>2607</v>
      </c>
    </row>
    <row r="1635" spans="2:6" x14ac:dyDescent="0.3">
      <c r="B1635" s="8" t="s">
        <v>2752</v>
      </c>
      <c r="C1635" s="8" t="s">
        <v>3024</v>
      </c>
      <c r="D1635" s="8" t="s">
        <v>3025</v>
      </c>
      <c r="E1635" s="8" t="s">
        <v>15</v>
      </c>
      <c r="F1635" s="8" t="s">
        <v>2607</v>
      </c>
    </row>
    <row r="1636" spans="2:6" x14ac:dyDescent="0.3">
      <c r="B1636" s="8" t="s">
        <v>2752</v>
      </c>
      <c r="C1636" s="8" t="s">
        <v>3026</v>
      </c>
      <c r="D1636" s="8" t="s">
        <v>3027</v>
      </c>
      <c r="E1636" s="8" t="s">
        <v>15</v>
      </c>
      <c r="F1636" s="8" t="s">
        <v>2607</v>
      </c>
    </row>
    <row r="1637" spans="2:6" x14ac:dyDescent="0.3">
      <c r="B1637" s="8" t="s">
        <v>3028</v>
      </c>
      <c r="C1637" s="8"/>
      <c r="D1637" s="8" t="s">
        <v>3028</v>
      </c>
      <c r="E1637" s="8" t="s">
        <v>15</v>
      </c>
      <c r="F1637" s="8" t="s">
        <v>2607</v>
      </c>
    </row>
    <row r="1638" spans="2:6" x14ac:dyDescent="0.3">
      <c r="B1638" s="8" t="s">
        <v>3029</v>
      </c>
      <c r="C1638" s="8">
        <v>1</v>
      </c>
      <c r="D1638" s="8" t="s">
        <v>3030</v>
      </c>
      <c r="E1638" s="8" t="s">
        <v>15</v>
      </c>
      <c r="F1638" s="8" t="s">
        <v>2607</v>
      </c>
    </row>
    <row r="1639" spans="2:6" x14ac:dyDescent="0.3">
      <c r="B1639" s="8" t="s">
        <v>3029</v>
      </c>
      <c r="C1639" s="8">
        <v>2</v>
      </c>
      <c r="D1639" s="8" t="s">
        <v>3031</v>
      </c>
      <c r="E1639" s="8" t="s">
        <v>15</v>
      </c>
      <c r="F1639" s="8" t="s">
        <v>2607</v>
      </c>
    </row>
    <row r="1640" spans="2:6" x14ac:dyDescent="0.3">
      <c r="B1640" s="8" t="s">
        <v>3029</v>
      </c>
      <c r="C1640" s="8">
        <v>3</v>
      </c>
      <c r="D1640" s="8" t="s">
        <v>3032</v>
      </c>
      <c r="E1640" s="8" t="s">
        <v>15</v>
      </c>
      <c r="F1640" s="8" t="s">
        <v>2607</v>
      </c>
    </row>
    <row r="1641" spans="2:6" x14ac:dyDescent="0.3">
      <c r="B1641" s="8" t="s">
        <v>3029</v>
      </c>
      <c r="C1641" s="8">
        <v>4</v>
      </c>
      <c r="D1641" s="8" t="s">
        <v>3033</v>
      </c>
      <c r="E1641" s="8" t="s">
        <v>15</v>
      </c>
      <c r="F1641" s="8" t="s">
        <v>2607</v>
      </c>
    </row>
    <row r="1642" spans="2:6" x14ac:dyDescent="0.3">
      <c r="B1642" s="8" t="s">
        <v>3029</v>
      </c>
      <c r="C1642" s="8">
        <v>5</v>
      </c>
      <c r="D1642" s="8" t="s">
        <v>3034</v>
      </c>
      <c r="E1642" s="8" t="s">
        <v>15</v>
      </c>
      <c r="F1642" s="8" t="s">
        <v>2607</v>
      </c>
    </row>
    <row r="1643" spans="2:6" x14ac:dyDescent="0.3">
      <c r="B1643" s="8" t="s">
        <v>3029</v>
      </c>
      <c r="C1643" s="8">
        <v>6</v>
      </c>
      <c r="D1643" s="8" t="s">
        <v>3035</v>
      </c>
      <c r="E1643" s="8" t="s">
        <v>15</v>
      </c>
      <c r="F1643" s="8" t="s">
        <v>2607</v>
      </c>
    </row>
    <row r="1644" spans="2:6" x14ac:dyDescent="0.3">
      <c r="B1644" s="8" t="s">
        <v>3029</v>
      </c>
      <c r="C1644" s="8">
        <v>7</v>
      </c>
      <c r="D1644" s="8" t="s">
        <v>3036</v>
      </c>
      <c r="E1644" s="8" t="s">
        <v>15</v>
      </c>
      <c r="F1644" s="8" t="s">
        <v>2607</v>
      </c>
    </row>
    <row r="1645" spans="2:6" x14ac:dyDescent="0.3">
      <c r="B1645" s="8" t="s">
        <v>3030</v>
      </c>
      <c r="C1645" s="8"/>
      <c r="D1645" s="8" t="s">
        <v>3030</v>
      </c>
      <c r="E1645" s="8" t="s">
        <v>15</v>
      </c>
      <c r="F1645" s="8" t="s">
        <v>2607</v>
      </c>
    </row>
    <row r="1646" spans="2:6" x14ac:dyDescent="0.3">
      <c r="B1646" s="8" t="s">
        <v>3031</v>
      </c>
      <c r="C1646" s="8"/>
      <c r="D1646" s="8" t="s">
        <v>3031</v>
      </c>
      <c r="E1646" s="8" t="s">
        <v>15</v>
      </c>
      <c r="F1646" s="8" t="s">
        <v>2607</v>
      </c>
    </row>
    <row r="1647" spans="2:6" x14ac:dyDescent="0.3">
      <c r="B1647" s="8" t="s">
        <v>3031</v>
      </c>
      <c r="C1647" s="8" t="s">
        <v>1071</v>
      </c>
      <c r="D1647" s="8" t="s">
        <v>3037</v>
      </c>
      <c r="E1647" s="8" t="s">
        <v>15</v>
      </c>
      <c r="F1647" s="8" t="s">
        <v>2607</v>
      </c>
    </row>
    <row r="1648" spans="2:6" x14ac:dyDescent="0.3">
      <c r="B1648" s="8" t="s">
        <v>3031</v>
      </c>
      <c r="C1648" s="8" t="s">
        <v>1073</v>
      </c>
      <c r="D1648" s="8" t="s">
        <v>3038</v>
      </c>
      <c r="E1648" s="8" t="s">
        <v>15</v>
      </c>
      <c r="F1648" s="8" t="s">
        <v>2607</v>
      </c>
    </row>
    <row r="1649" spans="2:6" x14ac:dyDescent="0.3">
      <c r="B1649" s="8" t="s">
        <v>3031</v>
      </c>
      <c r="C1649" s="8" t="s">
        <v>1075</v>
      </c>
      <c r="D1649" s="8" t="s">
        <v>3039</v>
      </c>
      <c r="E1649" s="8" t="s">
        <v>15</v>
      </c>
      <c r="F1649" s="8" t="s">
        <v>2607</v>
      </c>
    </row>
    <row r="1650" spans="2:6" x14ac:dyDescent="0.3">
      <c r="B1650" s="8" t="s">
        <v>3031</v>
      </c>
      <c r="C1650" s="8" t="s">
        <v>1077</v>
      </c>
      <c r="D1650" s="8" t="s">
        <v>3040</v>
      </c>
      <c r="E1650" s="8" t="s">
        <v>15</v>
      </c>
      <c r="F1650" s="8" t="s">
        <v>2607</v>
      </c>
    </row>
    <row r="1651" spans="2:6" x14ac:dyDescent="0.3">
      <c r="B1651" s="8" t="s">
        <v>3031</v>
      </c>
      <c r="C1651" s="8" t="s">
        <v>2569</v>
      </c>
      <c r="D1651" s="8" t="s">
        <v>3041</v>
      </c>
      <c r="E1651" s="8" t="s">
        <v>15</v>
      </c>
      <c r="F1651" s="8" t="s">
        <v>2607</v>
      </c>
    </row>
    <row r="1652" spans="2:6" x14ac:dyDescent="0.3">
      <c r="B1652" s="8" t="s">
        <v>3031</v>
      </c>
      <c r="C1652" s="8" t="s">
        <v>2571</v>
      </c>
      <c r="D1652" s="8" t="s">
        <v>3042</v>
      </c>
      <c r="E1652" s="8" t="s">
        <v>15</v>
      </c>
      <c r="F1652" s="8" t="s">
        <v>2607</v>
      </c>
    </row>
    <row r="1653" spans="2:6" x14ac:dyDescent="0.3">
      <c r="B1653" s="8" t="s">
        <v>3031</v>
      </c>
      <c r="C1653" s="8" t="s">
        <v>3043</v>
      </c>
      <c r="D1653" s="8" t="s">
        <v>3044</v>
      </c>
      <c r="E1653" s="8" t="s">
        <v>15</v>
      </c>
      <c r="F1653" s="8" t="s">
        <v>2607</v>
      </c>
    </row>
    <row r="1654" spans="2:6" x14ac:dyDescent="0.3">
      <c r="B1654" s="8" t="s">
        <v>3031</v>
      </c>
      <c r="C1654" s="8" t="s">
        <v>3045</v>
      </c>
      <c r="D1654" s="8" t="s">
        <v>3046</v>
      </c>
      <c r="E1654" s="8" t="s">
        <v>15</v>
      </c>
      <c r="F1654" s="8" t="s">
        <v>2607</v>
      </c>
    </row>
    <row r="1655" spans="2:6" x14ac:dyDescent="0.3">
      <c r="B1655" s="8" t="s">
        <v>3031</v>
      </c>
      <c r="C1655" s="8" t="s">
        <v>1629</v>
      </c>
      <c r="D1655" s="8" t="s">
        <v>3047</v>
      </c>
      <c r="E1655" s="8" t="s">
        <v>15</v>
      </c>
      <c r="F1655" s="8" t="s">
        <v>2607</v>
      </c>
    </row>
    <row r="1656" spans="2:6" x14ac:dyDescent="0.3">
      <c r="B1656" s="8" t="s">
        <v>3031</v>
      </c>
      <c r="C1656" s="8" t="s">
        <v>977</v>
      </c>
      <c r="D1656" s="8" t="s">
        <v>3048</v>
      </c>
      <c r="E1656" s="8" t="s">
        <v>15</v>
      </c>
      <c r="F1656" s="8" t="s">
        <v>2607</v>
      </c>
    </row>
    <row r="1657" spans="2:6" x14ac:dyDescent="0.3">
      <c r="B1657" s="8" t="s">
        <v>3032</v>
      </c>
      <c r="C1657" s="8" t="s">
        <v>428</v>
      </c>
      <c r="D1657" s="8" t="s">
        <v>3049</v>
      </c>
      <c r="E1657" s="8" t="s">
        <v>15</v>
      </c>
      <c r="F1657" s="8" t="s">
        <v>2607</v>
      </c>
    </row>
    <row r="1658" spans="2:6" x14ac:dyDescent="0.3">
      <c r="B1658" s="8" t="s">
        <v>3032</v>
      </c>
      <c r="C1658" s="8" t="s">
        <v>3050</v>
      </c>
      <c r="D1658" s="8" t="s">
        <v>3051</v>
      </c>
      <c r="E1658" s="8" t="s">
        <v>15</v>
      </c>
      <c r="F1658" s="8" t="s">
        <v>2607</v>
      </c>
    </row>
    <row r="1659" spans="2:6" x14ac:dyDescent="0.3">
      <c r="B1659" s="8" t="s">
        <v>3032</v>
      </c>
      <c r="C1659" s="8" t="s">
        <v>3052</v>
      </c>
      <c r="D1659" s="8" t="s">
        <v>3053</v>
      </c>
      <c r="E1659" s="8" t="s">
        <v>15</v>
      </c>
      <c r="F1659" s="8" t="s">
        <v>2607</v>
      </c>
    </row>
    <row r="1660" spans="2:6" x14ac:dyDescent="0.3">
      <c r="B1660" s="8" t="s">
        <v>3032</v>
      </c>
      <c r="C1660" s="8" t="s">
        <v>2358</v>
      </c>
      <c r="D1660" s="8" t="s">
        <v>3054</v>
      </c>
      <c r="E1660" s="8" t="s">
        <v>15</v>
      </c>
      <c r="F1660" s="8" t="s">
        <v>2607</v>
      </c>
    </row>
    <row r="1661" spans="2:6" x14ac:dyDescent="0.3">
      <c r="B1661" s="8" t="s">
        <v>3032</v>
      </c>
      <c r="C1661" s="8" t="s">
        <v>3055</v>
      </c>
      <c r="D1661" s="8" t="s">
        <v>3056</v>
      </c>
      <c r="E1661" s="8" t="s">
        <v>15</v>
      </c>
      <c r="F1661" s="8" t="s">
        <v>2607</v>
      </c>
    </row>
    <row r="1662" spans="2:6" x14ac:dyDescent="0.3">
      <c r="B1662" s="8" t="s">
        <v>3032</v>
      </c>
      <c r="C1662" s="8" t="s">
        <v>3057</v>
      </c>
      <c r="D1662" s="8" t="s">
        <v>3058</v>
      </c>
      <c r="E1662" s="8" t="s">
        <v>15</v>
      </c>
      <c r="F1662" s="8" t="s">
        <v>2607</v>
      </c>
    </row>
    <row r="1663" spans="2:6" x14ac:dyDescent="0.3">
      <c r="B1663" s="8" t="s">
        <v>3032</v>
      </c>
      <c r="C1663" s="8" t="s">
        <v>321</v>
      </c>
      <c r="D1663" s="8" t="s">
        <v>3059</v>
      </c>
      <c r="E1663" s="8" t="s">
        <v>15</v>
      </c>
      <c r="F1663" s="8" t="s">
        <v>2607</v>
      </c>
    </row>
    <row r="1664" spans="2:6" x14ac:dyDescent="0.3">
      <c r="B1664" s="8" t="s">
        <v>3032</v>
      </c>
      <c r="C1664" s="8" t="s">
        <v>323</v>
      </c>
      <c r="D1664" s="8" t="s">
        <v>3060</v>
      </c>
      <c r="E1664" s="8" t="s">
        <v>15</v>
      </c>
      <c r="F1664" s="8" t="s">
        <v>2607</v>
      </c>
    </row>
    <row r="1665" spans="2:6" x14ac:dyDescent="0.3">
      <c r="B1665" s="8" t="s">
        <v>3033</v>
      </c>
      <c r="C1665" s="8"/>
      <c r="D1665" s="8" t="s">
        <v>3033</v>
      </c>
      <c r="E1665" s="8" t="s">
        <v>15</v>
      </c>
      <c r="F1665" s="8" t="s">
        <v>2607</v>
      </c>
    </row>
    <row r="1666" spans="2:6" x14ac:dyDescent="0.3">
      <c r="B1666" s="8" t="s">
        <v>3034</v>
      </c>
      <c r="C1666" s="8" t="s">
        <v>3061</v>
      </c>
      <c r="D1666" s="8" t="s">
        <v>3062</v>
      </c>
      <c r="E1666" s="8" t="s">
        <v>15</v>
      </c>
      <c r="F1666" s="8" t="s">
        <v>2607</v>
      </c>
    </row>
    <row r="1667" spans="2:6" x14ac:dyDescent="0.3">
      <c r="B1667" s="8" t="s">
        <v>3036</v>
      </c>
      <c r="C1667" s="8" t="s">
        <v>3063</v>
      </c>
      <c r="D1667" s="8" t="s">
        <v>3064</v>
      </c>
      <c r="E1667" s="8" t="s">
        <v>15</v>
      </c>
      <c r="F1667" s="8" t="s">
        <v>2607</v>
      </c>
    </row>
    <row r="1668" spans="2:6" x14ac:dyDescent="0.3">
      <c r="B1668" s="8" t="s">
        <v>3036</v>
      </c>
      <c r="C1668" s="8" t="s">
        <v>822</v>
      </c>
      <c r="D1668" s="8" t="s">
        <v>3065</v>
      </c>
      <c r="E1668" s="8" t="s">
        <v>15</v>
      </c>
      <c r="F1668" s="8" t="s">
        <v>2607</v>
      </c>
    </row>
    <row r="1669" spans="2:6" x14ac:dyDescent="0.3">
      <c r="B1669" s="8" t="s">
        <v>3036</v>
      </c>
      <c r="C1669" s="8" t="s">
        <v>824</v>
      </c>
      <c r="D1669" s="8" t="s">
        <v>3066</v>
      </c>
      <c r="E1669" s="8" t="s">
        <v>15</v>
      </c>
      <c r="F1669" s="8" t="s">
        <v>2607</v>
      </c>
    </row>
    <row r="1670" spans="2:6" x14ac:dyDescent="0.3">
      <c r="B1670" s="8" t="s">
        <v>3067</v>
      </c>
      <c r="C1670" s="8"/>
      <c r="D1670" s="8" t="s">
        <v>3067</v>
      </c>
      <c r="E1670" s="8" t="s">
        <v>15</v>
      </c>
      <c r="F1670" s="8" t="s">
        <v>2607</v>
      </c>
    </row>
    <row r="1671" spans="2:6" x14ac:dyDescent="0.3">
      <c r="B1671" s="8" t="s">
        <v>3068</v>
      </c>
      <c r="C1671" s="8"/>
      <c r="D1671" s="8" t="s">
        <v>3068</v>
      </c>
      <c r="E1671" s="8" t="s">
        <v>15</v>
      </c>
      <c r="F1671" s="8" t="s">
        <v>2607</v>
      </c>
    </row>
    <row r="1672" spans="2:6" x14ac:dyDescent="0.3">
      <c r="B1672" s="8" t="s">
        <v>2793</v>
      </c>
      <c r="C1672" s="8" t="s">
        <v>3069</v>
      </c>
      <c r="D1672" s="8" t="s">
        <v>3070</v>
      </c>
      <c r="E1672" s="8" t="s">
        <v>15</v>
      </c>
      <c r="F1672" s="8" t="s">
        <v>2607</v>
      </c>
    </row>
    <row r="1673" spans="2:6" x14ac:dyDescent="0.3">
      <c r="B1673" s="8" t="s">
        <v>2793</v>
      </c>
      <c r="C1673" s="8" t="s">
        <v>3071</v>
      </c>
      <c r="D1673" s="8" t="s">
        <v>3072</v>
      </c>
      <c r="E1673" s="8" t="s">
        <v>15</v>
      </c>
      <c r="F1673" s="8" t="s">
        <v>2607</v>
      </c>
    </row>
    <row r="1674" spans="2:6" x14ac:dyDescent="0.3">
      <c r="B1674" s="8" t="s">
        <v>2793</v>
      </c>
      <c r="C1674" s="8" t="s">
        <v>3073</v>
      </c>
      <c r="D1674" s="8" t="s">
        <v>3074</v>
      </c>
      <c r="E1674" s="8" t="s">
        <v>15</v>
      </c>
      <c r="F1674" s="8" t="s">
        <v>2607</v>
      </c>
    </row>
    <row r="1675" spans="2:6" x14ac:dyDescent="0.3">
      <c r="B1675" s="8" t="s">
        <v>2793</v>
      </c>
      <c r="C1675" s="8" t="s">
        <v>3075</v>
      </c>
      <c r="D1675" s="8" t="s">
        <v>3076</v>
      </c>
      <c r="E1675" s="8" t="s">
        <v>15</v>
      </c>
      <c r="F1675" s="8" t="s">
        <v>2607</v>
      </c>
    </row>
    <row r="1676" spans="2:6" x14ac:dyDescent="0.3">
      <c r="B1676" s="8" t="s">
        <v>2793</v>
      </c>
      <c r="C1676" s="8" t="s">
        <v>1995</v>
      </c>
      <c r="D1676" s="8" t="s">
        <v>3077</v>
      </c>
      <c r="E1676" s="8" t="s">
        <v>15</v>
      </c>
      <c r="F1676" s="8" t="s">
        <v>2607</v>
      </c>
    </row>
    <row r="1677" spans="2:6" x14ac:dyDescent="0.3">
      <c r="B1677" s="8" t="s">
        <v>2793</v>
      </c>
      <c r="C1677" s="8" t="s">
        <v>3078</v>
      </c>
      <c r="D1677" s="8" t="s">
        <v>3079</v>
      </c>
      <c r="E1677" s="8" t="s">
        <v>15</v>
      </c>
      <c r="F1677" s="8" t="s">
        <v>2607</v>
      </c>
    </row>
    <row r="1678" spans="2:6" x14ac:dyDescent="0.3">
      <c r="B1678" s="8" t="s">
        <v>2793</v>
      </c>
      <c r="C1678" s="8" t="s">
        <v>1997</v>
      </c>
      <c r="D1678" s="8" t="s">
        <v>3080</v>
      </c>
      <c r="E1678" s="8" t="s">
        <v>15</v>
      </c>
      <c r="F1678" s="8" t="s">
        <v>2607</v>
      </c>
    </row>
    <row r="1679" spans="2:6" x14ac:dyDescent="0.3">
      <c r="B1679" s="8" t="s">
        <v>2793</v>
      </c>
      <c r="C1679" s="8" t="s">
        <v>2001</v>
      </c>
      <c r="D1679" s="8" t="s">
        <v>3081</v>
      </c>
      <c r="E1679" s="8" t="s">
        <v>15</v>
      </c>
      <c r="F1679" s="8" t="s">
        <v>2607</v>
      </c>
    </row>
    <row r="1680" spans="2:6" x14ac:dyDescent="0.3">
      <c r="B1680" s="8" t="s">
        <v>2793</v>
      </c>
      <c r="C1680" s="8" t="s">
        <v>3082</v>
      </c>
      <c r="D1680" s="8" t="s">
        <v>3083</v>
      </c>
      <c r="E1680" s="8" t="s">
        <v>15</v>
      </c>
      <c r="F1680" s="8" t="s">
        <v>2607</v>
      </c>
    </row>
    <row r="1681" spans="2:6" x14ac:dyDescent="0.3">
      <c r="B1681" s="8" t="s">
        <v>2793</v>
      </c>
      <c r="C1681" s="8" t="s">
        <v>3084</v>
      </c>
      <c r="D1681" s="8" t="s">
        <v>3085</v>
      </c>
      <c r="E1681" s="8" t="s">
        <v>15</v>
      </c>
      <c r="F1681" s="8" t="s">
        <v>2607</v>
      </c>
    </row>
    <row r="1682" spans="2:6" x14ac:dyDescent="0.3">
      <c r="B1682" s="8" t="s">
        <v>2793</v>
      </c>
      <c r="C1682" s="8" t="s">
        <v>3086</v>
      </c>
      <c r="D1682" s="8" t="s">
        <v>3087</v>
      </c>
      <c r="E1682" s="8" t="s">
        <v>15</v>
      </c>
      <c r="F1682" s="8" t="s">
        <v>2607</v>
      </c>
    </row>
    <row r="1683" spans="2:6" x14ac:dyDescent="0.3">
      <c r="B1683" s="8" t="s">
        <v>2793</v>
      </c>
      <c r="C1683" s="8" t="s">
        <v>3088</v>
      </c>
      <c r="D1683" s="8" t="s">
        <v>3089</v>
      </c>
      <c r="E1683" s="8" t="s">
        <v>15</v>
      </c>
      <c r="F1683" s="8" t="s">
        <v>2607</v>
      </c>
    </row>
    <row r="1684" spans="2:6" x14ac:dyDescent="0.3">
      <c r="B1684" s="8" t="s">
        <v>2793</v>
      </c>
      <c r="C1684" s="8" t="s">
        <v>3090</v>
      </c>
      <c r="D1684" s="8" t="s">
        <v>3091</v>
      </c>
      <c r="E1684" s="8" t="s">
        <v>15</v>
      </c>
      <c r="F1684" s="8" t="s">
        <v>2607</v>
      </c>
    </row>
    <row r="1685" spans="2:6" x14ac:dyDescent="0.3">
      <c r="B1685" s="8" t="s">
        <v>2793</v>
      </c>
      <c r="C1685" s="8" t="s">
        <v>794</v>
      </c>
      <c r="D1685" s="8" t="s">
        <v>3092</v>
      </c>
      <c r="E1685" s="8" t="s">
        <v>15</v>
      </c>
      <c r="F1685" s="8" t="s">
        <v>2607</v>
      </c>
    </row>
    <row r="1686" spans="2:6" x14ac:dyDescent="0.3">
      <c r="B1686" s="8" t="s">
        <v>2793</v>
      </c>
      <c r="C1686" s="8" t="s">
        <v>3093</v>
      </c>
      <c r="D1686" s="8" t="s">
        <v>3094</v>
      </c>
      <c r="E1686" s="8" t="s">
        <v>15</v>
      </c>
      <c r="F1686" s="8" t="s">
        <v>2607</v>
      </c>
    </row>
    <row r="1687" spans="2:6" x14ac:dyDescent="0.3">
      <c r="B1687" s="8" t="s">
        <v>2793</v>
      </c>
      <c r="C1687" s="8" t="s">
        <v>3095</v>
      </c>
      <c r="D1687" s="8" t="s">
        <v>3096</v>
      </c>
      <c r="E1687" s="8" t="s">
        <v>15</v>
      </c>
      <c r="F1687" s="8" t="s">
        <v>2607</v>
      </c>
    </row>
    <row r="1688" spans="2:6" x14ac:dyDescent="0.3">
      <c r="B1688" s="8" t="s">
        <v>2793</v>
      </c>
      <c r="C1688" s="8" t="s">
        <v>551</v>
      </c>
      <c r="D1688" s="8" t="s">
        <v>3097</v>
      </c>
      <c r="E1688" s="8" t="s">
        <v>15</v>
      </c>
      <c r="F1688" s="8" t="s">
        <v>2607</v>
      </c>
    </row>
    <row r="1689" spans="2:6" x14ac:dyDescent="0.3">
      <c r="B1689" s="8" t="s">
        <v>2793</v>
      </c>
      <c r="C1689" s="8" t="s">
        <v>557</v>
      </c>
      <c r="D1689" s="8" t="s">
        <v>3098</v>
      </c>
      <c r="E1689" s="8" t="s">
        <v>15</v>
      </c>
      <c r="F1689" s="8" t="s">
        <v>2607</v>
      </c>
    </row>
    <row r="1690" spans="2:6" x14ac:dyDescent="0.3">
      <c r="B1690" s="8" t="s">
        <v>2801</v>
      </c>
      <c r="C1690" s="8" t="s">
        <v>3099</v>
      </c>
      <c r="D1690" s="8" t="s">
        <v>3100</v>
      </c>
      <c r="E1690" s="8" t="s">
        <v>15</v>
      </c>
      <c r="F1690" s="8" t="s">
        <v>2607</v>
      </c>
    </row>
    <row r="1691" spans="2:6" x14ac:dyDescent="0.3">
      <c r="B1691" s="8" t="s">
        <v>2801</v>
      </c>
      <c r="C1691" s="8" t="s">
        <v>2475</v>
      </c>
      <c r="D1691" s="8" t="s">
        <v>3101</v>
      </c>
      <c r="E1691" s="8" t="s">
        <v>15</v>
      </c>
      <c r="F1691" s="8" t="s">
        <v>2607</v>
      </c>
    </row>
    <row r="1692" spans="2:6" x14ac:dyDescent="0.3">
      <c r="B1692" s="8" t="s">
        <v>2801</v>
      </c>
      <c r="C1692" s="8" t="s">
        <v>2477</v>
      </c>
      <c r="D1692" s="8" t="s">
        <v>3102</v>
      </c>
      <c r="E1692" s="8" t="s">
        <v>15</v>
      </c>
      <c r="F1692" s="8" t="s">
        <v>2607</v>
      </c>
    </row>
    <row r="1693" spans="2:6" x14ac:dyDescent="0.3">
      <c r="B1693" s="8" t="s">
        <v>2801</v>
      </c>
      <c r="C1693" s="8" t="s">
        <v>3103</v>
      </c>
      <c r="D1693" s="8" t="s">
        <v>3104</v>
      </c>
      <c r="E1693" s="8" t="s">
        <v>15</v>
      </c>
      <c r="F1693" s="8" t="s">
        <v>2607</v>
      </c>
    </row>
    <row r="1694" spans="2:6" x14ac:dyDescent="0.3">
      <c r="B1694" s="8" t="s">
        <v>2801</v>
      </c>
      <c r="C1694" s="8" t="s">
        <v>3105</v>
      </c>
      <c r="D1694" s="8" t="s">
        <v>3106</v>
      </c>
      <c r="E1694" s="8" t="s">
        <v>15</v>
      </c>
      <c r="F1694" s="8" t="s">
        <v>2607</v>
      </c>
    </row>
    <row r="1695" spans="2:6" x14ac:dyDescent="0.3">
      <c r="B1695" s="8" t="s">
        <v>2801</v>
      </c>
      <c r="C1695" s="8" t="s">
        <v>3107</v>
      </c>
      <c r="D1695" s="8" t="s">
        <v>3108</v>
      </c>
      <c r="E1695" s="8" t="s">
        <v>15</v>
      </c>
      <c r="F1695" s="8" t="s">
        <v>2607</v>
      </c>
    </row>
    <row r="1696" spans="2:6" x14ac:dyDescent="0.3">
      <c r="B1696" s="8" t="s">
        <v>2801</v>
      </c>
      <c r="C1696" s="8" t="s">
        <v>1803</v>
      </c>
      <c r="D1696" s="8" t="s">
        <v>3109</v>
      </c>
      <c r="E1696" s="8" t="s">
        <v>15</v>
      </c>
      <c r="F1696" s="8" t="s">
        <v>2607</v>
      </c>
    </row>
    <row r="1697" spans="2:6" x14ac:dyDescent="0.3">
      <c r="B1697" s="8" t="s">
        <v>2801</v>
      </c>
      <c r="C1697" s="8" t="s">
        <v>3110</v>
      </c>
      <c r="D1697" s="8" t="s">
        <v>3111</v>
      </c>
      <c r="E1697" s="8" t="s">
        <v>15</v>
      </c>
      <c r="F1697" s="8" t="s">
        <v>2607</v>
      </c>
    </row>
    <row r="1698" spans="2:6" x14ac:dyDescent="0.3">
      <c r="B1698" s="8" t="s">
        <v>3112</v>
      </c>
      <c r="C1698" s="8" t="s">
        <v>2761</v>
      </c>
      <c r="D1698" s="8" t="s">
        <v>3113</v>
      </c>
      <c r="E1698" s="8" t="s">
        <v>15</v>
      </c>
      <c r="F1698" s="8" t="s">
        <v>2607</v>
      </c>
    </row>
    <row r="1699" spans="2:6" x14ac:dyDescent="0.3">
      <c r="B1699" s="8" t="s">
        <v>3112</v>
      </c>
      <c r="C1699" s="8" t="s">
        <v>3114</v>
      </c>
      <c r="D1699" s="8" t="s">
        <v>3115</v>
      </c>
      <c r="E1699" s="8" t="s">
        <v>15</v>
      </c>
      <c r="F1699" s="8" t="s">
        <v>2607</v>
      </c>
    </row>
    <row r="1700" spans="2:6" x14ac:dyDescent="0.3">
      <c r="B1700" s="8" t="s">
        <v>3112</v>
      </c>
      <c r="C1700" s="8" t="s">
        <v>1738</v>
      </c>
      <c r="D1700" s="8" t="s">
        <v>3116</v>
      </c>
      <c r="E1700" s="8" t="s">
        <v>15</v>
      </c>
      <c r="F1700" s="8" t="s">
        <v>2607</v>
      </c>
    </row>
    <row r="1701" spans="2:6" x14ac:dyDescent="0.3">
      <c r="B1701" s="8" t="s">
        <v>3112</v>
      </c>
      <c r="C1701" s="8" t="s">
        <v>1740</v>
      </c>
      <c r="D1701" s="8" t="s">
        <v>3117</v>
      </c>
      <c r="E1701" s="8" t="s">
        <v>15</v>
      </c>
      <c r="F1701" s="8" t="s">
        <v>2607</v>
      </c>
    </row>
    <row r="1702" spans="2:6" x14ac:dyDescent="0.3">
      <c r="B1702" s="8" t="s">
        <v>3112</v>
      </c>
      <c r="C1702" s="8" t="s">
        <v>1742</v>
      </c>
      <c r="D1702" s="8" t="s">
        <v>3118</v>
      </c>
      <c r="E1702" s="8" t="s">
        <v>15</v>
      </c>
      <c r="F1702" s="8" t="s">
        <v>2607</v>
      </c>
    </row>
    <row r="1703" spans="2:6" x14ac:dyDescent="0.3">
      <c r="B1703" s="8" t="s">
        <v>3112</v>
      </c>
      <c r="C1703" s="8" t="s">
        <v>1744</v>
      </c>
      <c r="D1703" s="8" t="s">
        <v>3119</v>
      </c>
      <c r="E1703" s="8" t="s">
        <v>15</v>
      </c>
      <c r="F1703" s="8" t="s">
        <v>2607</v>
      </c>
    </row>
    <row r="1704" spans="2:6" x14ac:dyDescent="0.3">
      <c r="B1704" s="8" t="s">
        <v>3112</v>
      </c>
      <c r="C1704" s="8" t="s">
        <v>1746</v>
      </c>
      <c r="D1704" s="8" t="s">
        <v>3120</v>
      </c>
      <c r="E1704" s="8" t="s">
        <v>15</v>
      </c>
      <c r="F1704" s="8" t="s">
        <v>2607</v>
      </c>
    </row>
    <row r="1705" spans="2:6" x14ac:dyDescent="0.3">
      <c r="B1705" s="8" t="s">
        <v>3112</v>
      </c>
      <c r="C1705" s="8" t="s">
        <v>53</v>
      </c>
      <c r="D1705" s="8" t="s">
        <v>3121</v>
      </c>
      <c r="E1705" s="8" t="s">
        <v>15</v>
      </c>
      <c r="F1705" s="8" t="s">
        <v>2607</v>
      </c>
    </row>
    <row r="1706" spans="2:6" x14ac:dyDescent="0.3">
      <c r="B1706" s="8" t="s">
        <v>3112</v>
      </c>
      <c r="C1706" s="8" t="s">
        <v>3122</v>
      </c>
      <c r="D1706" s="8" t="s">
        <v>3123</v>
      </c>
      <c r="E1706" s="8" t="s">
        <v>15</v>
      </c>
      <c r="F1706" s="8" t="s">
        <v>2607</v>
      </c>
    </row>
    <row r="1707" spans="2:6" x14ac:dyDescent="0.3">
      <c r="B1707" s="8" t="s">
        <v>3112</v>
      </c>
      <c r="C1707" s="8" t="s">
        <v>3124</v>
      </c>
      <c r="D1707" s="8" t="s">
        <v>3125</v>
      </c>
      <c r="E1707" s="8" t="s">
        <v>15</v>
      </c>
      <c r="F1707" s="8" t="s">
        <v>2607</v>
      </c>
    </row>
    <row r="1708" spans="2:6" x14ac:dyDescent="0.3">
      <c r="B1708" s="8" t="s">
        <v>3112</v>
      </c>
      <c r="C1708" s="8" t="s">
        <v>3126</v>
      </c>
      <c r="D1708" s="8" t="s">
        <v>3127</v>
      </c>
      <c r="E1708" s="8" t="s">
        <v>15</v>
      </c>
      <c r="F1708" s="8" t="s">
        <v>2607</v>
      </c>
    </row>
    <row r="1709" spans="2:6" x14ac:dyDescent="0.3">
      <c r="B1709" s="8" t="s">
        <v>3112</v>
      </c>
      <c r="C1709" s="8" t="s">
        <v>3128</v>
      </c>
      <c r="D1709" s="8" t="s">
        <v>3129</v>
      </c>
      <c r="E1709" s="8" t="s">
        <v>15</v>
      </c>
      <c r="F1709" s="8" t="s">
        <v>2607</v>
      </c>
    </row>
    <row r="1710" spans="2:6" x14ac:dyDescent="0.3">
      <c r="B1710" s="8" t="s">
        <v>3112</v>
      </c>
      <c r="C1710" s="8" t="s">
        <v>3130</v>
      </c>
      <c r="D1710" s="8" t="s">
        <v>3131</v>
      </c>
      <c r="E1710" s="8" t="s">
        <v>15</v>
      </c>
      <c r="F1710" s="8" t="s">
        <v>2607</v>
      </c>
    </row>
    <row r="1711" spans="2:6" x14ac:dyDescent="0.3">
      <c r="B1711" s="8" t="s">
        <v>3112</v>
      </c>
      <c r="C1711" s="8" t="s">
        <v>3132</v>
      </c>
      <c r="D1711" s="8" t="s">
        <v>3133</v>
      </c>
      <c r="E1711" s="8" t="s">
        <v>15</v>
      </c>
      <c r="F1711" s="8" t="s">
        <v>2607</v>
      </c>
    </row>
    <row r="1712" spans="2:6" x14ac:dyDescent="0.3">
      <c r="B1712" s="8" t="s">
        <v>3112</v>
      </c>
      <c r="C1712" s="8" t="s">
        <v>3134</v>
      </c>
      <c r="D1712" s="8" t="s">
        <v>3135</v>
      </c>
      <c r="E1712" s="8" t="s">
        <v>15</v>
      </c>
      <c r="F1712" s="8" t="s">
        <v>2607</v>
      </c>
    </row>
    <row r="1713" spans="2:6" x14ac:dyDescent="0.3">
      <c r="B1713" s="8" t="s">
        <v>3112</v>
      </c>
      <c r="C1713" s="8" t="s">
        <v>3136</v>
      </c>
      <c r="D1713" s="8" t="s">
        <v>3137</v>
      </c>
      <c r="E1713" s="8" t="s">
        <v>15</v>
      </c>
      <c r="F1713" s="8" t="s">
        <v>2607</v>
      </c>
    </row>
    <row r="1714" spans="2:6" x14ac:dyDescent="0.3">
      <c r="B1714" s="8" t="s">
        <v>3112</v>
      </c>
      <c r="C1714" s="8" t="s">
        <v>3138</v>
      </c>
      <c r="D1714" s="8" t="s">
        <v>3139</v>
      </c>
      <c r="E1714" s="8" t="s">
        <v>15</v>
      </c>
      <c r="F1714" s="8" t="s">
        <v>2607</v>
      </c>
    </row>
    <row r="1715" spans="2:6" x14ac:dyDescent="0.3">
      <c r="B1715" s="8" t="s">
        <v>3112</v>
      </c>
      <c r="C1715" s="8" t="s">
        <v>3140</v>
      </c>
      <c r="D1715" s="8" t="s">
        <v>3141</v>
      </c>
      <c r="E1715" s="8" t="s">
        <v>15</v>
      </c>
      <c r="F1715" s="8" t="s">
        <v>2607</v>
      </c>
    </row>
    <row r="1716" spans="2:6" x14ac:dyDescent="0.3">
      <c r="B1716" s="8" t="s">
        <v>3112</v>
      </c>
      <c r="C1716" s="8" t="s">
        <v>3142</v>
      </c>
      <c r="D1716" s="8" t="s">
        <v>3143</v>
      </c>
      <c r="E1716" s="8" t="s">
        <v>15</v>
      </c>
      <c r="F1716" s="8" t="s">
        <v>2607</v>
      </c>
    </row>
    <row r="1717" spans="2:6" x14ac:dyDescent="0.3">
      <c r="B1717" s="8" t="s">
        <v>3112</v>
      </c>
      <c r="C1717" s="8" t="s">
        <v>3144</v>
      </c>
      <c r="D1717" s="8" t="s">
        <v>3145</v>
      </c>
      <c r="E1717" s="8" t="s">
        <v>15</v>
      </c>
      <c r="F1717" s="8" t="s">
        <v>2607</v>
      </c>
    </row>
    <row r="1718" spans="2:6" x14ac:dyDescent="0.3">
      <c r="B1718" s="8" t="s">
        <v>3112</v>
      </c>
      <c r="C1718" s="8" t="s">
        <v>3146</v>
      </c>
      <c r="D1718" s="8" t="s">
        <v>3147</v>
      </c>
      <c r="E1718" s="8" t="s">
        <v>15</v>
      </c>
      <c r="F1718" s="8" t="s">
        <v>2607</v>
      </c>
    </row>
    <row r="1719" spans="2:6" x14ac:dyDescent="0.3">
      <c r="B1719" s="8" t="s">
        <v>3112</v>
      </c>
      <c r="C1719" s="8" t="s">
        <v>3148</v>
      </c>
      <c r="D1719" s="8" t="s">
        <v>3149</v>
      </c>
      <c r="E1719" s="8" t="s">
        <v>15</v>
      </c>
      <c r="F1719" s="8" t="s">
        <v>2607</v>
      </c>
    </row>
    <row r="1720" spans="2:6" x14ac:dyDescent="0.3">
      <c r="B1720" s="8" t="s">
        <v>3112</v>
      </c>
      <c r="C1720" s="8" t="s">
        <v>3150</v>
      </c>
      <c r="D1720" s="8" t="s">
        <v>3151</v>
      </c>
      <c r="E1720" s="8" t="s">
        <v>15</v>
      </c>
      <c r="F1720" s="8" t="s">
        <v>2607</v>
      </c>
    </row>
    <row r="1721" spans="2:6" x14ac:dyDescent="0.3">
      <c r="B1721" s="8" t="s">
        <v>3112</v>
      </c>
      <c r="C1721" s="8" t="s">
        <v>3152</v>
      </c>
      <c r="D1721" s="8" t="s">
        <v>3153</v>
      </c>
      <c r="E1721" s="8" t="s">
        <v>15</v>
      </c>
      <c r="F1721" s="8" t="s">
        <v>2607</v>
      </c>
    </row>
    <row r="1722" spans="2:6" x14ac:dyDescent="0.3">
      <c r="B1722" s="8" t="s">
        <v>3112</v>
      </c>
      <c r="C1722" s="8" t="s">
        <v>3154</v>
      </c>
      <c r="D1722" s="8" t="s">
        <v>3155</v>
      </c>
      <c r="E1722" s="8" t="s">
        <v>15</v>
      </c>
      <c r="F1722" s="8" t="s">
        <v>2607</v>
      </c>
    </row>
    <row r="1723" spans="2:6" x14ac:dyDescent="0.3">
      <c r="B1723" s="8" t="s">
        <v>3112</v>
      </c>
      <c r="C1723" s="8" t="s">
        <v>3156</v>
      </c>
      <c r="D1723" s="8" t="s">
        <v>3157</v>
      </c>
      <c r="E1723" s="8" t="s">
        <v>15</v>
      </c>
      <c r="F1723" s="8" t="s">
        <v>2607</v>
      </c>
    </row>
    <row r="1724" spans="2:6" x14ac:dyDescent="0.3">
      <c r="B1724" s="8" t="s">
        <v>3158</v>
      </c>
      <c r="C1724" s="8">
        <v>4</v>
      </c>
      <c r="D1724" s="8" t="s">
        <v>3159</v>
      </c>
      <c r="E1724" s="8" t="s">
        <v>15</v>
      </c>
      <c r="F1724" s="8" t="s">
        <v>2607</v>
      </c>
    </row>
    <row r="1725" spans="2:6" x14ac:dyDescent="0.3">
      <c r="B1725" s="8" t="s">
        <v>3158</v>
      </c>
      <c r="C1725" s="8" t="s">
        <v>3160</v>
      </c>
      <c r="D1725" s="8" t="s">
        <v>3161</v>
      </c>
      <c r="E1725" s="8" t="s">
        <v>15</v>
      </c>
      <c r="F1725" s="8" t="s">
        <v>2607</v>
      </c>
    </row>
    <row r="1726" spans="2:6" x14ac:dyDescent="0.3">
      <c r="B1726" s="8" t="s">
        <v>3158</v>
      </c>
      <c r="C1726" s="8" t="s">
        <v>3162</v>
      </c>
      <c r="D1726" s="8" t="s">
        <v>3163</v>
      </c>
      <c r="E1726" s="8" t="s">
        <v>15</v>
      </c>
      <c r="F1726" s="8" t="s">
        <v>2607</v>
      </c>
    </row>
    <row r="1727" spans="2:6" x14ac:dyDescent="0.3">
      <c r="B1727" s="8" t="s">
        <v>3158</v>
      </c>
      <c r="C1727" s="8" t="s">
        <v>3164</v>
      </c>
      <c r="D1727" s="8" t="s">
        <v>3165</v>
      </c>
      <c r="E1727" s="8" t="s">
        <v>15</v>
      </c>
      <c r="F1727" s="8" t="s">
        <v>2607</v>
      </c>
    </row>
    <row r="1728" spans="2:6" x14ac:dyDescent="0.3">
      <c r="B1728" s="8" t="s">
        <v>3158</v>
      </c>
      <c r="C1728" s="8" t="s">
        <v>3166</v>
      </c>
      <c r="D1728" s="8" t="s">
        <v>3167</v>
      </c>
      <c r="E1728" s="8" t="s">
        <v>15</v>
      </c>
      <c r="F1728" s="8" t="s">
        <v>2607</v>
      </c>
    </row>
    <row r="1729" spans="2:6" x14ac:dyDescent="0.3">
      <c r="B1729" s="8" t="s">
        <v>3158</v>
      </c>
      <c r="C1729" s="8" t="s">
        <v>3168</v>
      </c>
      <c r="D1729" s="8" t="s">
        <v>3169</v>
      </c>
      <c r="E1729" s="8" t="s">
        <v>15</v>
      </c>
      <c r="F1729" s="8" t="s">
        <v>2607</v>
      </c>
    </row>
    <row r="1730" spans="2:6" x14ac:dyDescent="0.3">
      <c r="B1730" s="8" t="s">
        <v>3158</v>
      </c>
      <c r="C1730" s="8" t="s">
        <v>1261</v>
      </c>
      <c r="D1730" s="8" t="s">
        <v>3170</v>
      </c>
      <c r="E1730" s="8" t="s">
        <v>15</v>
      </c>
      <c r="F1730" s="8" t="s">
        <v>2607</v>
      </c>
    </row>
    <row r="1731" spans="2:6" x14ac:dyDescent="0.3">
      <c r="B1731" s="8" t="s">
        <v>3158</v>
      </c>
      <c r="C1731" s="8" t="s">
        <v>1263</v>
      </c>
      <c r="D1731" s="8" t="s">
        <v>3171</v>
      </c>
      <c r="E1731" s="8" t="s">
        <v>15</v>
      </c>
      <c r="F1731" s="8" t="s">
        <v>2607</v>
      </c>
    </row>
    <row r="1732" spans="2:6" x14ac:dyDescent="0.3">
      <c r="B1732" s="8" t="s">
        <v>3158</v>
      </c>
      <c r="C1732" s="8" t="s">
        <v>1265</v>
      </c>
      <c r="D1732" s="8" t="s">
        <v>3172</v>
      </c>
      <c r="E1732" s="8" t="s">
        <v>15</v>
      </c>
      <c r="F1732" s="8" t="s">
        <v>2607</v>
      </c>
    </row>
    <row r="1733" spans="2:6" x14ac:dyDescent="0.3">
      <c r="B1733" s="8" t="s">
        <v>3158</v>
      </c>
      <c r="C1733" s="8" t="s">
        <v>131</v>
      </c>
      <c r="D1733" s="8" t="s">
        <v>3173</v>
      </c>
      <c r="E1733" s="8" t="s">
        <v>15</v>
      </c>
      <c r="F1733" s="8" t="s">
        <v>2607</v>
      </c>
    </row>
    <row r="1734" spans="2:6" x14ac:dyDescent="0.3">
      <c r="B1734" s="8" t="s">
        <v>3158</v>
      </c>
      <c r="C1734" s="8" t="s">
        <v>144</v>
      </c>
      <c r="D1734" s="8" t="s">
        <v>3174</v>
      </c>
      <c r="E1734" s="8" t="s">
        <v>15</v>
      </c>
      <c r="F1734" s="8" t="s">
        <v>2607</v>
      </c>
    </row>
    <row r="1735" spans="2:6" x14ac:dyDescent="0.3">
      <c r="B1735" s="8" t="s">
        <v>3158</v>
      </c>
      <c r="C1735" s="8" t="s">
        <v>150</v>
      </c>
      <c r="D1735" s="8" t="s">
        <v>3175</v>
      </c>
      <c r="E1735" s="8" t="s">
        <v>15</v>
      </c>
      <c r="F1735" s="8" t="s">
        <v>2607</v>
      </c>
    </row>
    <row r="1736" spans="2:6" x14ac:dyDescent="0.3">
      <c r="B1736" s="8" t="s">
        <v>3158</v>
      </c>
      <c r="C1736" s="8" t="s">
        <v>152</v>
      </c>
      <c r="D1736" s="8" t="s">
        <v>3176</v>
      </c>
      <c r="E1736" s="8" t="s">
        <v>15</v>
      </c>
      <c r="F1736" s="8" t="s">
        <v>2607</v>
      </c>
    </row>
    <row r="1737" spans="2:6" x14ac:dyDescent="0.3">
      <c r="B1737" s="8" t="s">
        <v>3158</v>
      </c>
      <c r="C1737" s="8" t="s">
        <v>154</v>
      </c>
      <c r="D1737" s="8" t="s">
        <v>3177</v>
      </c>
      <c r="E1737" s="8" t="s">
        <v>15</v>
      </c>
      <c r="F1737" s="8" t="s">
        <v>2607</v>
      </c>
    </row>
    <row r="1738" spans="2:6" x14ac:dyDescent="0.3">
      <c r="B1738" s="8" t="s">
        <v>3158</v>
      </c>
      <c r="C1738" s="8" t="s">
        <v>3178</v>
      </c>
      <c r="D1738" s="8" t="s">
        <v>3179</v>
      </c>
      <c r="E1738" s="8" t="s">
        <v>15</v>
      </c>
      <c r="F1738" s="8" t="s">
        <v>2607</v>
      </c>
    </row>
    <row r="1739" spans="2:6" x14ac:dyDescent="0.3">
      <c r="B1739" s="8" t="s">
        <v>3158</v>
      </c>
      <c r="C1739" s="8" t="s">
        <v>3180</v>
      </c>
      <c r="D1739" s="8" t="s">
        <v>3181</v>
      </c>
      <c r="E1739" s="8" t="s">
        <v>15</v>
      </c>
      <c r="F1739" s="8" t="s">
        <v>2607</v>
      </c>
    </row>
    <row r="1740" spans="2:6" x14ac:dyDescent="0.3">
      <c r="B1740" s="8" t="s">
        <v>3182</v>
      </c>
      <c r="C1740" s="8" t="s">
        <v>1313</v>
      </c>
      <c r="D1740" s="8" t="s">
        <v>3183</v>
      </c>
      <c r="E1740" s="8" t="s">
        <v>15</v>
      </c>
      <c r="F1740" s="8" t="s">
        <v>2607</v>
      </c>
    </row>
    <row r="1741" spans="2:6" x14ac:dyDescent="0.3">
      <c r="B1741" s="8" t="s">
        <v>3182</v>
      </c>
      <c r="C1741" s="8" t="s">
        <v>1636</v>
      </c>
      <c r="D1741" s="8" t="s">
        <v>3184</v>
      </c>
      <c r="E1741" s="8" t="s">
        <v>15</v>
      </c>
      <c r="F1741" s="8" t="s">
        <v>2607</v>
      </c>
    </row>
    <row r="1742" spans="2:6" x14ac:dyDescent="0.3">
      <c r="B1742" s="8" t="s">
        <v>3182</v>
      </c>
      <c r="C1742" s="8" t="s">
        <v>1638</v>
      </c>
      <c r="D1742" s="8" t="s">
        <v>3185</v>
      </c>
      <c r="E1742" s="8" t="s">
        <v>15</v>
      </c>
      <c r="F1742" s="8" t="s">
        <v>2607</v>
      </c>
    </row>
    <row r="1743" spans="2:6" x14ac:dyDescent="0.3">
      <c r="B1743" s="8" t="s">
        <v>3182</v>
      </c>
      <c r="C1743" s="8" t="s">
        <v>3186</v>
      </c>
      <c r="D1743" s="8" t="s">
        <v>3187</v>
      </c>
      <c r="E1743" s="8" t="s">
        <v>15</v>
      </c>
      <c r="F1743" s="8" t="s">
        <v>2607</v>
      </c>
    </row>
    <row r="1744" spans="2:6" x14ac:dyDescent="0.3">
      <c r="B1744" s="8" t="s">
        <v>3182</v>
      </c>
      <c r="C1744" s="8" t="s">
        <v>3188</v>
      </c>
      <c r="D1744" s="8" t="s">
        <v>3189</v>
      </c>
      <c r="E1744" s="8" t="s">
        <v>15</v>
      </c>
      <c r="F1744" s="8" t="s">
        <v>2607</v>
      </c>
    </row>
    <row r="1745" spans="2:6" x14ac:dyDescent="0.3">
      <c r="B1745" s="8" t="s">
        <v>3182</v>
      </c>
      <c r="C1745" s="8" t="s">
        <v>3190</v>
      </c>
      <c r="D1745" s="8" t="s">
        <v>3191</v>
      </c>
      <c r="E1745" s="8" t="s">
        <v>15</v>
      </c>
      <c r="F1745" s="8" t="s">
        <v>2607</v>
      </c>
    </row>
    <row r="1746" spans="2:6" x14ac:dyDescent="0.3">
      <c r="B1746" s="8" t="s">
        <v>3192</v>
      </c>
      <c r="C1746" s="8" t="s">
        <v>3193</v>
      </c>
      <c r="D1746" s="8" t="s">
        <v>3194</v>
      </c>
      <c r="E1746" s="8" t="s">
        <v>15</v>
      </c>
      <c r="F1746" s="8" t="s">
        <v>2607</v>
      </c>
    </row>
    <row r="1747" spans="2:6" x14ac:dyDescent="0.3">
      <c r="B1747" s="8" t="s">
        <v>3195</v>
      </c>
      <c r="C1747" s="8"/>
      <c r="D1747" s="8" t="s">
        <v>3195</v>
      </c>
      <c r="E1747" s="8" t="s">
        <v>15</v>
      </c>
      <c r="F1747" s="8" t="s">
        <v>2607</v>
      </c>
    </row>
    <row r="1748" spans="2:6" x14ac:dyDescent="0.3">
      <c r="B1748" s="8" t="s">
        <v>3196</v>
      </c>
      <c r="C1748" s="8"/>
      <c r="D1748" s="8" t="s">
        <v>3196</v>
      </c>
      <c r="E1748" s="8" t="s">
        <v>15</v>
      </c>
      <c r="F1748" s="8" t="s">
        <v>2607</v>
      </c>
    </row>
    <row r="1749" spans="2:6" x14ac:dyDescent="0.3">
      <c r="B1749" s="8" t="s">
        <v>3197</v>
      </c>
      <c r="C1749" s="8"/>
      <c r="D1749" s="8" t="s">
        <v>3197</v>
      </c>
      <c r="E1749" s="8" t="s">
        <v>15</v>
      </c>
      <c r="F1749" s="8" t="s">
        <v>2607</v>
      </c>
    </row>
    <row r="1750" spans="2:6" x14ac:dyDescent="0.3">
      <c r="B1750" s="8" t="s">
        <v>335</v>
      </c>
      <c r="C1750" s="8"/>
      <c r="D1750" s="8" t="s">
        <v>335</v>
      </c>
      <c r="E1750" s="8" t="s">
        <v>15</v>
      </c>
      <c r="F1750" s="8" t="s">
        <v>2607</v>
      </c>
    </row>
    <row r="1751" spans="2:6" x14ac:dyDescent="0.3">
      <c r="B1751" s="8" t="s">
        <v>335</v>
      </c>
      <c r="C1751" s="8" t="s">
        <v>3198</v>
      </c>
      <c r="D1751" s="8" t="s">
        <v>3199</v>
      </c>
      <c r="E1751" s="8" t="s">
        <v>15</v>
      </c>
      <c r="F1751" s="8" t="s">
        <v>2607</v>
      </c>
    </row>
    <row r="1752" spans="2:6" x14ac:dyDescent="0.3">
      <c r="B1752" s="8" t="s">
        <v>335</v>
      </c>
      <c r="C1752" s="8" t="s">
        <v>2660</v>
      </c>
      <c r="D1752" s="8" t="s">
        <v>3200</v>
      </c>
      <c r="E1752" s="8" t="s">
        <v>15</v>
      </c>
      <c r="F1752" s="8" t="s">
        <v>2607</v>
      </c>
    </row>
    <row r="1753" spans="2:6" x14ac:dyDescent="0.3">
      <c r="B1753" s="8" t="s">
        <v>335</v>
      </c>
      <c r="C1753" s="8" t="s">
        <v>3201</v>
      </c>
      <c r="D1753" s="8" t="s">
        <v>3202</v>
      </c>
      <c r="E1753" s="8" t="s">
        <v>15</v>
      </c>
      <c r="F1753" s="8" t="s">
        <v>2607</v>
      </c>
    </row>
    <row r="1754" spans="2:6" x14ac:dyDescent="0.3">
      <c r="B1754" s="8" t="s">
        <v>335</v>
      </c>
      <c r="C1754" s="8" t="s">
        <v>1968</v>
      </c>
      <c r="D1754" s="8" t="s">
        <v>3203</v>
      </c>
      <c r="E1754" s="8" t="s">
        <v>15</v>
      </c>
      <c r="F1754" s="8" t="s">
        <v>2607</v>
      </c>
    </row>
    <row r="1755" spans="2:6" x14ac:dyDescent="0.3">
      <c r="B1755" s="8" t="s">
        <v>335</v>
      </c>
      <c r="C1755" s="8" t="s">
        <v>3204</v>
      </c>
      <c r="D1755" s="8" t="s">
        <v>3205</v>
      </c>
      <c r="E1755" s="8" t="s">
        <v>15</v>
      </c>
      <c r="F1755" s="8" t="s">
        <v>2607</v>
      </c>
    </row>
    <row r="1756" spans="2:6" x14ac:dyDescent="0.3">
      <c r="B1756" s="8" t="s">
        <v>335</v>
      </c>
      <c r="C1756" s="8" t="s">
        <v>3206</v>
      </c>
      <c r="D1756" s="8" t="s">
        <v>3207</v>
      </c>
      <c r="E1756" s="8" t="s">
        <v>15</v>
      </c>
      <c r="F1756" s="8" t="s">
        <v>2607</v>
      </c>
    </row>
    <row r="1757" spans="2:6" x14ac:dyDescent="0.3">
      <c r="B1757" s="8" t="s">
        <v>335</v>
      </c>
      <c r="C1757" s="8" t="s">
        <v>446</v>
      </c>
      <c r="D1757" s="8" t="s">
        <v>3208</v>
      </c>
      <c r="E1757" s="8" t="s">
        <v>15</v>
      </c>
      <c r="F1757" s="8" t="s">
        <v>2607</v>
      </c>
    </row>
    <row r="1758" spans="2:6" x14ac:dyDescent="0.3">
      <c r="B1758" s="8" t="s">
        <v>335</v>
      </c>
      <c r="C1758" s="8" t="s">
        <v>3209</v>
      </c>
      <c r="D1758" s="8" t="s">
        <v>3210</v>
      </c>
      <c r="E1758" s="8" t="s">
        <v>15</v>
      </c>
      <c r="F1758" s="8" t="s">
        <v>2607</v>
      </c>
    </row>
    <row r="1759" spans="2:6" x14ac:dyDescent="0.3">
      <c r="B1759" s="8" t="s">
        <v>335</v>
      </c>
      <c r="C1759" s="8" t="s">
        <v>3211</v>
      </c>
      <c r="D1759" s="8" t="s">
        <v>3212</v>
      </c>
      <c r="E1759" s="8" t="s">
        <v>15</v>
      </c>
      <c r="F1759" s="8" t="s">
        <v>2607</v>
      </c>
    </row>
    <row r="1760" spans="2:6" x14ac:dyDescent="0.3">
      <c r="B1760" s="8" t="s">
        <v>335</v>
      </c>
      <c r="C1760" s="8" t="s">
        <v>3213</v>
      </c>
      <c r="D1760" s="8" t="s">
        <v>3214</v>
      </c>
      <c r="E1760" s="8" t="s">
        <v>15</v>
      </c>
      <c r="F1760" s="8" t="s">
        <v>2607</v>
      </c>
    </row>
    <row r="1761" spans="2:6" x14ac:dyDescent="0.3">
      <c r="B1761" s="8" t="s">
        <v>335</v>
      </c>
      <c r="C1761" s="8" t="s">
        <v>3215</v>
      </c>
      <c r="D1761" s="8" t="s">
        <v>3216</v>
      </c>
      <c r="E1761" s="8" t="s">
        <v>15</v>
      </c>
      <c r="F1761" s="8" t="s">
        <v>2607</v>
      </c>
    </row>
    <row r="1762" spans="2:6" x14ac:dyDescent="0.3">
      <c r="B1762" s="8" t="s">
        <v>360</v>
      </c>
      <c r="C1762" s="8" t="s">
        <v>2818</v>
      </c>
      <c r="D1762" s="8" t="s">
        <v>3217</v>
      </c>
      <c r="E1762" s="8" t="s">
        <v>15</v>
      </c>
      <c r="F1762" s="8" t="s">
        <v>2607</v>
      </c>
    </row>
    <row r="1763" spans="2:6" x14ac:dyDescent="0.3">
      <c r="B1763" s="8" t="s">
        <v>360</v>
      </c>
      <c r="C1763" s="8" t="s">
        <v>3218</v>
      </c>
      <c r="D1763" s="8" t="s">
        <v>3219</v>
      </c>
      <c r="E1763" s="8" t="s">
        <v>15</v>
      </c>
      <c r="F1763" s="8" t="s">
        <v>2607</v>
      </c>
    </row>
    <row r="1764" spans="2:6" x14ac:dyDescent="0.3">
      <c r="B1764" s="8" t="s">
        <v>360</v>
      </c>
      <c r="C1764" s="8" t="s">
        <v>1185</v>
      </c>
      <c r="D1764" s="8" t="s">
        <v>3220</v>
      </c>
      <c r="E1764" s="8" t="s">
        <v>15</v>
      </c>
      <c r="F1764" s="8" t="s">
        <v>2607</v>
      </c>
    </row>
    <row r="1765" spans="2:6" x14ac:dyDescent="0.3">
      <c r="B1765" s="8" t="s">
        <v>360</v>
      </c>
      <c r="C1765" s="8" t="s">
        <v>2569</v>
      </c>
      <c r="D1765" s="8" t="s">
        <v>3221</v>
      </c>
      <c r="E1765" s="8" t="s">
        <v>15</v>
      </c>
      <c r="F1765" s="8" t="s">
        <v>2607</v>
      </c>
    </row>
    <row r="1766" spans="2:6" x14ac:dyDescent="0.3">
      <c r="B1766" s="8" t="s">
        <v>360</v>
      </c>
      <c r="C1766" s="8" t="s">
        <v>1199</v>
      </c>
      <c r="D1766" s="8" t="s">
        <v>3222</v>
      </c>
      <c r="E1766" s="8" t="s">
        <v>15</v>
      </c>
      <c r="F1766" s="8" t="s">
        <v>2607</v>
      </c>
    </row>
    <row r="1767" spans="2:6" x14ac:dyDescent="0.3">
      <c r="B1767" s="8" t="s">
        <v>360</v>
      </c>
      <c r="C1767" s="8" t="s">
        <v>403</v>
      </c>
      <c r="D1767" s="8" t="s">
        <v>3223</v>
      </c>
      <c r="E1767" s="8" t="s">
        <v>15</v>
      </c>
      <c r="F1767" s="8" t="s">
        <v>2607</v>
      </c>
    </row>
    <row r="1768" spans="2:6" x14ac:dyDescent="0.3">
      <c r="B1768" s="8" t="s">
        <v>360</v>
      </c>
      <c r="C1768" s="8" t="s">
        <v>645</v>
      </c>
      <c r="D1768" s="8" t="s">
        <v>3224</v>
      </c>
      <c r="E1768" s="8" t="s">
        <v>15</v>
      </c>
      <c r="F1768" s="8" t="s">
        <v>2607</v>
      </c>
    </row>
    <row r="1769" spans="2:6" x14ac:dyDescent="0.3">
      <c r="B1769" s="8" t="s">
        <v>360</v>
      </c>
      <c r="C1769" s="8" t="s">
        <v>647</v>
      </c>
      <c r="D1769" s="8" t="s">
        <v>3225</v>
      </c>
      <c r="E1769" s="8" t="s">
        <v>15</v>
      </c>
      <c r="F1769" s="8" t="s">
        <v>2607</v>
      </c>
    </row>
    <row r="1770" spans="2:6" x14ac:dyDescent="0.3">
      <c r="B1770" s="8" t="s">
        <v>360</v>
      </c>
      <c r="C1770" s="8" t="s">
        <v>1841</v>
      </c>
      <c r="D1770" s="8" t="s">
        <v>3226</v>
      </c>
      <c r="E1770" s="8" t="s">
        <v>15</v>
      </c>
      <c r="F1770" s="8" t="s">
        <v>2607</v>
      </c>
    </row>
    <row r="1771" spans="2:6" x14ac:dyDescent="0.3">
      <c r="B1771" s="8" t="s">
        <v>369</v>
      </c>
      <c r="C1771" s="8" t="s">
        <v>3227</v>
      </c>
      <c r="D1771" s="8" t="s">
        <v>3228</v>
      </c>
      <c r="E1771" s="8" t="s">
        <v>15</v>
      </c>
      <c r="F1771" s="8" t="s">
        <v>2607</v>
      </c>
    </row>
    <row r="1772" spans="2:6" x14ac:dyDescent="0.3">
      <c r="B1772" s="8" t="s">
        <v>369</v>
      </c>
      <c r="C1772" s="8" t="s">
        <v>3229</v>
      </c>
      <c r="D1772" s="8" t="s">
        <v>3230</v>
      </c>
      <c r="E1772" s="8" t="s">
        <v>15</v>
      </c>
      <c r="F1772" s="8" t="s">
        <v>2607</v>
      </c>
    </row>
    <row r="1773" spans="2:6" x14ac:dyDescent="0.3">
      <c r="B1773" s="8" t="s">
        <v>369</v>
      </c>
      <c r="C1773" s="8" t="s">
        <v>3231</v>
      </c>
      <c r="D1773" s="8" t="s">
        <v>3232</v>
      </c>
      <c r="E1773" s="8" t="s">
        <v>15</v>
      </c>
      <c r="F1773" s="8" t="s">
        <v>2607</v>
      </c>
    </row>
    <row r="1774" spans="2:6" x14ac:dyDescent="0.3">
      <c r="B1774" s="8" t="s">
        <v>374</v>
      </c>
      <c r="C1774" s="8"/>
      <c r="D1774" s="8" t="s">
        <v>374</v>
      </c>
      <c r="E1774" s="8" t="s">
        <v>15</v>
      </c>
      <c r="F1774" s="8" t="s">
        <v>2607</v>
      </c>
    </row>
    <row r="1775" spans="2:6" x14ac:dyDescent="0.3">
      <c r="B1775" s="8" t="s">
        <v>3233</v>
      </c>
      <c r="C1775" s="8" t="s">
        <v>1936</v>
      </c>
      <c r="D1775" s="8" t="s">
        <v>3234</v>
      </c>
      <c r="E1775" s="8" t="s">
        <v>15</v>
      </c>
      <c r="F1775" s="8" t="s">
        <v>2607</v>
      </c>
    </row>
    <row r="1776" spans="2:6" x14ac:dyDescent="0.3">
      <c r="B1776" s="8" t="s">
        <v>3233</v>
      </c>
      <c r="C1776" s="8" t="s">
        <v>2524</v>
      </c>
      <c r="D1776" s="8" t="s">
        <v>3235</v>
      </c>
      <c r="E1776" s="8" t="s">
        <v>15</v>
      </c>
      <c r="F1776" s="8" t="s">
        <v>2607</v>
      </c>
    </row>
    <row r="1777" spans="2:6" x14ac:dyDescent="0.3">
      <c r="B1777" s="8" t="s">
        <v>3233</v>
      </c>
      <c r="C1777" s="8" t="s">
        <v>1940</v>
      </c>
      <c r="D1777" s="8" t="s">
        <v>3236</v>
      </c>
      <c r="E1777" s="8" t="s">
        <v>15</v>
      </c>
      <c r="F1777" s="8" t="s">
        <v>2607</v>
      </c>
    </row>
    <row r="1778" spans="2:6" x14ac:dyDescent="0.3">
      <c r="B1778" s="8" t="s">
        <v>3233</v>
      </c>
      <c r="C1778" s="8" t="s">
        <v>1942</v>
      </c>
      <c r="D1778" s="8" t="s">
        <v>3237</v>
      </c>
      <c r="E1778" s="8" t="s">
        <v>15</v>
      </c>
      <c r="F1778" s="8" t="s">
        <v>2607</v>
      </c>
    </row>
    <row r="1779" spans="2:6" x14ac:dyDescent="0.3">
      <c r="B1779" s="8" t="s">
        <v>448</v>
      </c>
      <c r="C1779" s="8" t="s">
        <v>3238</v>
      </c>
      <c r="D1779" s="8" t="s">
        <v>3239</v>
      </c>
      <c r="E1779" s="8" t="s">
        <v>15</v>
      </c>
      <c r="F1779" s="8" t="s">
        <v>2607</v>
      </c>
    </row>
    <row r="1780" spans="2:6" x14ac:dyDescent="0.3">
      <c r="B1780" s="8" t="s">
        <v>448</v>
      </c>
      <c r="C1780" s="8">
        <v>8</v>
      </c>
      <c r="D1780" s="8" t="s">
        <v>3240</v>
      </c>
      <c r="E1780" s="8" t="s">
        <v>15</v>
      </c>
      <c r="F1780" s="8" t="s">
        <v>2607</v>
      </c>
    </row>
    <row r="1781" spans="2:6" x14ac:dyDescent="0.3">
      <c r="B1781" s="8" t="s">
        <v>448</v>
      </c>
      <c r="C1781" s="8">
        <v>9</v>
      </c>
      <c r="D1781" s="8" t="s">
        <v>3241</v>
      </c>
      <c r="E1781" s="8" t="s">
        <v>15</v>
      </c>
      <c r="F1781" s="8" t="s">
        <v>2607</v>
      </c>
    </row>
    <row r="1782" spans="2:6" x14ac:dyDescent="0.3">
      <c r="B1782" s="8" t="s">
        <v>448</v>
      </c>
      <c r="C1782" s="8" t="s">
        <v>3069</v>
      </c>
      <c r="D1782" s="8" t="s">
        <v>3242</v>
      </c>
      <c r="E1782" s="8" t="s">
        <v>15</v>
      </c>
      <c r="F1782" s="8" t="s">
        <v>2607</v>
      </c>
    </row>
    <row r="1783" spans="2:6" x14ac:dyDescent="0.3">
      <c r="B1783" s="8" t="s">
        <v>448</v>
      </c>
      <c r="C1783" s="8" t="s">
        <v>3243</v>
      </c>
      <c r="D1783" s="8" t="s">
        <v>3244</v>
      </c>
      <c r="E1783" s="8" t="s">
        <v>15</v>
      </c>
      <c r="F1783" s="8" t="s">
        <v>2607</v>
      </c>
    </row>
    <row r="1784" spans="2:6" x14ac:dyDescent="0.3">
      <c r="B1784" s="8" t="s">
        <v>465</v>
      </c>
      <c r="C1784" s="8" t="s">
        <v>3245</v>
      </c>
      <c r="D1784" s="8" t="s">
        <v>3246</v>
      </c>
      <c r="E1784" s="8" t="s">
        <v>15</v>
      </c>
      <c r="F1784" s="8" t="s">
        <v>2607</v>
      </c>
    </row>
    <row r="1785" spans="2:6" x14ac:dyDescent="0.3">
      <c r="B1785" s="8" t="s">
        <v>3247</v>
      </c>
      <c r="C1785" s="8"/>
      <c r="D1785" s="8" t="s">
        <v>3247</v>
      </c>
      <c r="E1785" s="8" t="s">
        <v>15</v>
      </c>
      <c r="F1785" s="8" t="s">
        <v>2607</v>
      </c>
    </row>
    <row r="1786" spans="2:6" x14ac:dyDescent="0.3">
      <c r="B1786" s="8" t="s">
        <v>2842</v>
      </c>
      <c r="C1786" s="8" t="s">
        <v>3248</v>
      </c>
      <c r="D1786" s="8" t="s">
        <v>3249</v>
      </c>
      <c r="E1786" s="8" t="s">
        <v>15</v>
      </c>
      <c r="F1786" s="8" t="s">
        <v>2607</v>
      </c>
    </row>
    <row r="1787" spans="2:6" x14ac:dyDescent="0.3">
      <c r="B1787" s="8" t="s">
        <v>3250</v>
      </c>
      <c r="C1787" s="8" t="s">
        <v>3251</v>
      </c>
      <c r="D1787" s="8" t="s">
        <v>3252</v>
      </c>
      <c r="E1787" s="8" t="s">
        <v>15</v>
      </c>
      <c r="F1787" s="8" t="s">
        <v>2607</v>
      </c>
    </row>
    <row r="1788" spans="2:6" x14ac:dyDescent="0.3">
      <c r="B1788" s="8" t="s">
        <v>3253</v>
      </c>
      <c r="C1788" s="8" t="s">
        <v>2472</v>
      </c>
      <c r="D1788" s="8" t="s">
        <v>3254</v>
      </c>
      <c r="E1788" s="8" t="s">
        <v>16</v>
      </c>
      <c r="F1788" s="8" t="s">
        <v>2607</v>
      </c>
    </row>
    <row r="1789" spans="2:6" x14ac:dyDescent="0.3">
      <c r="B1789" s="8" t="s">
        <v>3253</v>
      </c>
      <c r="C1789" s="8" t="s">
        <v>3255</v>
      </c>
      <c r="D1789" s="8" t="s">
        <v>3256</v>
      </c>
      <c r="E1789" s="8" t="s">
        <v>16</v>
      </c>
      <c r="F1789" s="8" t="s">
        <v>2607</v>
      </c>
    </row>
    <row r="1790" spans="2:6" x14ac:dyDescent="0.3">
      <c r="B1790" s="8" t="s">
        <v>3257</v>
      </c>
      <c r="C1790" s="8"/>
      <c r="D1790" s="8" t="s">
        <v>3257</v>
      </c>
      <c r="E1790" s="8" t="s">
        <v>16</v>
      </c>
      <c r="F1790" s="8" t="s">
        <v>2607</v>
      </c>
    </row>
    <row r="1791" spans="2:6" x14ac:dyDescent="0.3">
      <c r="B1791" s="8" t="s">
        <v>3257</v>
      </c>
      <c r="C1791" s="8" t="s">
        <v>2316</v>
      </c>
      <c r="D1791" s="8" t="s">
        <v>3258</v>
      </c>
      <c r="E1791" s="8" t="s">
        <v>16</v>
      </c>
      <c r="F1791" s="8" t="s">
        <v>2607</v>
      </c>
    </row>
    <row r="1792" spans="2:6" x14ac:dyDescent="0.3">
      <c r="B1792" s="8" t="s">
        <v>3257</v>
      </c>
      <c r="C1792" s="8" t="s">
        <v>3259</v>
      </c>
      <c r="D1792" s="8" t="s">
        <v>3260</v>
      </c>
      <c r="E1792" s="8" t="s">
        <v>16</v>
      </c>
      <c r="F1792" s="8" t="s">
        <v>2607</v>
      </c>
    </row>
    <row r="1793" spans="2:6" x14ac:dyDescent="0.3">
      <c r="B1793" s="8" t="s">
        <v>3257</v>
      </c>
      <c r="C1793" s="8" t="s">
        <v>1845</v>
      </c>
      <c r="D1793" s="8" t="s">
        <v>3261</v>
      </c>
      <c r="E1793" s="8" t="s">
        <v>16</v>
      </c>
      <c r="F1793" s="8" t="s">
        <v>2607</v>
      </c>
    </row>
    <row r="1794" spans="2:6" x14ac:dyDescent="0.3">
      <c r="B1794" s="8" t="s">
        <v>3257</v>
      </c>
      <c r="C1794" s="8" t="s">
        <v>3262</v>
      </c>
      <c r="D1794" s="8" t="s">
        <v>3263</v>
      </c>
      <c r="E1794" s="8" t="s">
        <v>16</v>
      </c>
      <c r="F1794" s="8" t="s">
        <v>2607</v>
      </c>
    </row>
    <row r="1795" spans="2:6" x14ac:dyDescent="0.3">
      <c r="B1795" s="8" t="s">
        <v>3257</v>
      </c>
      <c r="C1795" s="8" t="s">
        <v>691</v>
      </c>
      <c r="D1795" s="8" t="s">
        <v>3264</v>
      </c>
      <c r="E1795" s="8" t="s">
        <v>16</v>
      </c>
      <c r="F1795" s="8" t="s">
        <v>2607</v>
      </c>
    </row>
    <row r="1796" spans="2:6" x14ac:dyDescent="0.3">
      <c r="B1796" s="8" t="s">
        <v>3257</v>
      </c>
      <c r="C1796" s="8" t="s">
        <v>482</v>
      </c>
      <c r="D1796" s="8" t="s">
        <v>3265</v>
      </c>
      <c r="E1796" s="8" t="s">
        <v>16</v>
      </c>
      <c r="F1796" s="8" t="s">
        <v>2607</v>
      </c>
    </row>
    <row r="1797" spans="2:6" x14ac:dyDescent="0.3">
      <c r="B1797" s="8" t="s">
        <v>3257</v>
      </c>
      <c r="C1797" s="8" t="s">
        <v>3266</v>
      </c>
      <c r="D1797" s="8" t="s">
        <v>3267</v>
      </c>
      <c r="E1797" s="8" t="s">
        <v>16</v>
      </c>
      <c r="F1797" s="8" t="s">
        <v>2607</v>
      </c>
    </row>
    <row r="1798" spans="2:6" x14ac:dyDescent="0.3">
      <c r="B1798" s="8" t="s">
        <v>3268</v>
      </c>
      <c r="C1798" s="8" t="s">
        <v>1123</v>
      </c>
      <c r="D1798" s="8" t="s">
        <v>3269</v>
      </c>
      <c r="E1798" s="8" t="s">
        <v>16</v>
      </c>
      <c r="F1798" s="8" t="s">
        <v>2607</v>
      </c>
    </row>
    <row r="1799" spans="2:6" x14ac:dyDescent="0.3">
      <c r="B1799" s="8" t="s">
        <v>3270</v>
      </c>
      <c r="C1799" s="8" t="s">
        <v>2467</v>
      </c>
      <c r="D1799" s="8" t="s">
        <v>3271</v>
      </c>
      <c r="E1799" s="8" t="s">
        <v>16</v>
      </c>
      <c r="F1799" s="8" t="s">
        <v>2607</v>
      </c>
    </row>
    <row r="1800" spans="2:6" x14ac:dyDescent="0.3">
      <c r="B1800" s="8" t="s">
        <v>3270</v>
      </c>
      <c r="C1800" s="8" t="s">
        <v>3272</v>
      </c>
      <c r="D1800" s="8" t="s">
        <v>3273</v>
      </c>
      <c r="E1800" s="8" t="s">
        <v>16</v>
      </c>
      <c r="F1800" s="8" t="s">
        <v>2607</v>
      </c>
    </row>
    <row r="1801" spans="2:6" x14ac:dyDescent="0.3">
      <c r="B1801" s="8" t="s">
        <v>3270</v>
      </c>
      <c r="C1801" s="8" t="s">
        <v>3274</v>
      </c>
      <c r="D1801" s="8" t="s">
        <v>3275</v>
      </c>
      <c r="E1801" s="8" t="s">
        <v>16</v>
      </c>
      <c r="F1801" s="8" t="s">
        <v>2607</v>
      </c>
    </row>
    <row r="1802" spans="2:6" x14ac:dyDescent="0.3">
      <c r="B1802" s="8" t="s">
        <v>3270</v>
      </c>
      <c r="C1802" s="8" t="s">
        <v>3276</v>
      </c>
      <c r="D1802" s="8" t="s">
        <v>3277</v>
      </c>
      <c r="E1802" s="8" t="s">
        <v>16</v>
      </c>
      <c r="F1802" s="8" t="s">
        <v>2607</v>
      </c>
    </row>
    <row r="1803" spans="2:6" x14ac:dyDescent="0.3">
      <c r="B1803" s="8" t="s">
        <v>3270</v>
      </c>
      <c r="C1803" s="8" t="s">
        <v>3278</v>
      </c>
      <c r="D1803" s="8" t="s">
        <v>3279</v>
      </c>
      <c r="E1803" s="8" t="s">
        <v>16</v>
      </c>
      <c r="F1803" s="8" t="s">
        <v>2607</v>
      </c>
    </row>
    <row r="1804" spans="2:6" x14ac:dyDescent="0.3">
      <c r="B1804" s="8" t="s">
        <v>3270</v>
      </c>
      <c r="C1804" s="8" t="s">
        <v>3280</v>
      </c>
      <c r="D1804" s="8" t="s">
        <v>3281</v>
      </c>
      <c r="E1804" s="8" t="s">
        <v>16</v>
      </c>
      <c r="F1804" s="8" t="s">
        <v>2607</v>
      </c>
    </row>
    <row r="1805" spans="2:6" x14ac:dyDescent="0.3">
      <c r="B1805" s="8" t="s">
        <v>3270</v>
      </c>
      <c r="C1805" s="8" t="s">
        <v>3282</v>
      </c>
      <c r="D1805" s="8" t="s">
        <v>3283</v>
      </c>
      <c r="E1805" s="8" t="s">
        <v>16</v>
      </c>
      <c r="F1805" s="8" t="s">
        <v>2607</v>
      </c>
    </row>
    <row r="1806" spans="2:6" x14ac:dyDescent="0.3">
      <c r="B1806" s="8" t="s">
        <v>3270</v>
      </c>
      <c r="C1806" s="8" t="s">
        <v>3284</v>
      </c>
      <c r="D1806" s="8" t="s">
        <v>3285</v>
      </c>
      <c r="E1806" s="8" t="s">
        <v>16</v>
      </c>
      <c r="F1806" s="8" t="s">
        <v>2607</v>
      </c>
    </row>
    <row r="1807" spans="2:6" x14ac:dyDescent="0.3">
      <c r="B1807" s="8" t="s">
        <v>3270</v>
      </c>
      <c r="C1807" s="8" t="s">
        <v>3286</v>
      </c>
      <c r="D1807" s="8" t="s">
        <v>3287</v>
      </c>
      <c r="E1807" s="8" t="s">
        <v>16</v>
      </c>
      <c r="F1807" s="8" t="s">
        <v>2607</v>
      </c>
    </row>
    <row r="1808" spans="2:6" x14ac:dyDescent="0.3">
      <c r="B1808" s="8" t="s">
        <v>3270</v>
      </c>
      <c r="C1808" s="8" t="s">
        <v>3288</v>
      </c>
      <c r="D1808" s="8" t="s">
        <v>3289</v>
      </c>
      <c r="E1808" s="8" t="s">
        <v>16</v>
      </c>
      <c r="F1808" s="8" t="s">
        <v>2607</v>
      </c>
    </row>
    <row r="1809" spans="2:6" x14ac:dyDescent="0.3">
      <c r="B1809" s="8" t="s">
        <v>3270</v>
      </c>
      <c r="C1809" s="8" t="s">
        <v>3290</v>
      </c>
      <c r="D1809" s="8" t="s">
        <v>3291</v>
      </c>
      <c r="E1809" s="8" t="s">
        <v>16</v>
      </c>
      <c r="F1809" s="8" t="s">
        <v>2607</v>
      </c>
    </row>
    <row r="1810" spans="2:6" x14ac:dyDescent="0.3">
      <c r="B1810" s="8" t="s">
        <v>3270</v>
      </c>
      <c r="C1810" s="8" t="s">
        <v>3292</v>
      </c>
      <c r="D1810" s="8" t="s">
        <v>3293</v>
      </c>
      <c r="E1810" s="8" t="s">
        <v>16</v>
      </c>
      <c r="F1810" s="8" t="s">
        <v>2607</v>
      </c>
    </row>
    <row r="1811" spans="2:6" x14ac:dyDescent="0.3">
      <c r="B1811" s="8" t="s">
        <v>3270</v>
      </c>
      <c r="C1811" s="8" t="s">
        <v>3294</v>
      </c>
      <c r="D1811" s="8" t="s">
        <v>3295</v>
      </c>
      <c r="E1811" s="8" t="s">
        <v>16</v>
      </c>
      <c r="F1811" s="8" t="s">
        <v>2607</v>
      </c>
    </row>
    <row r="1812" spans="2:6" x14ac:dyDescent="0.3">
      <c r="B1812" s="8" t="s">
        <v>3270</v>
      </c>
      <c r="C1812" s="8" t="s">
        <v>3296</v>
      </c>
      <c r="D1812" s="8" t="s">
        <v>3297</v>
      </c>
      <c r="E1812" s="8" t="s">
        <v>16</v>
      </c>
      <c r="F1812" s="8" t="s">
        <v>2607</v>
      </c>
    </row>
    <row r="1813" spans="2:6" x14ac:dyDescent="0.3">
      <c r="B1813" s="8" t="s">
        <v>3270</v>
      </c>
      <c r="C1813" s="8" t="s">
        <v>3298</v>
      </c>
      <c r="D1813" s="8" t="s">
        <v>3299</v>
      </c>
      <c r="E1813" s="8" t="s">
        <v>16</v>
      </c>
      <c r="F1813" s="8" t="s">
        <v>2607</v>
      </c>
    </row>
    <row r="1814" spans="2:6" x14ac:dyDescent="0.3">
      <c r="B1814" s="8" t="s">
        <v>3270</v>
      </c>
      <c r="C1814" s="8" t="s">
        <v>1023</v>
      </c>
      <c r="D1814" s="8" t="s">
        <v>3300</v>
      </c>
      <c r="E1814" s="8" t="s">
        <v>16</v>
      </c>
      <c r="F1814" s="8" t="s">
        <v>2607</v>
      </c>
    </row>
    <row r="1815" spans="2:6" x14ac:dyDescent="0.3">
      <c r="B1815" s="8" t="s">
        <v>3270</v>
      </c>
      <c r="C1815" s="8" t="s">
        <v>1025</v>
      </c>
      <c r="D1815" s="8" t="s">
        <v>3301</v>
      </c>
      <c r="E1815" s="8" t="s">
        <v>16</v>
      </c>
      <c r="F1815" s="8" t="s">
        <v>2607</v>
      </c>
    </row>
    <row r="1816" spans="2:6" x14ac:dyDescent="0.3">
      <c r="B1816" s="8" t="s">
        <v>3270</v>
      </c>
      <c r="C1816" s="8" t="s">
        <v>3302</v>
      </c>
      <c r="D1816" s="8" t="s">
        <v>3303</v>
      </c>
      <c r="E1816" s="8" t="s">
        <v>16</v>
      </c>
      <c r="F1816" s="8" t="s">
        <v>2607</v>
      </c>
    </row>
    <row r="1817" spans="2:6" x14ac:dyDescent="0.3">
      <c r="B1817" s="8" t="s">
        <v>3270</v>
      </c>
      <c r="C1817" s="8" t="s">
        <v>3304</v>
      </c>
      <c r="D1817" s="8" t="s">
        <v>3305</v>
      </c>
      <c r="E1817" s="8" t="s">
        <v>16</v>
      </c>
      <c r="F1817" s="8" t="s">
        <v>2607</v>
      </c>
    </row>
    <row r="1818" spans="2:6" x14ac:dyDescent="0.3">
      <c r="B1818" s="8" t="s">
        <v>3306</v>
      </c>
      <c r="C1818" s="8" t="s">
        <v>3307</v>
      </c>
      <c r="D1818" s="8" t="s">
        <v>3308</v>
      </c>
      <c r="E1818" s="8" t="s">
        <v>16</v>
      </c>
      <c r="F1818" s="8" t="s">
        <v>2607</v>
      </c>
    </row>
    <row r="1819" spans="2:6" x14ac:dyDescent="0.3">
      <c r="B1819" s="8" t="s">
        <v>3309</v>
      </c>
      <c r="C1819" s="8"/>
      <c r="D1819" s="8" t="s">
        <v>3309</v>
      </c>
      <c r="E1819" s="8" t="s">
        <v>16</v>
      </c>
      <c r="F1819" s="8" t="s">
        <v>2607</v>
      </c>
    </row>
    <row r="1820" spans="2:6" x14ac:dyDescent="0.3">
      <c r="B1820" s="8" t="s">
        <v>3310</v>
      </c>
      <c r="C1820" s="8" t="s">
        <v>3311</v>
      </c>
      <c r="D1820" s="8" t="s">
        <v>3312</v>
      </c>
      <c r="E1820" s="8" t="s">
        <v>16</v>
      </c>
      <c r="F1820" s="8" t="s">
        <v>2607</v>
      </c>
    </row>
    <row r="1821" spans="2:6" x14ac:dyDescent="0.3">
      <c r="B1821" s="8" t="s">
        <v>3310</v>
      </c>
      <c r="C1821" s="8" t="s">
        <v>3313</v>
      </c>
      <c r="D1821" s="8" t="s">
        <v>3314</v>
      </c>
      <c r="E1821" s="8" t="s">
        <v>16</v>
      </c>
      <c r="F1821" s="8" t="s">
        <v>2607</v>
      </c>
    </row>
    <row r="1822" spans="2:6" x14ac:dyDescent="0.3">
      <c r="B1822" s="8" t="s">
        <v>3310</v>
      </c>
      <c r="C1822" s="8" t="s">
        <v>3315</v>
      </c>
      <c r="D1822" s="8" t="s">
        <v>3316</v>
      </c>
      <c r="E1822" s="8" t="s">
        <v>16</v>
      </c>
      <c r="F1822" s="8" t="s">
        <v>2607</v>
      </c>
    </row>
    <row r="1823" spans="2:6" x14ac:dyDescent="0.3">
      <c r="B1823" s="8" t="s">
        <v>3310</v>
      </c>
      <c r="C1823" s="8" t="s">
        <v>3317</v>
      </c>
      <c r="D1823" s="8" t="s">
        <v>3318</v>
      </c>
      <c r="E1823" s="8" t="s">
        <v>16</v>
      </c>
      <c r="F1823" s="8" t="s">
        <v>2607</v>
      </c>
    </row>
    <row r="1824" spans="2:6" x14ac:dyDescent="0.3">
      <c r="B1824" s="8" t="s">
        <v>3310</v>
      </c>
      <c r="C1824" s="8" t="s">
        <v>2456</v>
      </c>
      <c r="D1824" s="8" t="s">
        <v>3319</v>
      </c>
      <c r="E1824" s="8" t="s">
        <v>16</v>
      </c>
      <c r="F1824" s="8" t="s">
        <v>2607</v>
      </c>
    </row>
    <row r="1825" spans="2:6" x14ac:dyDescent="0.3">
      <c r="B1825" s="8" t="s">
        <v>3310</v>
      </c>
      <c r="C1825" s="8" t="s">
        <v>3320</v>
      </c>
      <c r="D1825" s="8" t="s">
        <v>3321</v>
      </c>
      <c r="E1825" s="8" t="s">
        <v>16</v>
      </c>
      <c r="F1825" s="8" t="s">
        <v>2607</v>
      </c>
    </row>
    <row r="1826" spans="2:6" x14ac:dyDescent="0.3">
      <c r="B1826" s="8" t="s">
        <v>3322</v>
      </c>
      <c r="C1826" s="8" t="s">
        <v>1568</v>
      </c>
      <c r="D1826" s="8" t="s">
        <v>3323</v>
      </c>
      <c r="E1826" s="8" t="s">
        <v>16</v>
      </c>
      <c r="F1826" s="8" t="s">
        <v>2607</v>
      </c>
    </row>
    <row r="1827" spans="2:6" x14ac:dyDescent="0.3">
      <c r="B1827" s="8" t="s">
        <v>3322</v>
      </c>
      <c r="C1827" s="8" t="s">
        <v>3324</v>
      </c>
      <c r="D1827" s="8" t="s">
        <v>3325</v>
      </c>
      <c r="E1827" s="8" t="s">
        <v>16</v>
      </c>
      <c r="F1827" s="8" t="s">
        <v>2607</v>
      </c>
    </row>
    <row r="1828" spans="2:6" x14ac:dyDescent="0.3">
      <c r="B1828" s="8" t="s">
        <v>3322</v>
      </c>
      <c r="C1828" s="8" t="s">
        <v>2766</v>
      </c>
      <c r="D1828" s="8" t="s">
        <v>3326</v>
      </c>
      <c r="E1828" s="8" t="s">
        <v>16</v>
      </c>
      <c r="F1828" s="8" t="s">
        <v>2607</v>
      </c>
    </row>
    <row r="1829" spans="2:6" x14ac:dyDescent="0.3">
      <c r="B1829" s="8" t="s">
        <v>3322</v>
      </c>
      <c r="C1829" s="8" t="s">
        <v>3327</v>
      </c>
      <c r="D1829" s="8" t="s">
        <v>3328</v>
      </c>
      <c r="E1829" s="8" t="s">
        <v>16</v>
      </c>
      <c r="F1829" s="8" t="s">
        <v>2607</v>
      </c>
    </row>
    <row r="1830" spans="2:6" x14ac:dyDescent="0.3">
      <c r="B1830" s="8" t="s">
        <v>3322</v>
      </c>
      <c r="C1830" s="8" t="s">
        <v>3329</v>
      </c>
      <c r="D1830" s="8" t="s">
        <v>3330</v>
      </c>
      <c r="E1830" s="8" t="s">
        <v>16</v>
      </c>
      <c r="F1830" s="8" t="s">
        <v>2607</v>
      </c>
    </row>
    <row r="1831" spans="2:6" x14ac:dyDescent="0.3">
      <c r="B1831" s="8" t="s">
        <v>3322</v>
      </c>
      <c r="C1831" s="8" t="s">
        <v>3331</v>
      </c>
      <c r="D1831" s="8" t="s">
        <v>3332</v>
      </c>
      <c r="E1831" s="8" t="s">
        <v>16</v>
      </c>
      <c r="F1831" s="8" t="s">
        <v>2607</v>
      </c>
    </row>
    <row r="1832" spans="2:6" x14ac:dyDescent="0.3">
      <c r="B1832" s="8" t="s">
        <v>3322</v>
      </c>
      <c r="C1832" s="8" t="s">
        <v>3333</v>
      </c>
      <c r="D1832" s="8" t="s">
        <v>3334</v>
      </c>
      <c r="E1832" s="8" t="s">
        <v>16</v>
      </c>
      <c r="F1832" s="8" t="s">
        <v>2607</v>
      </c>
    </row>
    <row r="1833" spans="2:6" x14ac:dyDescent="0.3">
      <c r="B1833" s="8" t="s">
        <v>3322</v>
      </c>
      <c r="C1833" s="8" t="s">
        <v>3335</v>
      </c>
      <c r="D1833" s="8" t="s">
        <v>3336</v>
      </c>
      <c r="E1833" s="8" t="s">
        <v>16</v>
      </c>
      <c r="F1833" s="8" t="s">
        <v>2607</v>
      </c>
    </row>
    <row r="1834" spans="2:6" x14ac:dyDescent="0.3">
      <c r="B1834" s="8" t="s">
        <v>3322</v>
      </c>
      <c r="C1834" s="8" t="s">
        <v>3337</v>
      </c>
      <c r="D1834" s="8" t="s">
        <v>3338</v>
      </c>
      <c r="E1834" s="8" t="s">
        <v>16</v>
      </c>
      <c r="F1834" s="8" t="s">
        <v>2607</v>
      </c>
    </row>
    <row r="1835" spans="2:6" x14ac:dyDescent="0.3">
      <c r="B1835" s="8" t="s">
        <v>3322</v>
      </c>
      <c r="C1835" s="8" t="s">
        <v>3339</v>
      </c>
      <c r="D1835" s="8" t="s">
        <v>3340</v>
      </c>
      <c r="E1835" s="8" t="s">
        <v>16</v>
      </c>
      <c r="F1835" s="8" t="s">
        <v>2607</v>
      </c>
    </row>
    <row r="1836" spans="2:6" x14ac:dyDescent="0.3">
      <c r="B1836" s="8" t="s">
        <v>3322</v>
      </c>
      <c r="C1836" s="8" t="s">
        <v>3341</v>
      </c>
      <c r="D1836" s="8" t="s">
        <v>3342</v>
      </c>
      <c r="E1836" s="8" t="s">
        <v>16</v>
      </c>
      <c r="F1836" s="8" t="s">
        <v>2607</v>
      </c>
    </row>
    <row r="1837" spans="2:6" x14ac:dyDescent="0.3">
      <c r="B1837" s="8" t="s">
        <v>3322</v>
      </c>
      <c r="C1837" s="8" t="s">
        <v>3343</v>
      </c>
      <c r="D1837" s="8" t="s">
        <v>3344</v>
      </c>
      <c r="E1837" s="8" t="s">
        <v>16</v>
      </c>
      <c r="F1837" s="8" t="s">
        <v>2607</v>
      </c>
    </row>
    <row r="1838" spans="2:6" x14ac:dyDescent="0.3">
      <c r="B1838" s="8" t="s">
        <v>3345</v>
      </c>
      <c r="C1838" s="8" t="s">
        <v>3346</v>
      </c>
      <c r="D1838" s="8" t="s">
        <v>3347</v>
      </c>
      <c r="E1838" s="8" t="s">
        <v>16</v>
      </c>
      <c r="F1838" s="8" t="s">
        <v>2607</v>
      </c>
    </row>
    <row r="1839" spans="2:6" x14ac:dyDescent="0.3">
      <c r="B1839" s="8" t="s">
        <v>3348</v>
      </c>
      <c r="C1839" s="8" t="s">
        <v>3349</v>
      </c>
      <c r="D1839" s="8" t="s">
        <v>3350</v>
      </c>
      <c r="E1839" s="8" t="s">
        <v>16</v>
      </c>
      <c r="F1839" s="8" t="s">
        <v>2607</v>
      </c>
    </row>
    <row r="1840" spans="2:6" x14ac:dyDescent="0.3">
      <c r="B1840" s="8" t="s">
        <v>3348</v>
      </c>
      <c r="C1840" s="8" t="s">
        <v>3351</v>
      </c>
      <c r="D1840" s="8" t="s">
        <v>3352</v>
      </c>
      <c r="E1840" s="8" t="s">
        <v>16</v>
      </c>
      <c r="F1840" s="8" t="s">
        <v>2607</v>
      </c>
    </row>
    <row r="1841" spans="2:6" x14ac:dyDescent="0.3">
      <c r="B1841" s="8" t="s">
        <v>3348</v>
      </c>
      <c r="C1841" s="8" t="s">
        <v>3353</v>
      </c>
      <c r="D1841" s="8" t="s">
        <v>3354</v>
      </c>
      <c r="E1841" s="8" t="s">
        <v>16</v>
      </c>
      <c r="F1841" s="8" t="s">
        <v>2607</v>
      </c>
    </row>
    <row r="1842" spans="2:6" x14ac:dyDescent="0.3">
      <c r="B1842" s="8" t="s">
        <v>3348</v>
      </c>
      <c r="C1842" s="8" t="s">
        <v>2443</v>
      </c>
      <c r="D1842" s="8" t="s">
        <v>3355</v>
      </c>
      <c r="E1842" s="8" t="s">
        <v>16</v>
      </c>
      <c r="F1842" s="8" t="s">
        <v>2607</v>
      </c>
    </row>
    <row r="1843" spans="2:6" x14ac:dyDescent="0.3">
      <c r="B1843" s="8" t="s">
        <v>3348</v>
      </c>
      <c r="C1843" s="8" t="s">
        <v>3356</v>
      </c>
      <c r="D1843" s="8" t="s">
        <v>3357</v>
      </c>
      <c r="E1843" s="8" t="s">
        <v>16</v>
      </c>
      <c r="F1843" s="8" t="s">
        <v>2607</v>
      </c>
    </row>
    <row r="1844" spans="2:6" x14ac:dyDescent="0.3">
      <c r="B1844" s="8" t="s">
        <v>3348</v>
      </c>
      <c r="C1844" s="8" t="s">
        <v>3358</v>
      </c>
      <c r="D1844" s="8" t="s">
        <v>3359</v>
      </c>
      <c r="E1844" s="8" t="s">
        <v>16</v>
      </c>
      <c r="F1844" s="8" t="s">
        <v>2607</v>
      </c>
    </row>
    <row r="1845" spans="2:6" x14ac:dyDescent="0.3">
      <c r="B1845" s="8" t="s">
        <v>3348</v>
      </c>
      <c r="C1845" s="8" t="s">
        <v>3360</v>
      </c>
      <c r="D1845" s="8" t="s">
        <v>3361</v>
      </c>
      <c r="E1845" s="8" t="s">
        <v>16</v>
      </c>
      <c r="F1845" s="8" t="s">
        <v>2607</v>
      </c>
    </row>
    <row r="1846" spans="2:6" x14ac:dyDescent="0.3">
      <c r="B1846" s="8" t="s">
        <v>3348</v>
      </c>
      <c r="C1846" s="8" t="s">
        <v>3362</v>
      </c>
      <c r="D1846" s="8" t="s">
        <v>3363</v>
      </c>
      <c r="E1846" s="8" t="s">
        <v>16</v>
      </c>
      <c r="F1846" s="8" t="s">
        <v>2607</v>
      </c>
    </row>
    <row r="1847" spans="2:6" x14ac:dyDescent="0.3">
      <c r="B1847" s="8" t="s">
        <v>3364</v>
      </c>
      <c r="C1847" s="8"/>
      <c r="D1847" s="8" t="s">
        <v>3364</v>
      </c>
      <c r="E1847" s="8" t="s">
        <v>16</v>
      </c>
      <c r="F1847" s="8" t="s">
        <v>2607</v>
      </c>
    </row>
    <row r="1848" spans="2:6" x14ac:dyDescent="0.3">
      <c r="B1848" s="8" t="s">
        <v>3365</v>
      </c>
      <c r="C1848" s="8" t="s">
        <v>3366</v>
      </c>
      <c r="D1848" s="8" t="s">
        <v>3367</v>
      </c>
      <c r="E1848" s="8" t="s">
        <v>16</v>
      </c>
      <c r="F1848" s="8" t="s">
        <v>2607</v>
      </c>
    </row>
    <row r="1849" spans="2:6" x14ac:dyDescent="0.3">
      <c r="B1849" s="8" t="s">
        <v>3365</v>
      </c>
      <c r="C1849" s="8" t="s">
        <v>276</v>
      </c>
      <c r="D1849" s="8" t="s">
        <v>3368</v>
      </c>
      <c r="E1849" s="8" t="s">
        <v>16</v>
      </c>
      <c r="F1849" s="8" t="s">
        <v>2607</v>
      </c>
    </row>
    <row r="1850" spans="2:6" x14ac:dyDescent="0.3">
      <c r="B1850" s="8" t="s">
        <v>3365</v>
      </c>
      <c r="C1850" s="8" t="s">
        <v>280</v>
      </c>
      <c r="D1850" s="8" t="s">
        <v>3369</v>
      </c>
      <c r="E1850" s="8" t="s">
        <v>16</v>
      </c>
      <c r="F1850" s="8" t="s">
        <v>2607</v>
      </c>
    </row>
    <row r="1851" spans="2:6" x14ac:dyDescent="0.3">
      <c r="B1851" s="8" t="s">
        <v>3365</v>
      </c>
      <c r="C1851" s="8" t="s">
        <v>3370</v>
      </c>
      <c r="D1851" s="8" t="s">
        <v>3371</v>
      </c>
      <c r="E1851" s="8" t="s">
        <v>16</v>
      </c>
      <c r="F1851" s="8" t="s">
        <v>2607</v>
      </c>
    </row>
    <row r="1852" spans="2:6" x14ac:dyDescent="0.3">
      <c r="B1852" s="8" t="s">
        <v>3365</v>
      </c>
      <c r="C1852" s="8" t="s">
        <v>3372</v>
      </c>
      <c r="D1852" s="8" t="s">
        <v>3373</v>
      </c>
      <c r="E1852" s="8" t="s">
        <v>16</v>
      </c>
      <c r="F1852" s="8" t="s">
        <v>2607</v>
      </c>
    </row>
    <row r="1853" spans="2:6" x14ac:dyDescent="0.3">
      <c r="B1853" s="8" t="s">
        <v>3365</v>
      </c>
      <c r="C1853" s="8" t="s">
        <v>3374</v>
      </c>
      <c r="D1853" s="8" t="s">
        <v>3375</v>
      </c>
      <c r="E1853" s="8" t="s">
        <v>16</v>
      </c>
      <c r="F1853" s="8" t="s">
        <v>2607</v>
      </c>
    </row>
    <row r="1854" spans="2:6" x14ac:dyDescent="0.3">
      <c r="B1854" s="8" t="s">
        <v>2980</v>
      </c>
      <c r="C1854" s="8" t="s">
        <v>3376</v>
      </c>
      <c r="D1854" s="8" t="s">
        <v>3377</v>
      </c>
      <c r="E1854" s="8" t="s">
        <v>16</v>
      </c>
      <c r="F1854" s="8" t="s">
        <v>2607</v>
      </c>
    </row>
    <row r="1855" spans="2:6" x14ac:dyDescent="0.3">
      <c r="B1855" s="8" t="s">
        <v>2980</v>
      </c>
      <c r="C1855" s="8" t="s">
        <v>3378</v>
      </c>
      <c r="D1855" s="8" t="s">
        <v>3379</v>
      </c>
      <c r="E1855" s="8" t="s">
        <v>16</v>
      </c>
      <c r="F1855" s="8" t="s">
        <v>2607</v>
      </c>
    </row>
    <row r="1856" spans="2:6" x14ac:dyDescent="0.3">
      <c r="B1856" s="8" t="s">
        <v>2980</v>
      </c>
      <c r="C1856" s="8" t="s">
        <v>3380</v>
      </c>
      <c r="D1856" s="8" t="s">
        <v>3381</v>
      </c>
      <c r="E1856" s="8" t="s">
        <v>16</v>
      </c>
      <c r="F1856" s="8" t="s">
        <v>2607</v>
      </c>
    </row>
    <row r="1857" spans="2:6" x14ac:dyDescent="0.3">
      <c r="B1857" s="8" t="s">
        <v>2980</v>
      </c>
      <c r="C1857" s="8" t="s">
        <v>3382</v>
      </c>
      <c r="D1857" s="8" t="s">
        <v>3383</v>
      </c>
      <c r="E1857" s="8" t="s">
        <v>16</v>
      </c>
      <c r="F1857" s="8" t="s">
        <v>2607</v>
      </c>
    </row>
    <row r="1858" spans="2:6" x14ac:dyDescent="0.3">
      <c r="B1858" s="8" t="s">
        <v>2980</v>
      </c>
      <c r="C1858" s="8" t="s">
        <v>3384</v>
      </c>
      <c r="D1858" s="8" t="s">
        <v>3385</v>
      </c>
      <c r="E1858" s="8" t="s">
        <v>16</v>
      </c>
      <c r="F1858" s="8" t="s">
        <v>2607</v>
      </c>
    </row>
    <row r="1859" spans="2:6" x14ac:dyDescent="0.3">
      <c r="B1859" s="8" t="s">
        <v>2980</v>
      </c>
      <c r="C1859" s="8" t="s">
        <v>3386</v>
      </c>
      <c r="D1859" s="8" t="s">
        <v>3387</v>
      </c>
      <c r="E1859" s="8" t="s">
        <v>16</v>
      </c>
      <c r="F1859" s="8" t="s">
        <v>2607</v>
      </c>
    </row>
    <row r="1860" spans="2:6" x14ac:dyDescent="0.3">
      <c r="B1860" s="8" t="s">
        <v>2980</v>
      </c>
      <c r="C1860" s="8" t="s">
        <v>3388</v>
      </c>
      <c r="D1860" s="8" t="s">
        <v>3389</v>
      </c>
      <c r="E1860" s="8" t="s">
        <v>16</v>
      </c>
      <c r="F1860" s="8" t="s">
        <v>2607</v>
      </c>
    </row>
    <row r="1861" spans="2:6" x14ac:dyDescent="0.3">
      <c r="B1861" s="8" t="s">
        <v>2980</v>
      </c>
      <c r="C1861" s="8" t="s">
        <v>3390</v>
      </c>
      <c r="D1861" s="8" t="s">
        <v>3391</v>
      </c>
      <c r="E1861" s="8" t="s">
        <v>16</v>
      </c>
      <c r="F1861" s="8" t="s">
        <v>2607</v>
      </c>
    </row>
    <row r="1862" spans="2:6" x14ac:dyDescent="0.3">
      <c r="B1862" s="8" t="s">
        <v>3392</v>
      </c>
      <c r="C1862" s="8" t="s">
        <v>3393</v>
      </c>
      <c r="D1862" s="8" t="s">
        <v>3394</v>
      </c>
      <c r="E1862" s="8" t="s">
        <v>16</v>
      </c>
      <c r="F1862" s="8" t="s">
        <v>2607</v>
      </c>
    </row>
    <row r="1863" spans="2:6" x14ac:dyDescent="0.3">
      <c r="B1863" s="8" t="s">
        <v>3395</v>
      </c>
      <c r="C1863" s="8" t="s">
        <v>3396</v>
      </c>
      <c r="D1863" s="8" t="s">
        <v>3397</v>
      </c>
      <c r="E1863" s="8" t="s">
        <v>16</v>
      </c>
      <c r="F1863" s="8" t="s">
        <v>2607</v>
      </c>
    </row>
    <row r="1864" spans="2:6" x14ac:dyDescent="0.3">
      <c r="B1864" s="8" t="s">
        <v>3395</v>
      </c>
      <c r="C1864" s="8" t="s">
        <v>1459</v>
      </c>
      <c r="D1864" s="8" t="s">
        <v>3398</v>
      </c>
      <c r="E1864" s="8" t="s">
        <v>16</v>
      </c>
      <c r="F1864" s="8" t="s">
        <v>2607</v>
      </c>
    </row>
    <row r="1865" spans="2:6" x14ac:dyDescent="0.3">
      <c r="B1865" s="8" t="s">
        <v>3395</v>
      </c>
      <c r="C1865" s="8" t="s">
        <v>1007</v>
      </c>
      <c r="D1865" s="8" t="s">
        <v>3399</v>
      </c>
      <c r="E1865" s="8" t="s">
        <v>16</v>
      </c>
      <c r="F1865" s="8" t="s">
        <v>2607</v>
      </c>
    </row>
    <row r="1866" spans="2:6" x14ac:dyDescent="0.3">
      <c r="B1866" s="8" t="s">
        <v>2016</v>
      </c>
      <c r="C1866" s="8"/>
      <c r="D1866" s="8" t="s">
        <v>2016</v>
      </c>
      <c r="E1866" s="8" t="s">
        <v>16</v>
      </c>
      <c r="F1866" s="8" t="s">
        <v>2607</v>
      </c>
    </row>
    <row r="1867" spans="2:6" x14ac:dyDescent="0.3">
      <c r="B1867" s="8" t="s">
        <v>3400</v>
      </c>
      <c r="C1867" s="8" t="s">
        <v>1626</v>
      </c>
      <c r="D1867" s="8" t="s">
        <v>3401</v>
      </c>
      <c r="E1867" s="8" t="s">
        <v>16</v>
      </c>
      <c r="F1867" s="8" t="s">
        <v>2607</v>
      </c>
    </row>
    <row r="1868" spans="2:6" x14ac:dyDescent="0.3">
      <c r="B1868" s="8" t="s">
        <v>3402</v>
      </c>
      <c r="C1868" s="8"/>
      <c r="D1868" s="8" t="s">
        <v>3402</v>
      </c>
      <c r="E1868" s="8" t="s">
        <v>16</v>
      </c>
      <c r="F1868" s="8" t="s">
        <v>2607</v>
      </c>
    </row>
    <row r="1869" spans="2:6" x14ac:dyDescent="0.3">
      <c r="B1869" s="8" t="s">
        <v>3402</v>
      </c>
      <c r="C1869" s="8" t="s">
        <v>3403</v>
      </c>
      <c r="D1869" s="8" t="s">
        <v>3404</v>
      </c>
      <c r="E1869" s="8" t="s">
        <v>16</v>
      </c>
      <c r="F1869" s="8" t="s">
        <v>2607</v>
      </c>
    </row>
    <row r="1870" spans="2:6" x14ac:dyDescent="0.3">
      <c r="B1870" s="8" t="s">
        <v>3402</v>
      </c>
      <c r="C1870" s="8" t="s">
        <v>3405</v>
      </c>
      <c r="D1870" s="8" t="s">
        <v>3406</v>
      </c>
      <c r="E1870" s="8" t="s">
        <v>16</v>
      </c>
      <c r="F1870" s="8" t="s">
        <v>2607</v>
      </c>
    </row>
    <row r="1871" spans="2:6" x14ac:dyDescent="0.3">
      <c r="B1871" s="8" t="s">
        <v>3402</v>
      </c>
      <c r="C1871" s="8" t="s">
        <v>1918</v>
      </c>
      <c r="D1871" s="8" t="s">
        <v>3407</v>
      </c>
      <c r="E1871" s="8" t="s">
        <v>16</v>
      </c>
      <c r="F1871" s="8" t="s">
        <v>2607</v>
      </c>
    </row>
    <row r="1872" spans="2:6" x14ac:dyDescent="0.3">
      <c r="B1872" s="8" t="s">
        <v>3402</v>
      </c>
      <c r="C1872" s="8" t="s">
        <v>1920</v>
      </c>
      <c r="D1872" s="8" t="s">
        <v>3408</v>
      </c>
      <c r="E1872" s="8" t="s">
        <v>16</v>
      </c>
      <c r="F1872" s="8" t="s">
        <v>2607</v>
      </c>
    </row>
    <row r="1873" spans="2:6" x14ac:dyDescent="0.3">
      <c r="B1873" s="8" t="s">
        <v>3402</v>
      </c>
      <c r="C1873" s="8" t="s">
        <v>3409</v>
      </c>
      <c r="D1873" s="8" t="s">
        <v>3410</v>
      </c>
      <c r="E1873" s="8" t="s">
        <v>16</v>
      </c>
      <c r="F1873" s="8" t="s">
        <v>2607</v>
      </c>
    </row>
    <row r="1874" spans="2:6" x14ac:dyDescent="0.3">
      <c r="B1874" s="8" t="s">
        <v>3402</v>
      </c>
      <c r="C1874" s="8" t="s">
        <v>3411</v>
      </c>
      <c r="D1874" s="8" t="s">
        <v>3412</v>
      </c>
      <c r="E1874" s="8" t="s">
        <v>16</v>
      </c>
      <c r="F1874" s="8" t="s">
        <v>2607</v>
      </c>
    </row>
    <row r="1875" spans="2:6" x14ac:dyDescent="0.3">
      <c r="B1875" s="8" t="s">
        <v>2050</v>
      </c>
      <c r="C1875" s="8" t="s">
        <v>3413</v>
      </c>
      <c r="D1875" s="8" t="s">
        <v>3414</v>
      </c>
      <c r="E1875" s="8" t="s">
        <v>16</v>
      </c>
      <c r="F1875" s="8" t="s">
        <v>2607</v>
      </c>
    </row>
    <row r="1876" spans="2:6" x14ac:dyDescent="0.3">
      <c r="B1876" s="8" t="s">
        <v>2050</v>
      </c>
      <c r="C1876" s="8" t="s">
        <v>3415</v>
      </c>
      <c r="D1876" s="8" t="s">
        <v>3416</v>
      </c>
      <c r="E1876" s="8" t="s">
        <v>16</v>
      </c>
      <c r="F1876" s="8" t="s">
        <v>2607</v>
      </c>
    </row>
    <row r="1877" spans="2:6" x14ac:dyDescent="0.3">
      <c r="B1877" s="8" t="s">
        <v>2050</v>
      </c>
      <c r="C1877" s="8" t="s">
        <v>3417</v>
      </c>
      <c r="D1877" s="8" t="s">
        <v>3418</v>
      </c>
      <c r="E1877" s="8" t="s">
        <v>16</v>
      </c>
      <c r="F1877" s="8" t="s">
        <v>2607</v>
      </c>
    </row>
    <row r="1878" spans="2:6" x14ac:dyDescent="0.3">
      <c r="B1878" s="8" t="s">
        <v>2050</v>
      </c>
      <c r="C1878" s="8" t="s">
        <v>3419</v>
      </c>
      <c r="D1878" s="8" t="s">
        <v>3420</v>
      </c>
      <c r="E1878" s="8" t="s">
        <v>16</v>
      </c>
      <c r="F1878" s="8" t="s">
        <v>2607</v>
      </c>
    </row>
    <row r="1879" spans="2:6" x14ac:dyDescent="0.3">
      <c r="B1879" s="8" t="s">
        <v>2050</v>
      </c>
      <c r="C1879" s="8" t="s">
        <v>3421</v>
      </c>
      <c r="D1879" s="8" t="s">
        <v>3422</v>
      </c>
      <c r="E1879" s="8" t="s">
        <v>16</v>
      </c>
      <c r="F1879" s="8" t="s">
        <v>2607</v>
      </c>
    </row>
    <row r="1880" spans="2:6" x14ac:dyDescent="0.3">
      <c r="B1880" s="8" t="s">
        <v>2050</v>
      </c>
      <c r="C1880" s="8" t="s">
        <v>3423</v>
      </c>
      <c r="D1880" s="8" t="s">
        <v>3424</v>
      </c>
      <c r="E1880" s="8" t="s">
        <v>16</v>
      </c>
      <c r="F1880" s="8" t="s">
        <v>2607</v>
      </c>
    </row>
    <row r="1881" spans="2:6" x14ac:dyDescent="0.3">
      <c r="B1881" s="8" t="s">
        <v>2050</v>
      </c>
      <c r="C1881" s="8" t="s">
        <v>3425</v>
      </c>
      <c r="D1881" s="8" t="s">
        <v>3426</v>
      </c>
      <c r="E1881" s="8" t="s">
        <v>16</v>
      </c>
      <c r="F1881" s="8" t="s">
        <v>2607</v>
      </c>
    </row>
    <row r="1882" spans="2:6" x14ac:dyDescent="0.3">
      <c r="B1882" s="8" t="s">
        <v>2050</v>
      </c>
      <c r="C1882" s="8" t="s">
        <v>3427</v>
      </c>
      <c r="D1882" s="8" t="s">
        <v>3428</v>
      </c>
      <c r="E1882" s="8" t="s">
        <v>16</v>
      </c>
      <c r="F1882" s="8" t="s">
        <v>2607</v>
      </c>
    </row>
    <row r="1883" spans="2:6" x14ac:dyDescent="0.3">
      <c r="B1883" s="8" t="s">
        <v>2050</v>
      </c>
      <c r="C1883" s="8" t="s">
        <v>3429</v>
      </c>
      <c r="D1883" s="8" t="s">
        <v>3430</v>
      </c>
      <c r="E1883" s="8" t="s">
        <v>16</v>
      </c>
      <c r="F1883" s="8" t="s">
        <v>2607</v>
      </c>
    </row>
    <row r="1884" spans="2:6" x14ac:dyDescent="0.3">
      <c r="B1884" s="8" t="s">
        <v>2050</v>
      </c>
      <c r="C1884" s="8" t="s">
        <v>1220</v>
      </c>
      <c r="D1884" s="8" t="s">
        <v>3431</v>
      </c>
      <c r="E1884" s="8" t="s">
        <v>16</v>
      </c>
      <c r="F1884" s="8" t="s">
        <v>2607</v>
      </c>
    </row>
    <row r="1885" spans="2:6" x14ac:dyDescent="0.3">
      <c r="B1885" s="8" t="s">
        <v>2050</v>
      </c>
      <c r="C1885" s="8" t="s">
        <v>3432</v>
      </c>
      <c r="D1885" s="8" t="s">
        <v>3433</v>
      </c>
      <c r="E1885" s="8" t="s">
        <v>16</v>
      </c>
      <c r="F1885" s="8" t="s">
        <v>2607</v>
      </c>
    </row>
    <row r="1886" spans="2:6" x14ac:dyDescent="0.3">
      <c r="B1886" s="8" t="s">
        <v>2050</v>
      </c>
      <c r="C1886" s="8" t="s">
        <v>1714</v>
      </c>
      <c r="D1886" s="8" t="s">
        <v>3434</v>
      </c>
      <c r="E1886" s="8" t="s">
        <v>16</v>
      </c>
      <c r="F1886" s="8" t="s">
        <v>2607</v>
      </c>
    </row>
    <row r="1887" spans="2:6" x14ac:dyDescent="0.3">
      <c r="B1887" s="8" t="s">
        <v>2050</v>
      </c>
      <c r="C1887" s="8" t="s">
        <v>3435</v>
      </c>
      <c r="D1887" s="8" t="s">
        <v>3436</v>
      </c>
      <c r="E1887" s="8" t="s">
        <v>16</v>
      </c>
      <c r="F1887" s="8" t="s">
        <v>2607</v>
      </c>
    </row>
    <row r="1888" spans="2:6" x14ac:dyDescent="0.3">
      <c r="B1888" s="8" t="s">
        <v>2050</v>
      </c>
      <c r="C1888" s="8" t="s">
        <v>3437</v>
      </c>
      <c r="D1888" s="8" t="s">
        <v>3438</v>
      </c>
      <c r="E1888" s="8" t="s">
        <v>16</v>
      </c>
      <c r="F1888" s="8" t="s">
        <v>2607</v>
      </c>
    </row>
    <row r="1889" spans="2:6" x14ac:dyDescent="0.3">
      <c r="B1889" s="8" t="s">
        <v>2050</v>
      </c>
      <c r="C1889" s="8" t="s">
        <v>2024</v>
      </c>
      <c r="D1889" s="8" t="s">
        <v>3439</v>
      </c>
      <c r="E1889" s="8" t="s">
        <v>16</v>
      </c>
      <c r="F1889" s="8" t="s">
        <v>2607</v>
      </c>
    </row>
    <row r="1890" spans="2:6" x14ac:dyDescent="0.3">
      <c r="B1890" s="8" t="s">
        <v>2050</v>
      </c>
      <c r="C1890" s="8" t="s">
        <v>3440</v>
      </c>
      <c r="D1890" s="8" t="s">
        <v>3441</v>
      </c>
      <c r="E1890" s="8" t="s">
        <v>16</v>
      </c>
      <c r="F1890" s="8" t="s">
        <v>2607</v>
      </c>
    </row>
    <row r="1891" spans="2:6" x14ac:dyDescent="0.3">
      <c r="B1891" s="8" t="s">
        <v>2050</v>
      </c>
      <c r="C1891" s="8" t="s">
        <v>3442</v>
      </c>
      <c r="D1891" s="8" t="s">
        <v>3443</v>
      </c>
      <c r="E1891" s="8" t="s">
        <v>16</v>
      </c>
      <c r="F1891" s="8" t="s">
        <v>2607</v>
      </c>
    </row>
    <row r="1892" spans="2:6" x14ac:dyDescent="0.3">
      <c r="B1892" s="8" t="s">
        <v>2050</v>
      </c>
      <c r="C1892" s="8" t="s">
        <v>3444</v>
      </c>
      <c r="D1892" s="8" t="s">
        <v>3445</v>
      </c>
      <c r="E1892" s="8" t="s">
        <v>16</v>
      </c>
      <c r="F1892" s="8" t="s">
        <v>2607</v>
      </c>
    </row>
    <row r="1893" spans="2:6" x14ac:dyDescent="0.3">
      <c r="B1893" s="8" t="s">
        <v>2050</v>
      </c>
      <c r="C1893" s="8" t="s">
        <v>1596</v>
      </c>
      <c r="D1893" s="8" t="s">
        <v>3446</v>
      </c>
      <c r="E1893" s="8" t="s">
        <v>16</v>
      </c>
      <c r="F1893" s="8" t="s">
        <v>2607</v>
      </c>
    </row>
    <row r="1894" spans="2:6" x14ac:dyDescent="0.3">
      <c r="B1894" s="8" t="s">
        <v>2050</v>
      </c>
      <c r="C1894" s="8" t="s">
        <v>1598</v>
      </c>
      <c r="D1894" s="8" t="s">
        <v>3447</v>
      </c>
      <c r="E1894" s="8" t="s">
        <v>16</v>
      </c>
      <c r="F1894" s="8" t="s">
        <v>2607</v>
      </c>
    </row>
    <row r="1895" spans="2:6" x14ac:dyDescent="0.3">
      <c r="B1895" s="8" t="s">
        <v>2050</v>
      </c>
      <c r="C1895" s="8" t="s">
        <v>541</v>
      </c>
      <c r="D1895" s="8" t="s">
        <v>3448</v>
      </c>
      <c r="E1895" s="8" t="s">
        <v>16</v>
      </c>
      <c r="F1895" s="8" t="s">
        <v>2607</v>
      </c>
    </row>
    <row r="1896" spans="2:6" x14ac:dyDescent="0.3">
      <c r="B1896" s="8" t="s">
        <v>3449</v>
      </c>
      <c r="C1896" s="8" t="s">
        <v>1386</v>
      </c>
      <c r="D1896" s="8" t="s">
        <v>3450</v>
      </c>
      <c r="E1896" s="8" t="s">
        <v>16</v>
      </c>
      <c r="F1896" s="8" t="s">
        <v>2607</v>
      </c>
    </row>
    <row r="1897" spans="2:6" x14ac:dyDescent="0.3">
      <c r="B1897" s="8" t="s">
        <v>3449</v>
      </c>
      <c r="C1897" s="8" t="s">
        <v>3451</v>
      </c>
      <c r="D1897" s="8" t="s">
        <v>3452</v>
      </c>
      <c r="E1897" s="8" t="s">
        <v>16</v>
      </c>
      <c r="F1897" s="8" t="s">
        <v>2607</v>
      </c>
    </row>
    <row r="1898" spans="2:6" x14ac:dyDescent="0.3">
      <c r="B1898" s="8" t="s">
        <v>3449</v>
      </c>
      <c r="C1898" s="8" t="s">
        <v>1406</v>
      </c>
      <c r="D1898" s="8" t="s">
        <v>3453</v>
      </c>
      <c r="E1898" s="8" t="s">
        <v>16</v>
      </c>
      <c r="F1898" s="8" t="s">
        <v>2607</v>
      </c>
    </row>
    <row r="1899" spans="2:6" x14ac:dyDescent="0.3">
      <c r="B1899" s="8" t="s">
        <v>3449</v>
      </c>
      <c r="C1899" s="8" t="s">
        <v>3454</v>
      </c>
      <c r="D1899" s="8" t="s">
        <v>3455</v>
      </c>
      <c r="E1899" s="8" t="s">
        <v>16</v>
      </c>
      <c r="F1899" s="8" t="s">
        <v>2607</v>
      </c>
    </row>
    <row r="1900" spans="2:6" x14ac:dyDescent="0.3">
      <c r="B1900" s="8" t="s">
        <v>3449</v>
      </c>
      <c r="C1900" s="8" t="s">
        <v>3456</v>
      </c>
      <c r="D1900" s="8" t="s">
        <v>3457</v>
      </c>
      <c r="E1900" s="8" t="s">
        <v>16</v>
      </c>
      <c r="F1900" s="8" t="s">
        <v>2607</v>
      </c>
    </row>
    <row r="1901" spans="2:6" x14ac:dyDescent="0.3">
      <c r="B1901" s="8" t="s">
        <v>3458</v>
      </c>
      <c r="C1901" s="8"/>
      <c r="D1901" s="8" t="s">
        <v>3458</v>
      </c>
      <c r="E1901" s="8" t="s">
        <v>16</v>
      </c>
      <c r="F1901" s="8" t="s">
        <v>2607</v>
      </c>
    </row>
    <row r="1902" spans="2:6" x14ac:dyDescent="0.3">
      <c r="B1902" s="8" t="s">
        <v>3029</v>
      </c>
      <c r="C1902" s="8"/>
      <c r="D1902" s="8" t="s">
        <v>3029</v>
      </c>
      <c r="E1902" s="8" t="s">
        <v>16</v>
      </c>
      <c r="F1902" s="8" t="s">
        <v>2607</v>
      </c>
    </row>
    <row r="1903" spans="2:6" x14ac:dyDescent="0.3">
      <c r="B1903" s="8" t="s">
        <v>3030</v>
      </c>
      <c r="C1903" s="8" t="s">
        <v>420</v>
      </c>
      <c r="D1903" s="8" t="s">
        <v>3459</v>
      </c>
      <c r="E1903" s="8" t="s">
        <v>16</v>
      </c>
      <c r="F1903" s="8" t="s">
        <v>2607</v>
      </c>
    </row>
    <row r="1904" spans="2:6" x14ac:dyDescent="0.3">
      <c r="B1904" s="8" t="s">
        <v>3030</v>
      </c>
      <c r="C1904" s="8" t="s">
        <v>3460</v>
      </c>
      <c r="D1904" s="8" t="s">
        <v>3461</v>
      </c>
      <c r="E1904" s="8" t="s">
        <v>16</v>
      </c>
      <c r="F1904" s="8" t="s">
        <v>2607</v>
      </c>
    </row>
    <row r="1905" spans="2:6" x14ac:dyDescent="0.3">
      <c r="B1905" s="8" t="s">
        <v>3030</v>
      </c>
      <c r="C1905" s="8" t="s">
        <v>1891</v>
      </c>
      <c r="D1905" s="8" t="s">
        <v>3462</v>
      </c>
      <c r="E1905" s="8" t="s">
        <v>16</v>
      </c>
      <c r="F1905" s="8" t="s">
        <v>2607</v>
      </c>
    </row>
    <row r="1906" spans="2:6" x14ac:dyDescent="0.3">
      <c r="B1906" s="8" t="s">
        <v>3030</v>
      </c>
      <c r="C1906" s="8" t="s">
        <v>3463</v>
      </c>
      <c r="D1906" s="8" t="s">
        <v>3464</v>
      </c>
      <c r="E1906" s="8" t="s">
        <v>16</v>
      </c>
      <c r="F1906" s="8" t="s">
        <v>2607</v>
      </c>
    </row>
    <row r="1907" spans="2:6" x14ac:dyDescent="0.3">
      <c r="B1907" s="8" t="s">
        <v>3030</v>
      </c>
      <c r="C1907" s="8" t="s">
        <v>77</v>
      </c>
      <c r="D1907" s="8" t="s">
        <v>3465</v>
      </c>
      <c r="E1907" s="8" t="s">
        <v>16</v>
      </c>
      <c r="F1907" s="8" t="s">
        <v>2607</v>
      </c>
    </row>
    <row r="1908" spans="2:6" x14ac:dyDescent="0.3">
      <c r="B1908" s="8" t="s">
        <v>3031</v>
      </c>
      <c r="C1908" s="8" t="s">
        <v>3124</v>
      </c>
      <c r="D1908" s="8" t="s">
        <v>3466</v>
      </c>
      <c r="E1908" s="8" t="s">
        <v>16</v>
      </c>
      <c r="F1908" s="8" t="s">
        <v>2607</v>
      </c>
    </row>
    <row r="1909" spans="2:6" x14ac:dyDescent="0.3">
      <c r="B1909" s="8" t="s">
        <v>3031</v>
      </c>
      <c r="C1909" s="8" t="s">
        <v>3467</v>
      </c>
      <c r="D1909" s="8" t="s">
        <v>3468</v>
      </c>
      <c r="E1909" s="8" t="s">
        <v>16</v>
      </c>
      <c r="F1909" s="8" t="s">
        <v>2607</v>
      </c>
    </row>
    <row r="1910" spans="2:6" x14ac:dyDescent="0.3">
      <c r="B1910" s="8" t="s">
        <v>3031</v>
      </c>
      <c r="C1910" s="8" t="s">
        <v>3469</v>
      </c>
      <c r="D1910" s="8" t="s">
        <v>3470</v>
      </c>
      <c r="E1910" s="8" t="s">
        <v>16</v>
      </c>
      <c r="F1910" s="8" t="s">
        <v>2607</v>
      </c>
    </row>
    <row r="1911" spans="2:6" x14ac:dyDescent="0.3">
      <c r="B1911" s="8" t="s">
        <v>3031</v>
      </c>
      <c r="C1911" s="8" t="s">
        <v>3471</v>
      </c>
      <c r="D1911" s="8" t="s">
        <v>3472</v>
      </c>
      <c r="E1911" s="8" t="s">
        <v>16</v>
      </c>
      <c r="F1911" s="8" t="s">
        <v>2607</v>
      </c>
    </row>
    <row r="1912" spans="2:6" x14ac:dyDescent="0.3">
      <c r="B1912" s="8" t="s">
        <v>3031</v>
      </c>
      <c r="C1912" s="8" t="s">
        <v>3473</v>
      </c>
      <c r="D1912" s="8" t="s">
        <v>3474</v>
      </c>
      <c r="E1912" s="8" t="s">
        <v>16</v>
      </c>
      <c r="F1912" s="8" t="s">
        <v>2607</v>
      </c>
    </row>
    <row r="1913" spans="2:6" x14ac:dyDescent="0.3">
      <c r="B1913" s="8" t="s">
        <v>3031</v>
      </c>
      <c r="C1913" s="8" t="s">
        <v>1626</v>
      </c>
      <c r="D1913" s="8" t="s">
        <v>3475</v>
      </c>
      <c r="E1913" s="8" t="s">
        <v>16</v>
      </c>
      <c r="F1913" s="8" t="s">
        <v>2607</v>
      </c>
    </row>
    <row r="1914" spans="2:6" x14ac:dyDescent="0.3">
      <c r="B1914" s="8" t="s">
        <v>3031</v>
      </c>
      <c r="C1914" s="8" t="s">
        <v>1199</v>
      </c>
      <c r="D1914" s="8" t="s">
        <v>3476</v>
      </c>
      <c r="E1914" s="8" t="s">
        <v>16</v>
      </c>
      <c r="F1914" s="8" t="s">
        <v>2607</v>
      </c>
    </row>
    <row r="1915" spans="2:6" x14ac:dyDescent="0.3">
      <c r="B1915" s="8" t="s">
        <v>3067</v>
      </c>
      <c r="C1915" s="8" t="s">
        <v>3477</v>
      </c>
      <c r="D1915" s="8" t="s">
        <v>3478</v>
      </c>
      <c r="E1915" s="8" t="s">
        <v>16</v>
      </c>
      <c r="F1915" s="8" t="s">
        <v>2607</v>
      </c>
    </row>
    <row r="1916" spans="2:6" x14ac:dyDescent="0.3">
      <c r="B1916" s="8" t="s">
        <v>3067</v>
      </c>
      <c r="C1916" s="8" t="s">
        <v>3473</v>
      </c>
      <c r="D1916" s="8" t="s">
        <v>3479</v>
      </c>
      <c r="E1916" s="8" t="s">
        <v>16</v>
      </c>
      <c r="F1916" s="8" t="s">
        <v>2607</v>
      </c>
    </row>
    <row r="1917" spans="2:6" x14ac:dyDescent="0.3">
      <c r="B1917" s="8" t="s">
        <v>3067</v>
      </c>
      <c r="C1917" s="8" t="s">
        <v>3480</v>
      </c>
      <c r="D1917" s="8" t="s">
        <v>3481</v>
      </c>
      <c r="E1917" s="8" t="s">
        <v>16</v>
      </c>
      <c r="F1917" s="8" t="s">
        <v>2607</v>
      </c>
    </row>
    <row r="1918" spans="2:6" x14ac:dyDescent="0.3">
      <c r="B1918" s="8" t="s">
        <v>3068</v>
      </c>
      <c r="C1918" s="8" t="s">
        <v>3482</v>
      </c>
      <c r="D1918" s="8" t="s">
        <v>3483</v>
      </c>
      <c r="E1918" s="8" t="s">
        <v>16</v>
      </c>
      <c r="F1918" s="8" t="s">
        <v>2607</v>
      </c>
    </row>
    <row r="1919" spans="2:6" x14ac:dyDescent="0.3">
      <c r="B1919" s="8" t="s">
        <v>3484</v>
      </c>
      <c r="C1919" s="8" t="s">
        <v>642</v>
      </c>
      <c r="D1919" s="8" t="s">
        <v>3485</v>
      </c>
      <c r="E1919" s="8" t="s">
        <v>16</v>
      </c>
      <c r="F1919" s="8" t="s">
        <v>2607</v>
      </c>
    </row>
    <row r="1920" spans="2:6" x14ac:dyDescent="0.3">
      <c r="B1920" s="8" t="s">
        <v>3484</v>
      </c>
      <c r="C1920" s="8" t="s">
        <v>3486</v>
      </c>
      <c r="D1920" s="8" t="s">
        <v>3487</v>
      </c>
      <c r="E1920" s="8" t="s">
        <v>16</v>
      </c>
      <c r="F1920" s="8" t="s">
        <v>2607</v>
      </c>
    </row>
    <row r="1921" spans="2:6" x14ac:dyDescent="0.3">
      <c r="B1921" s="8" t="s">
        <v>3484</v>
      </c>
      <c r="C1921" s="8" t="s">
        <v>1663</v>
      </c>
      <c r="D1921" s="8" t="s">
        <v>3488</v>
      </c>
      <c r="E1921" s="8" t="s">
        <v>16</v>
      </c>
      <c r="F1921" s="8" t="s">
        <v>2607</v>
      </c>
    </row>
    <row r="1922" spans="2:6" x14ac:dyDescent="0.3">
      <c r="B1922" s="8" t="s">
        <v>3484</v>
      </c>
      <c r="C1922" s="8" t="s">
        <v>3489</v>
      </c>
      <c r="D1922" s="8" t="s">
        <v>3490</v>
      </c>
      <c r="E1922" s="8" t="s">
        <v>16</v>
      </c>
      <c r="F1922" s="8" t="s">
        <v>2607</v>
      </c>
    </row>
    <row r="1923" spans="2:6" x14ac:dyDescent="0.3">
      <c r="B1923" s="8" t="s">
        <v>3484</v>
      </c>
      <c r="C1923" s="8" t="s">
        <v>3491</v>
      </c>
      <c r="D1923" s="8" t="s">
        <v>3492</v>
      </c>
      <c r="E1923" s="8" t="s">
        <v>16</v>
      </c>
      <c r="F1923" s="8" t="s">
        <v>2607</v>
      </c>
    </row>
    <row r="1924" spans="2:6" x14ac:dyDescent="0.3">
      <c r="B1924" s="8" t="s">
        <v>3484</v>
      </c>
      <c r="C1924" s="8" t="s">
        <v>3493</v>
      </c>
      <c r="D1924" s="8" t="s">
        <v>3494</v>
      </c>
      <c r="E1924" s="8" t="s">
        <v>16</v>
      </c>
      <c r="F1924" s="8" t="s">
        <v>2607</v>
      </c>
    </row>
    <row r="1925" spans="2:6" x14ac:dyDescent="0.3">
      <c r="B1925" s="8" t="s">
        <v>3484</v>
      </c>
      <c r="C1925" s="8" t="s">
        <v>3495</v>
      </c>
      <c r="D1925" s="8" t="s">
        <v>3496</v>
      </c>
      <c r="E1925" s="8" t="s">
        <v>16</v>
      </c>
      <c r="F1925" s="8" t="s">
        <v>2607</v>
      </c>
    </row>
    <row r="1926" spans="2:6" x14ac:dyDescent="0.3">
      <c r="B1926" s="8" t="s">
        <v>3484</v>
      </c>
      <c r="C1926" s="8" t="s">
        <v>3497</v>
      </c>
      <c r="D1926" s="8" t="s">
        <v>3498</v>
      </c>
      <c r="E1926" s="8" t="s">
        <v>16</v>
      </c>
      <c r="F1926" s="8" t="s">
        <v>2607</v>
      </c>
    </row>
    <row r="1927" spans="2:6" x14ac:dyDescent="0.3">
      <c r="B1927" s="8" t="s">
        <v>2803</v>
      </c>
      <c r="C1927" s="8"/>
      <c r="D1927" s="8" t="s">
        <v>2803</v>
      </c>
      <c r="E1927" s="8" t="s">
        <v>16</v>
      </c>
      <c r="F1927" s="8" t="s">
        <v>2607</v>
      </c>
    </row>
    <row r="1928" spans="2:6" x14ac:dyDescent="0.3">
      <c r="B1928" s="8" t="s">
        <v>3112</v>
      </c>
      <c r="C1928" s="8"/>
      <c r="D1928" s="8" t="s">
        <v>3112</v>
      </c>
      <c r="E1928" s="8" t="s">
        <v>16</v>
      </c>
      <c r="F1928" s="8" t="s">
        <v>2607</v>
      </c>
    </row>
    <row r="1929" spans="2:6" x14ac:dyDescent="0.3">
      <c r="B1929" s="8" t="s">
        <v>3112</v>
      </c>
      <c r="C1929" s="8" t="s">
        <v>3499</v>
      </c>
      <c r="D1929" s="8" t="s">
        <v>3500</v>
      </c>
      <c r="E1929" s="8" t="s">
        <v>16</v>
      </c>
      <c r="F1929" s="8" t="s">
        <v>2607</v>
      </c>
    </row>
    <row r="1930" spans="2:6" x14ac:dyDescent="0.3">
      <c r="B1930" s="8" t="s">
        <v>3112</v>
      </c>
      <c r="C1930" s="8" t="s">
        <v>3501</v>
      </c>
      <c r="D1930" s="8" t="s">
        <v>3502</v>
      </c>
      <c r="E1930" s="8" t="s">
        <v>16</v>
      </c>
      <c r="F1930" s="8" t="s">
        <v>2607</v>
      </c>
    </row>
    <row r="1931" spans="2:6" x14ac:dyDescent="0.3">
      <c r="B1931" s="8" t="s">
        <v>3112</v>
      </c>
      <c r="C1931" s="8" t="s">
        <v>3503</v>
      </c>
      <c r="D1931" s="8" t="s">
        <v>3504</v>
      </c>
      <c r="E1931" s="8" t="s">
        <v>16</v>
      </c>
      <c r="F1931" s="8" t="s">
        <v>2607</v>
      </c>
    </row>
    <row r="1932" spans="2:6" x14ac:dyDescent="0.3">
      <c r="B1932" s="8" t="s">
        <v>3112</v>
      </c>
      <c r="C1932" s="8" t="s">
        <v>3505</v>
      </c>
      <c r="D1932" s="8" t="s">
        <v>3506</v>
      </c>
      <c r="E1932" s="8" t="s">
        <v>16</v>
      </c>
      <c r="F1932" s="8" t="s">
        <v>2607</v>
      </c>
    </row>
    <row r="1933" spans="2:6" x14ac:dyDescent="0.3">
      <c r="B1933" s="8" t="s">
        <v>3158</v>
      </c>
      <c r="C1933" s="8"/>
      <c r="D1933" s="8" t="s">
        <v>3158</v>
      </c>
      <c r="E1933" s="8" t="s">
        <v>16</v>
      </c>
      <c r="F1933" s="8" t="s">
        <v>2607</v>
      </c>
    </row>
    <row r="1934" spans="2:6" x14ac:dyDescent="0.3">
      <c r="B1934" s="8" t="s">
        <v>3158</v>
      </c>
      <c r="C1934" s="8" t="s">
        <v>1443</v>
      </c>
      <c r="D1934" s="8" t="s">
        <v>3507</v>
      </c>
      <c r="E1934" s="8" t="s">
        <v>16</v>
      </c>
      <c r="F1934" s="8" t="s">
        <v>2607</v>
      </c>
    </row>
    <row r="1935" spans="2:6" x14ac:dyDescent="0.3">
      <c r="B1935" s="8" t="s">
        <v>3158</v>
      </c>
      <c r="C1935" s="8" t="s">
        <v>1686</v>
      </c>
      <c r="D1935" s="8" t="s">
        <v>3508</v>
      </c>
      <c r="E1935" s="8" t="s">
        <v>16</v>
      </c>
      <c r="F1935" s="8" t="s">
        <v>2607</v>
      </c>
    </row>
    <row r="1936" spans="2:6" x14ac:dyDescent="0.3">
      <c r="B1936" s="8" t="s">
        <v>3158</v>
      </c>
      <c r="C1936" s="8" t="s">
        <v>1451</v>
      </c>
      <c r="D1936" s="8" t="s">
        <v>3509</v>
      </c>
      <c r="E1936" s="8" t="s">
        <v>16</v>
      </c>
      <c r="F1936" s="8" t="s">
        <v>2607</v>
      </c>
    </row>
    <row r="1937" spans="2:6" x14ac:dyDescent="0.3">
      <c r="B1937" s="8" t="s">
        <v>3158</v>
      </c>
      <c r="C1937" s="8" t="s">
        <v>1688</v>
      </c>
      <c r="D1937" s="8" t="s">
        <v>3510</v>
      </c>
      <c r="E1937" s="8" t="s">
        <v>16</v>
      </c>
      <c r="F1937" s="8" t="s">
        <v>2607</v>
      </c>
    </row>
    <row r="1938" spans="2:6" x14ac:dyDescent="0.3">
      <c r="B1938" s="8" t="s">
        <v>3158</v>
      </c>
      <c r="C1938" s="8" t="s">
        <v>3511</v>
      </c>
      <c r="D1938" s="8" t="s">
        <v>3512</v>
      </c>
      <c r="E1938" s="8" t="s">
        <v>16</v>
      </c>
      <c r="F1938" s="8" t="s">
        <v>2607</v>
      </c>
    </row>
    <row r="1939" spans="2:6" x14ac:dyDescent="0.3">
      <c r="B1939" s="8" t="s">
        <v>3158</v>
      </c>
      <c r="C1939" s="8" t="s">
        <v>3513</v>
      </c>
      <c r="D1939" s="8" t="s">
        <v>3514</v>
      </c>
      <c r="E1939" s="8" t="s">
        <v>16</v>
      </c>
      <c r="F1939" s="8" t="s">
        <v>2607</v>
      </c>
    </row>
    <row r="1940" spans="2:6" x14ac:dyDescent="0.3">
      <c r="B1940" s="8" t="s">
        <v>3158</v>
      </c>
      <c r="C1940" s="8" t="s">
        <v>1940</v>
      </c>
      <c r="D1940" s="8" t="s">
        <v>3515</v>
      </c>
      <c r="E1940" s="8" t="s">
        <v>16</v>
      </c>
      <c r="F1940" s="8" t="s">
        <v>2607</v>
      </c>
    </row>
    <row r="1941" spans="2:6" x14ac:dyDescent="0.3">
      <c r="B1941" s="8" t="s">
        <v>3158</v>
      </c>
      <c r="C1941" s="8" t="s">
        <v>2527</v>
      </c>
      <c r="D1941" s="8" t="s">
        <v>3516</v>
      </c>
      <c r="E1941" s="8" t="s">
        <v>16</v>
      </c>
      <c r="F1941" s="8" t="s">
        <v>2607</v>
      </c>
    </row>
    <row r="1942" spans="2:6" x14ac:dyDescent="0.3">
      <c r="B1942" s="8" t="s">
        <v>3158</v>
      </c>
      <c r="C1942" s="8" t="s">
        <v>2529</v>
      </c>
      <c r="D1942" s="8" t="s">
        <v>3517</v>
      </c>
      <c r="E1942" s="8" t="s">
        <v>16</v>
      </c>
      <c r="F1942" s="8" t="s">
        <v>2607</v>
      </c>
    </row>
    <row r="1943" spans="2:6" x14ac:dyDescent="0.3">
      <c r="B1943" s="8" t="s">
        <v>3158</v>
      </c>
      <c r="C1943" s="8" t="s">
        <v>2531</v>
      </c>
      <c r="D1943" s="8" t="s">
        <v>3518</v>
      </c>
      <c r="E1943" s="8" t="s">
        <v>16</v>
      </c>
      <c r="F1943" s="8" t="s">
        <v>2607</v>
      </c>
    </row>
    <row r="1944" spans="2:6" x14ac:dyDescent="0.3">
      <c r="B1944" s="8" t="s">
        <v>3158</v>
      </c>
      <c r="C1944" s="8" t="s">
        <v>3519</v>
      </c>
      <c r="D1944" s="8" t="s">
        <v>3520</v>
      </c>
      <c r="E1944" s="8" t="s">
        <v>16</v>
      </c>
      <c r="F1944" s="8" t="s">
        <v>2607</v>
      </c>
    </row>
    <row r="1945" spans="2:6" x14ac:dyDescent="0.3">
      <c r="B1945" s="8" t="s">
        <v>3158</v>
      </c>
      <c r="C1945" s="8" t="s">
        <v>2533</v>
      </c>
      <c r="D1945" s="8" t="s">
        <v>3521</v>
      </c>
      <c r="E1945" s="8" t="s">
        <v>16</v>
      </c>
      <c r="F1945" s="8" t="s">
        <v>2607</v>
      </c>
    </row>
    <row r="1946" spans="2:6" x14ac:dyDescent="0.3">
      <c r="B1946" s="8" t="s">
        <v>3158</v>
      </c>
      <c r="C1946" s="8" t="s">
        <v>3522</v>
      </c>
      <c r="D1946" s="8" t="s">
        <v>3523</v>
      </c>
      <c r="E1946" s="8" t="s">
        <v>16</v>
      </c>
      <c r="F1946" s="8" t="s">
        <v>2607</v>
      </c>
    </row>
    <row r="1947" spans="2:6" x14ac:dyDescent="0.3">
      <c r="B1947" s="8" t="s">
        <v>3158</v>
      </c>
      <c r="C1947" s="8" t="s">
        <v>2932</v>
      </c>
      <c r="D1947" s="8" t="s">
        <v>3524</v>
      </c>
      <c r="E1947" s="8" t="s">
        <v>16</v>
      </c>
      <c r="F1947" s="8" t="s">
        <v>2607</v>
      </c>
    </row>
    <row r="1948" spans="2:6" x14ac:dyDescent="0.3">
      <c r="B1948" s="8" t="s">
        <v>3158</v>
      </c>
      <c r="C1948" s="8" t="s">
        <v>3525</v>
      </c>
      <c r="D1948" s="8" t="s">
        <v>3526</v>
      </c>
      <c r="E1948" s="8" t="s">
        <v>16</v>
      </c>
      <c r="F1948" s="8" t="s">
        <v>2607</v>
      </c>
    </row>
    <row r="1949" spans="2:6" x14ac:dyDescent="0.3">
      <c r="B1949" s="8" t="s">
        <v>3158</v>
      </c>
      <c r="C1949" s="8" t="s">
        <v>1455</v>
      </c>
      <c r="D1949" s="8" t="s">
        <v>3527</v>
      </c>
      <c r="E1949" s="8" t="s">
        <v>16</v>
      </c>
      <c r="F1949" s="8" t="s">
        <v>2607</v>
      </c>
    </row>
    <row r="1950" spans="2:6" x14ac:dyDescent="0.3">
      <c r="B1950" s="8" t="s">
        <v>3158</v>
      </c>
      <c r="C1950" s="8" t="s">
        <v>1457</v>
      </c>
      <c r="D1950" s="8" t="s">
        <v>3528</v>
      </c>
      <c r="E1950" s="8" t="s">
        <v>16</v>
      </c>
      <c r="F1950" s="8" t="s">
        <v>2607</v>
      </c>
    </row>
    <row r="1951" spans="2:6" x14ac:dyDescent="0.3">
      <c r="B1951" s="8" t="s">
        <v>3158</v>
      </c>
      <c r="C1951" s="8" t="s">
        <v>1459</v>
      </c>
      <c r="D1951" s="8" t="s">
        <v>3529</v>
      </c>
      <c r="E1951" s="8" t="s">
        <v>16</v>
      </c>
      <c r="F1951" s="8" t="s">
        <v>2607</v>
      </c>
    </row>
    <row r="1952" spans="2:6" x14ac:dyDescent="0.3">
      <c r="B1952" s="8" t="s">
        <v>3158</v>
      </c>
      <c r="C1952" s="8" t="s">
        <v>1696</v>
      </c>
      <c r="D1952" s="8" t="s">
        <v>3530</v>
      </c>
      <c r="E1952" s="8" t="s">
        <v>16</v>
      </c>
      <c r="F1952" s="8" t="s">
        <v>2607</v>
      </c>
    </row>
    <row r="1953" spans="2:6" x14ac:dyDescent="0.3">
      <c r="B1953" s="8" t="s">
        <v>3158</v>
      </c>
      <c r="C1953" s="8" t="s">
        <v>2646</v>
      </c>
      <c r="D1953" s="8" t="s">
        <v>3531</v>
      </c>
      <c r="E1953" s="8" t="s">
        <v>16</v>
      </c>
      <c r="F1953" s="8" t="s">
        <v>2607</v>
      </c>
    </row>
    <row r="1954" spans="2:6" x14ac:dyDescent="0.3">
      <c r="B1954" s="8" t="s">
        <v>3158</v>
      </c>
      <c r="C1954" s="8" t="s">
        <v>3532</v>
      </c>
      <c r="D1954" s="8" t="s">
        <v>3533</v>
      </c>
      <c r="E1954" s="8" t="s">
        <v>16</v>
      </c>
      <c r="F1954" s="8" t="s">
        <v>2607</v>
      </c>
    </row>
    <row r="1955" spans="2:6" x14ac:dyDescent="0.3">
      <c r="B1955" s="8" t="s">
        <v>3158</v>
      </c>
      <c r="C1955" s="8" t="s">
        <v>730</v>
      </c>
      <c r="D1955" s="8" t="s">
        <v>3534</v>
      </c>
      <c r="E1955" s="8" t="s">
        <v>16</v>
      </c>
      <c r="F1955" s="8" t="s">
        <v>2607</v>
      </c>
    </row>
    <row r="1956" spans="2:6" x14ac:dyDescent="0.3">
      <c r="B1956" s="8" t="s">
        <v>3158</v>
      </c>
      <c r="C1956" s="8" t="s">
        <v>3535</v>
      </c>
      <c r="D1956" s="8" t="s">
        <v>3536</v>
      </c>
      <c r="E1956" s="8" t="s">
        <v>16</v>
      </c>
      <c r="F1956" s="8" t="s">
        <v>2607</v>
      </c>
    </row>
    <row r="1957" spans="2:6" x14ac:dyDescent="0.3">
      <c r="B1957" s="8" t="s">
        <v>3158</v>
      </c>
      <c r="C1957" s="8" t="s">
        <v>732</v>
      </c>
      <c r="D1957" s="8" t="s">
        <v>3537</v>
      </c>
      <c r="E1957" s="8" t="s">
        <v>16</v>
      </c>
      <c r="F1957" s="8" t="s">
        <v>2607</v>
      </c>
    </row>
    <row r="1958" spans="2:6" x14ac:dyDescent="0.3">
      <c r="B1958" s="8" t="s">
        <v>3158</v>
      </c>
      <c r="C1958" s="8" t="s">
        <v>3538</v>
      </c>
      <c r="D1958" s="8" t="s">
        <v>3539</v>
      </c>
      <c r="E1958" s="8" t="s">
        <v>16</v>
      </c>
      <c r="F1958" s="8" t="s">
        <v>2607</v>
      </c>
    </row>
    <row r="1959" spans="2:6" x14ac:dyDescent="0.3">
      <c r="B1959" s="8" t="s">
        <v>3158</v>
      </c>
      <c r="C1959" s="8" t="s">
        <v>3540</v>
      </c>
      <c r="D1959" s="8" t="s">
        <v>3541</v>
      </c>
      <c r="E1959" s="8" t="s">
        <v>16</v>
      </c>
      <c r="F1959" s="8" t="s">
        <v>2607</v>
      </c>
    </row>
    <row r="1960" spans="2:6" x14ac:dyDescent="0.3">
      <c r="B1960" s="8" t="s">
        <v>3158</v>
      </c>
      <c r="C1960" s="8" t="s">
        <v>734</v>
      </c>
      <c r="D1960" s="8" t="s">
        <v>3542</v>
      </c>
      <c r="E1960" s="8" t="s">
        <v>16</v>
      </c>
      <c r="F1960" s="8" t="s">
        <v>2607</v>
      </c>
    </row>
    <row r="1961" spans="2:6" x14ac:dyDescent="0.3">
      <c r="B1961" s="8" t="s">
        <v>3158</v>
      </c>
      <c r="C1961" s="8" t="s">
        <v>3543</v>
      </c>
      <c r="D1961" s="8" t="s">
        <v>3544</v>
      </c>
      <c r="E1961" s="8" t="s">
        <v>16</v>
      </c>
      <c r="F1961" s="8" t="s">
        <v>2607</v>
      </c>
    </row>
    <row r="1962" spans="2:6" x14ac:dyDescent="0.3">
      <c r="B1962" s="8" t="s">
        <v>3158</v>
      </c>
      <c r="C1962" s="8" t="s">
        <v>3545</v>
      </c>
      <c r="D1962" s="8" t="s">
        <v>3546</v>
      </c>
      <c r="E1962" s="8" t="s">
        <v>16</v>
      </c>
      <c r="F1962" s="8" t="s">
        <v>2607</v>
      </c>
    </row>
    <row r="1963" spans="2:6" x14ac:dyDescent="0.3">
      <c r="B1963" s="8" t="s">
        <v>3158</v>
      </c>
      <c r="C1963" s="8" t="s">
        <v>3547</v>
      </c>
      <c r="D1963" s="8" t="s">
        <v>3548</v>
      </c>
      <c r="E1963" s="8" t="s">
        <v>16</v>
      </c>
      <c r="F1963" s="8" t="s">
        <v>2607</v>
      </c>
    </row>
    <row r="1964" spans="2:6" x14ac:dyDescent="0.3">
      <c r="B1964" s="8" t="s">
        <v>3182</v>
      </c>
      <c r="C1964" s="8" t="s">
        <v>3549</v>
      </c>
      <c r="D1964" s="8" t="s">
        <v>3550</v>
      </c>
      <c r="E1964" s="8" t="s">
        <v>16</v>
      </c>
      <c r="F1964" s="8" t="s">
        <v>2607</v>
      </c>
    </row>
    <row r="1965" spans="2:6" x14ac:dyDescent="0.3">
      <c r="B1965" s="8" t="s">
        <v>3182</v>
      </c>
      <c r="C1965" s="8" t="s">
        <v>3551</v>
      </c>
      <c r="D1965" s="8" t="s">
        <v>3552</v>
      </c>
      <c r="E1965" s="8" t="s">
        <v>16</v>
      </c>
      <c r="F1965" s="8" t="s">
        <v>2607</v>
      </c>
    </row>
    <row r="1966" spans="2:6" x14ac:dyDescent="0.3">
      <c r="B1966" s="8" t="s">
        <v>3182</v>
      </c>
      <c r="C1966" s="8" t="s">
        <v>189</v>
      </c>
      <c r="D1966" s="8" t="s">
        <v>3553</v>
      </c>
      <c r="E1966" s="8" t="s">
        <v>16</v>
      </c>
      <c r="F1966" s="8" t="s">
        <v>2607</v>
      </c>
    </row>
    <row r="1967" spans="2:6" x14ac:dyDescent="0.3">
      <c r="B1967" s="8" t="s">
        <v>3182</v>
      </c>
      <c r="C1967" s="8" t="s">
        <v>3280</v>
      </c>
      <c r="D1967" s="8" t="s">
        <v>3554</v>
      </c>
      <c r="E1967" s="8" t="s">
        <v>16</v>
      </c>
      <c r="F1967" s="8" t="s">
        <v>2607</v>
      </c>
    </row>
    <row r="1968" spans="2:6" x14ac:dyDescent="0.3">
      <c r="B1968" s="8" t="s">
        <v>3182</v>
      </c>
      <c r="C1968" s="8" t="s">
        <v>3286</v>
      </c>
      <c r="D1968" s="8" t="s">
        <v>3555</v>
      </c>
      <c r="E1968" s="8" t="s">
        <v>16</v>
      </c>
      <c r="F1968" s="8" t="s">
        <v>2607</v>
      </c>
    </row>
    <row r="1969" spans="2:6" x14ac:dyDescent="0.3">
      <c r="B1969" s="8" t="s">
        <v>3182</v>
      </c>
      <c r="C1969" s="8" t="s">
        <v>3213</v>
      </c>
      <c r="D1969" s="8" t="s">
        <v>3556</v>
      </c>
      <c r="E1969" s="8" t="s">
        <v>16</v>
      </c>
      <c r="F1969" s="8" t="s">
        <v>2607</v>
      </c>
    </row>
    <row r="1970" spans="2:6" x14ac:dyDescent="0.3">
      <c r="B1970" s="8" t="s">
        <v>3182</v>
      </c>
      <c r="C1970" s="8" t="s">
        <v>3215</v>
      </c>
      <c r="D1970" s="8" t="s">
        <v>3557</v>
      </c>
      <c r="E1970" s="8" t="s">
        <v>16</v>
      </c>
      <c r="F1970" s="8" t="s">
        <v>2607</v>
      </c>
    </row>
    <row r="1971" spans="2:6" x14ac:dyDescent="0.3">
      <c r="B1971" s="8" t="s">
        <v>3182</v>
      </c>
      <c r="C1971" s="8" t="s">
        <v>3558</v>
      </c>
      <c r="D1971" s="8" t="s">
        <v>3559</v>
      </c>
      <c r="E1971" s="8" t="s">
        <v>16</v>
      </c>
      <c r="F1971" s="8" t="s">
        <v>2607</v>
      </c>
    </row>
    <row r="1972" spans="2:6" x14ac:dyDescent="0.3">
      <c r="B1972" s="8" t="s">
        <v>3182</v>
      </c>
      <c r="C1972" s="8" t="s">
        <v>3560</v>
      </c>
      <c r="D1972" s="8" t="s">
        <v>3561</v>
      </c>
      <c r="E1972" s="8" t="s">
        <v>16</v>
      </c>
      <c r="F1972" s="8" t="s">
        <v>2607</v>
      </c>
    </row>
    <row r="1973" spans="2:6" x14ac:dyDescent="0.3">
      <c r="B1973" s="8" t="s">
        <v>3182</v>
      </c>
      <c r="C1973" s="8" t="s">
        <v>3562</v>
      </c>
      <c r="D1973" s="8" t="s">
        <v>3563</v>
      </c>
      <c r="E1973" s="8" t="s">
        <v>16</v>
      </c>
      <c r="F1973" s="8" t="s">
        <v>2607</v>
      </c>
    </row>
    <row r="1974" spans="2:6" x14ac:dyDescent="0.3">
      <c r="B1974" s="8" t="s">
        <v>3182</v>
      </c>
      <c r="C1974" s="8" t="s">
        <v>2707</v>
      </c>
      <c r="D1974" s="8" t="s">
        <v>3564</v>
      </c>
      <c r="E1974" s="8" t="s">
        <v>16</v>
      </c>
      <c r="F1974" s="8" t="s">
        <v>2607</v>
      </c>
    </row>
    <row r="1975" spans="2:6" x14ac:dyDescent="0.3">
      <c r="B1975" s="8" t="s">
        <v>3182</v>
      </c>
      <c r="C1975" s="8" t="s">
        <v>3565</v>
      </c>
      <c r="D1975" s="8" t="s">
        <v>3566</v>
      </c>
      <c r="E1975" s="8" t="s">
        <v>16</v>
      </c>
      <c r="F1975" s="8" t="s">
        <v>2607</v>
      </c>
    </row>
    <row r="1976" spans="2:6" x14ac:dyDescent="0.3">
      <c r="B1976" s="8" t="s">
        <v>3182</v>
      </c>
      <c r="C1976" s="8" t="s">
        <v>3567</v>
      </c>
      <c r="D1976" s="8" t="s">
        <v>3568</v>
      </c>
      <c r="E1976" s="8" t="s">
        <v>16</v>
      </c>
      <c r="F1976" s="8" t="s">
        <v>2607</v>
      </c>
    </row>
    <row r="1977" spans="2:6" x14ac:dyDescent="0.3">
      <c r="B1977" s="8" t="s">
        <v>3182</v>
      </c>
      <c r="C1977" s="8" t="s">
        <v>3298</v>
      </c>
      <c r="D1977" s="8" t="s">
        <v>3569</v>
      </c>
      <c r="E1977" s="8" t="s">
        <v>16</v>
      </c>
      <c r="F1977" s="8" t="s">
        <v>2607</v>
      </c>
    </row>
    <row r="1978" spans="2:6" x14ac:dyDescent="0.3">
      <c r="B1978" s="8" t="s">
        <v>3182</v>
      </c>
      <c r="C1978" s="8" t="s">
        <v>3570</v>
      </c>
      <c r="D1978" s="8" t="s">
        <v>3571</v>
      </c>
      <c r="E1978" s="8" t="s">
        <v>16</v>
      </c>
      <c r="F1978" s="8" t="s">
        <v>2607</v>
      </c>
    </row>
    <row r="1979" spans="2:6" x14ac:dyDescent="0.3">
      <c r="B1979" s="8" t="s">
        <v>3182</v>
      </c>
      <c r="C1979" s="8" t="s">
        <v>3572</v>
      </c>
      <c r="D1979" s="8" t="s">
        <v>3573</v>
      </c>
      <c r="E1979" s="8" t="s">
        <v>16</v>
      </c>
      <c r="F1979" s="8" t="s">
        <v>2607</v>
      </c>
    </row>
    <row r="1980" spans="2:6" x14ac:dyDescent="0.3">
      <c r="B1980" s="8" t="s">
        <v>3182</v>
      </c>
      <c r="C1980" s="8" t="s">
        <v>3574</v>
      </c>
      <c r="D1980" s="8" t="s">
        <v>3575</v>
      </c>
      <c r="E1980" s="8" t="s">
        <v>16</v>
      </c>
      <c r="F1980" s="8" t="s">
        <v>2607</v>
      </c>
    </row>
    <row r="1981" spans="2:6" x14ac:dyDescent="0.3">
      <c r="B1981" s="8" t="s">
        <v>3182</v>
      </c>
      <c r="C1981" s="8" t="s">
        <v>3576</v>
      </c>
      <c r="D1981" s="8" t="s">
        <v>3577</v>
      </c>
      <c r="E1981" s="8" t="s">
        <v>16</v>
      </c>
      <c r="F1981" s="8" t="s">
        <v>2607</v>
      </c>
    </row>
    <row r="1982" spans="2:6" x14ac:dyDescent="0.3">
      <c r="B1982" s="8" t="s">
        <v>3182</v>
      </c>
      <c r="C1982" s="8" t="s">
        <v>2372</v>
      </c>
      <c r="D1982" s="8" t="s">
        <v>3578</v>
      </c>
      <c r="E1982" s="8" t="s">
        <v>16</v>
      </c>
      <c r="F1982" s="8" t="s">
        <v>2607</v>
      </c>
    </row>
    <row r="1983" spans="2:6" x14ac:dyDescent="0.3">
      <c r="B1983" s="8" t="s">
        <v>3182</v>
      </c>
      <c r="C1983" s="8" t="s">
        <v>3579</v>
      </c>
      <c r="D1983" s="8" t="s">
        <v>3580</v>
      </c>
      <c r="E1983" s="8" t="s">
        <v>16</v>
      </c>
      <c r="F1983" s="8" t="s">
        <v>2607</v>
      </c>
    </row>
    <row r="1984" spans="2:6" x14ac:dyDescent="0.3">
      <c r="B1984" s="8" t="s">
        <v>3182</v>
      </c>
      <c r="C1984" s="8" t="s">
        <v>3581</v>
      </c>
      <c r="D1984" s="8" t="s">
        <v>3582</v>
      </c>
      <c r="E1984" s="8" t="s">
        <v>16</v>
      </c>
      <c r="F1984" s="8" t="s">
        <v>2607</v>
      </c>
    </row>
    <row r="1985" spans="2:6" x14ac:dyDescent="0.3">
      <c r="B1985" s="8" t="s">
        <v>3192</v>
      </c>
      <c r="C1985" s="8"/>
      <c r="D1985" s="8" t="s">
        <v>3192</v>
      </c>
      <c r="E1985" s="8" t="s">
        <v>16</v>
      </c>
      <c r="F1985" s="8" t="s">
        <v>2607</v>
      </c>
    </row>
    <row r="1986" spans="2:6" x14ac:dyDescent="0.3">
      <c r="B1986" s="8" t="s">
        <v>3195</v>
      </c>
      <c r="C1986" s="8">
        <v>1</v>
      </c>
      <c r="D1986" s="8" t="s">
        <v>3583</v>
      </c>
      <c r="E1986" s="8" t="s">
        <v>16</v>
      </c>
      <c r="F1986" s="8" t="s">
        <v>2607</v>
      </c>
    </row>
    <row r="1987" spans="2:6" x14ac:dyDescent="0.3">
      <c r="B1987" s="8" t="s">
        <v>3584</v>
      </c>
      <c r="C1987" s="8"/>
      <c r="D1987" s="8" t="s">
        <v>3584</v>
      </c>
      <c r="E1987" s="8" t="s">
        <v>16</v>
      </c>
      <c r="F1987" s="8" t="s">
        <v>2607</v>
      </c>
    </row>
    <row r="1988" spans="2:6" x14ac:dyDescent="0.3">
      <c r="B1988" s="8" t="s">
        <v>3585</v>
      </c>
      <c r="C1988" s="8" t="s">
        <v>3586</v>
      </c>
      <c r="D1988" s="8" t="s">
        <v>3587</v>
      </c>
      <c r="E1988" s="8" t="s">
        <v>16</v>
      </c>
      <c r="F1988" s="8" t="s">
        <v>2607</v>
      </c>
    </row>
    <row r="1989" spans="2:6" x14ac:dyDescent="0.3">
      <c r="B1989" s="8" t="s">
        <v>3585</v>
      </c>
      <c r="C1989" s="8" t="s">
        <v>3588</v>
      </c>
      <c r="D1989" s="8" t="s">
        <v>3589</v>
      </c>
      <c r="E1989" s="8" t="s">
        <v>16</v>
      </c>
      <c r="F1989" s="8" t="s">
        <v>2607</v>
      </c>
    </row>
    <row r="1990" spans="2:6" x14ac:dyDescent="0.3">
      <c r="B1990" s="8" t="s">
        <v>3585</v>
      </c>
      <c r="C1990" s="8" t="s">
        <v>2936</v>
      </c>
      <c r="D1990" s="8" t="s">
        <v>3590</v>
      </c>
      <c r="E1990" s="8" t="s">
        <v>16</v>
      </c>
      <c r="F1990" s="8" t="s">
        <v>2607</v>
      </c>
    </row>
    <row r="1991" spans="2:6" x14ac:dyDescent="0.3">
      <c r="B1991" s="8" t="s">
        <v>3585</v>
      </c>
      <c r="C1991" s="8" t="s">
        <v>2938</v>
      </c>
      <c r="D1991" s="8" t="s">
        <v>3591</v>
      </c>
      <c r="E1991" s="8" t="s">
        <v>16</v>
      </c>
      <c r="F1991" s="8" t="s">
        <v>2607</v>
      </c>
    </row>
    <row r="1992" spans="2:6" x14ac:dyDescent="0.3">
      <c r="B1992" s="8" t="s">
        <v>3585</v>
      </c>
      <c r="C1992" s="8" t="s">
        <v>397</v>
      </c>
      <c r="D1992" s="8" t="s">
        <v>3592</v>
      </c>
      <c r="E1992" s="8" t="s">
        <v>16</v>
      </c>
      <c r="F1992" s="8" t="s">
        <v>2607</v>
      </c>
    </row>
    <row r="1993" spans="2:6" x14ac:dyDescent="0.3">
      <c r="B1993" s="8" t="s">
        <v>3585</v>
      </c>
      <c r="C1993" s="8" t="s">
        <v>3593</v>
      </c>
      <c r="D1993" s="8" t="s">
        <v>3594</v>
      </c>
      <c r="E1993" s="8" t="s">
        <v>16</v>
      </c>
      <c r="F1993" s="8" t="s">
        <v>2607</v>
      </c>
    </row>
    <row r="1994" spans="2:6" x14ac:dyDescent="0.3">
      <c r="B1994" s="8" t="s">
        <v>3585</v>
      </c>
      <c r="C1994" s="8" t="s">
        <v>3136</v>
      </c>
      <c r="D1994" s="8" t="s">
        <v>3595</v>
      </c>
      <c r="E1994" s="8" t="s">
        <v>16</v>
      </c>
      <c r="F1994" s="8" t="s">
        <v>2607</v>
      </c>
    </row>
    <row r="1995" spans="2:6" x14ac:dyDescent="0.3">
      <c r="B1995" s="8" t="s">
        <v>3585</v>
      </c>
      <c r="C1995" s="8" t="s">
        <v>3596</v>
      </c>
      <c r="D1995" s="8" t="s">
        <v>3597</v>
      </c>
      <c r="E1995" s="8" t="s">
        <v>16</v>
      </c>
      <c r="F1995" s="8" t="s">
        <v>2607</v>
      </c>
    </row>
    <row r="1996" spans="2:6" x14ac:dyDescent="0.3">
      <c r="B1996" s="8" t="s">
        <v>3585</v>
      </c>
      <c r="C1996" s="8" t="s">
        <v>3598</v>
      </c>
      <c r="D1996" s="8" t="s">
        <v>3599</v>
      </c>
      <c r="E1996" s="8" t="s">
        <v>16</v>
      </c>
      <c r="F1996" s="8" t="s">
        <v>2607</v>
      </c>
    </row>
    <row r="1997" spans="2:6" x14ac:dyDescent="0.3">
      <c r="B1997" s="8" t="s">
        <v>3585</v>
      </c>
      <c r="C1997" s="8" t="s">
        <v>3600</v>
      </c>
      <c r="D1997" s="8" t="s">
        <v>3601</v>
      </c>
      <c r="E1997" s="8" t="s">
        <v>16</v>
      </c>
      <c r="F1997" s="8" t="s">
        <v>2607</v>
      </c>
    </row>
    <row r="1998" spans="2:6" x14ac:dyDescent="0.3">
      <c r="B1998" s="8" t="s">
        <v>3585</v>
      </c>
      <c r="C1998" s="8" t="s">
        <v>2180</v>
      </c>
      <c r="D1998" s="8" t="s">
        <v>3602</v>
      </c>
      <c r="E1998" s="8" t="s">
        <v>16</v>
      </c>
      <c r="F1998" s="8" t="s">
        <v>2607</v>
      </c>
    </row>
    <row r="1999" spans="2:6" x14ac:dyDescent="0.3">
      <c r="B1999" s="8" t="s">
        <v>3585</v>
      </c>
      <c r="C1999" s="8" t="s">
        <v>478</v>
      </c>
      <c r="D1999" s="8" t="s">
        <v>3603</v>
      </c>
      <c r="E1999" s="8" t="s">
        <v>16</v>
      </c>
      <c r="F1999" s="8" t="s">
        <v>2607</v>
      </c>
    </row>
    <row r="2000" spans="2:6" x14ac:dyDescent="0.3">
      <c r="B2000" s="8" t="s">
        <v>3585</v>
      </c>
      <c r="C2000" s="8" t="s">
        <v>80</v>
      </c>
      <c r="D2000" s="8" t="s">
        <v>3604</v>
      </c>
      <c r="E2000" s="8" t="s">
        <v>16</v>
      </c>
      <c r="F2000" s="8" t="s">
        <v>2607</v>
      </c>
    </row>
    <row r="2001" spans="2:6" x14ac:dyDescent="0.3">
      <c r="B2001" s="8" t="s">
        <v>3585</v>
      </c>
      <c r="C2001" s="8" t="s">
        <v>3605</v>
      </c>
      <c r="D2001" s="8" t="s">
        <v>3606</v>
      </c>
      <c r="E2001" s="8" t="s">
        <v>16</v>
      </c>
      <c r="F2001" s="8" t="s">
        <v>2607</v>
      </c>
    </row>
    <row r="2002" spans="2:6" x14ac:dyDescent="0.3">
      <c r="B2002" s="8" t="s">
        <v>3607</v>
      </c>
      <c r="C2002" s="8" t="s">
        <v>3608</v>
      </c>
      <c r="D2002" s="8" t="s">
        <v>3609</v>
      </c>
      <c r="E2002" s="8" t="s">
        <v>16</v>
      </c>
      <c r="F2002" s="8" t="s">
        <v>2607</v>
      </c>
    </row>
    <row r="2003" spans="2:6" x14ac:dyDescent="0.3">
      <c r="B2003" s="8" t="s">
        <v>3610</v>
      </c>
      <c r="C2003" s="8" t="s">
        <v>3611</v>
      </c>
      <c r="D2003" s="8" t="s">
        <v>3612</v>
      </c>
      <c r="E2003" s="8" t="s">
        <v>16</v>
      </c>
      <c r="F2003" s="8" t="s">
        <v>2607</v>
      </c>
    </row>
    <row r="2004" spans="2:6" x14ac:dyDescent="0.3">
      <c r="B2004" s="8" t="s">
        <v>3613</v>
      </c>
      <c r="C2004" s="8" t="s">
        <v>3614</v>
      </c>
      <c r="D2004" s="8" t="s">
        <v>3615</v>
      </c>
      <c r="E2004" s="8" t="s">
        <v>16</v>
      </c>
      <c r="F2004" s="8" t="s">
        <v>2607</v>
      </c>
    </row>
    <row r="2005" spans="2:6" x14ac:dyDescent="0.3">
      <c r="B2005" s="8" t="s">
        <v>3616</v>
      </c>
      <c r="C2005" s="8" t="s">
        <v>3617</v>
      </c>
      <c r="D2005" s="8" t="s">
        <v>3618</v>
      </c>
      <c r="E2005" s="8" t="s">
        <v>16</v>
      </c>
      <c r="F2005" s="8" t="s">
        <v>2607</v>
      </c>
    </row>
    <row r="2006" spans="2:6" x14ac:dyDescent="0.3">
      <c r="B2006" s="8" t="s">
        <v>465</v>
      </c>
      <c r="C2006" s="8"/>
      <c r="D2006" s="8" t="s">
        <v>465</v>
      </c>
      <c r="E2006" s="8" t="s">
        <v>16</v>
      </c>
      <c r="F2006" s="8" t="s">
        <v>2607</v>
      </c>
    </row>
    <row r="2007" spans="2:6" x14ac:dyDescent="0.3">
      <c r="B2007" s="8" t="s">
        <v>465</v>
      </c>
      <c r="C2007" s="8" t="s">
        <v>3619</v>
      </c>
      <c r="D2007" s="8" t="s">
        <v>3620</v>
      </c>
      <c r="E2007" s="8" t="s">
        <v>16</v>
      </c>
      <c r="F2007" s="8" t="s">
        <v>2607</v>
      </c>
    </row>
    <row r="2008" spans="2:6" x14ac:dyDescent="0.3">
      <c r="B2008" s="8" t="s">
        <v>465</v>
      </c>
      <c r="C2008" s="8" t="s">
        <v>2598</v>
      </c>
      <c r="D2008" s="8" t="s">
        <v>3621</v>
      </c>
      <c r="E2008" s="8" t="s">
        <v>16</v>
      </c>
      <c r="F2008" s="8" t="s">
        <v>2607</v>
      </c>
    </row>
    <row r="2009" spans="2:6" x14ac:dyDescent="0.3">
      <c r="B2009" s="8" t="s">
        <v>465</v>
      </c>
      <c r="C2009" s="8" t="s">
        <v>3622</v>
      </c>
      <c r="D2009" s="8" t="s">
        <v>3623</v>
      </c>
      <c r="E2009" s="8" t="s">
        <v>16</v>
      </c>
      <c r="F2009" s="8" t="s">
        <v>2607</v>
      </c>
    </row>
    <row r="2010" spans="2:6" x14ac:dyDescent="0.3">
      <c r="B2010" s="8" t="s">
        <v>465</v>
      </c>
      <c r="C2010" s="8" t="s">
        <v>3624</v>
      </c>
      <c r="D2010" s="8" t="s">
        <v>3625</v>
      </c>
      <c r="E2010" s="8" t="s">
        <v>16</v>
      </c>
      <c r="F2010" s="8" t="s">
        <v>2607</v>
      </c>
    </row>
    <row r="2011" spans="2:6" x14ac:dyDescent="0.3">
      <c r="B2011" s="8" t="s">
        <v>465</v>
      </c>
      <c r="C2011" s="8" t="s">
        <v>3626</v>
      </c>
      <c r="D2011" s="8" t="s">
        <v>3627</v>
      </c>
      <c r="E2011" s="8" t="s">
        <v>16</v>
      </c>
      <c r="F2011" s="8" t="s">
        <v>2607</v>
      </c>
    </row>
    <row r="2012" spans="2:6" x14ac:dyDescent="0.3">
      <c r="B2012" s="8" t="s">
        <v>465</v>
      </c>
      <c r="C2012" s="8" t="s">
        <v>3628</v>
      </c>
      <c r="D2012" s="8" t="s">
        <v>3629</v>
      </c>
      <c r="E2012" s="8" t="s">
        <v>16</v>
      </c>
      <c r="F2012" s="8" t="s">
        <v>2607</v>
      </c>
    </row>
    <row r="2013" spans="2:6" x14ac:dyDescent="0.3">
      <c r="B2013" s="8" t="s">
        <v>465</v>
      </c>
      <c r="C2013" s="8" t="s">
        <v>3630</v>
      </c>
      <c r="D2013" s="8" t="s">
        <v>3631</v>
      </c>
      <c r="E2013" s="8" t="s">
        <v>16</v>
      </c>
      <c r="F2013" s="8" t="s">
        <v>2607</v>
      </c>
    </row>
    <row r="2014" spans="2:6" x14ac:dyDescent="0.3">
      <c r="B2014" s="8" t="s">
        <v>465</v>
      </c>
      <c r="C2014" s="8" t="s">
        <v>3632</v>
      </c>
      <c r="D2014" s="8" t="s">
        <v>3633</v>
      </c>
      <c r="E2014" s="8" t="s">
        <v>16</v>
      </c>
      <c r="F2014" s="8" t="s">
        <v>2607</v>
      </c>
    </row>
    <row r="2015" spans="2:6" x14ac:dyDescent="0.3">
      <c r="B2015" s="8" t="s">
        <v>3247</v>
      </c>
      <c r="C2015" s="8" t="s">
        <v>3634</v>
      </c>
      <c r="D2015" s="8" t="s">
        <v>3635</v>
      </c>
      <c r="E2015" s="8" t="s">
        <v>16</v>
      </c>
      <c r="F2015" s="8" t="s">
        <v>2607</v>
      </c>
    </row>
    <row r="2016" spans="2:6" x14ac:dyDescent="0.3">
      <c r="B2016" s="8" t="s">
        <v>3247</v>
      </c>
      <c r="C2016" s="8" t="s">
        <v>3636</v>
      </c>
      <c r="D2016" s="8" t="s">
        <v>3637</v>
      </c>
      <c r="E2016" s="8" t="s">
        <v>16</v>
      </c>
      <c r="F2016" s="8" t="s">
        <v>2607</v>
      </c>
    </row>
    <row r="2017" spans="2:6" x14ac:dyDescent="0.3">
      <c r="B2017" s="8" t="s">
        <v>3638</v>
      </c>
      <c r="C2017" s="8"/>
      <c r="D2017" s="8" t="s">
        <v>3638</v>
      </c>
      <c r="E2017" s="8" t="s">
        <v>16</v>
      </c>
      <c r="F2017" s="8" t="s">
        <v>2607</v>
      </c>
    </row>
    <row r="2018" spans="2:6" x14ac:dyDescent="0.3">
      <c r="B2018" s="8" t="s">
        <v>3639</v>
      </c>
      <c r="C2018" s="8"/>
      <c r="D2018" s="8" t="s">
        <v>3639</v>
      </c>
      <c r="E2018" s="8" t="s">
        <v>16</v>
      </c>
      <c r="F2018" s="8" t="s">
        <v>2607</v>
      </c>
    </row>
    <row r="2019" spans="2:6" x14ac:dyDescent="0.3">
      <c r="B2019" s="8" t="s">
        <v>2811</v>
      </c>
      <c r="C2019" s="8" t="s">
        <v>3640</v>
      </c>
      <c r="D2019" s="8" t="s">
        <v>3641</v>
      </c>
      <c r="E2019" s="8" t="s">
        <v>16</v>
      </c>
      <c r="F2019" s="8" t="s">
        <v>2607</v>
      </c>
    </row>
    <row r="2020" spans="2:6" x14ac:dyDescent="0.3">
      <c r="B2020" s="8" t="s">
        <v>2820</v>
      </c>
      <c r="C2020" s="8" t="s">
        <v>3642</v>
      </c>
      <c r="D2020" s="8" t="s">
        <v>3643</v>
      </c>
      <c r="E2020" s="8" t="s">
        <v>16</v>
      </c>
      <c r="F2020" s="8" t="s">
        <v>2607</v>
      </c>
    </row>
    <row r="2021" spans="2:6" x14ac:dyDescent="0.3">
      <c r="B2021" s="8" t="s">
        <v>2820</v>
      </c>
      <c r="C2021" s="8" t="s">
        <v>3644</v>
      </c>
      <c r="D2021" s="8" t="s">
        <v>3645</v>
      </c>
      <c r="E2021" s="8" t="s">
        <v>16</v>
      </c>
      <c r="F2021" s="8" t="s">
        <v>2607</v>
      </c>
    </row>
    <row r="2022" spans="2:6" x14ac:dyDescent="0.3">
      <c r="B2022" s="8" t="s">
        <v>3646</v>
      </c>
      <c r="C2022" s="8"/>
      <c r="D2022" s="8" t="s">
        <v>3646</v>
      </c>
      <c r="E2022" s="8" t="s">
        <v>16</v>
      </c>
      <c r="F2022" s="8" t="s">
        <v>2607</v>
      </c>
    </row>
    <row r="2023" spans="2:6" x14ac:dyDescent="0.3">
      <c r="B2023" s="8" t="s">
        <v>3647</v>
      </c>
      <c r="C2023" s="8" t="s">
        <v>3648</v>
      </c>
      <c r="D2023" s="8" t="s">
        <v>3649</v>
      </c>
      <c r="E2023" s="8" t="s">
        <v>16</v>
      </c>
      <c r="F2023" s="8" t="s">
        <v>2607</v>
      </c>
    </row>
    <row r="2024" spans="2:6" x14ac:dyDescent="0.3">
      <c r="B2024" s="8" t="s">
        <v>3647</v>
      </c>
      <c r="C2024" s="8" t="s">
        <v>3650</v>
      </c>
      <c r="D2024" s="8" t="s">
        <v>3651</v>
      </c>
      <c r="E2024" s="8" t="s">
        <v>16</v>
      </c>
      <c r="F2024" s="8" t="s">
        <v>2607</v>
      </c>
    </row>
    <row r="2025" spans="2:6" x14ac:dyDescent="0.3">
      <c r="B2025" s="8" t="s">
        <v>3647</v>
      </c>
      <c r="C2025" s="8" t="s">
        <v>3652</v>
      </c>
      <c r="D2025" s="8" t="s">
        <v>3653</v>
      </c>
      <c r="E2025" s="8" t="s">
        <v>16</v>
      </c>
      <c r="F2025" s="8" t="s">
        <v>2607</v>
      </c>
    </row>
    <row r="2026" spans="2:6" x14ac:dyDescent="0.3">
      <c r="B2026" s="8" t="s">
        <v>3647</v>
      </c>
      <c r="C2026" s="8" t="s">
        <v>3654</v>
      </c>
      <c r="D2026" s="8" t="s">
        <v>3655</v>
      </c>
      <c r="E2026" s="8" t="s">
        <v>16</v>
      </c>
      <c r="F2026" s="8" t="s">
        <v>2607</v>
      </c>
    </row>
    <row r="2027" spans="2:6" x14ac:dyDescent="0.3">
      <c r="B2027" s="8" t="s">
        <v>3656</v>
      </c>
      <c r="C2027" s="8"/>
      <c r="D2027" s="8" t="s">
        <v>3656</v>
      </c>
      <c r="E2027" s="8" t="s">
        <v>16</v>
      </c>
      <c r="F2027" s="8" t="s">
        <v>2607</v>
      </c>
    </row>
    <row r="2028" spans="2:6" x14ac:dyDescent="0.3">
      <c r="B2028" s="8" t="s">
        <v>3657</v>
      </c>
      <c r="C2028" s="8"/>
      <c r="D2028" s="8" t="s">
        <v>3657</v>
      </c>
      <c r="E2028" s="8" t="s">
        <v>16</v>
      </c>
      <c r="F2028" s="8" t="s">
        <v>2607</v>
      </c>
    </row>
    <row r="2029" spans="2:6" x14ac:dyDescent="0.3">
      <c r="B2029" s="8" t="s">
        <v>2846</v>
      </c>
      <c r="C2029" s="8">
        <v>1</v>
      </c>
      <c r="D2029" s="8" t="s">
        <v>3658</v>
      </c>
      <c r="E2029" s="8" t="s">
        <v>16</v>
      </c>
      <c r="F2029" s="8" t="s">
        <v>2607</v>
      </c>
    </row>
    <row r="2030" spans="2:6" x14ac:dyDescent="0.3">
      <c r="B2030" s="8" t="s">
        <v>2846</v>
      </c>
      <c r="C2030" s="8">
        <v>2</v>
      </c>
      <c r="D2030" s="8" t="s">
        <v>3659</v>
      </c>
      <c r="E2030" s="8" t="s">
        <v>16</v>
      </c>
      <c r="F2030" s="8" t="s">
        <v>2607</v>
      </c>
    </row>
    <row r="2031" spans="2:6" x14ac:dyDescent="0.3">
      <c r="B2031" s="8" t="s">
        <v>2846</v>
      </c>
      <c r="C2031" s="8">
        <v>3</v>
      </c>
      <c r="D2031" s="8" t="s">
        <v>3660</v>
      </c>
      <c r="E2031" s="8" t="s">
        <v>16</v>
      </c>
      <c r="F2031" s="8" t="s">
        <v>2607</v>
      </c>
    </row>
    <row r="2032" spans="2:6" x14ac:dyDescent="0.3">
      <c r="B2032" s="8" t="s">
        <v>2846</v>
      </c>
      <c r="C2032" s="8">
        <v>4</v>
      </c>
      <c r="D2032" s="8" t="s">
        <v>3661</v>
      </c>
      <c r="E2032" s="8" t="s">
        <v>16</v>
      </c>
      <c r="F2032" s="8" t="s">
        <v>2607</v>
      </c>
    </row>
    <row r="2033" spans="2:6" x14ac:dyDescent="0.3">
      <c r="B2033" s="8" t="s">
        <v>2846</v>
      </c>
      <c r="C2033" s="8">
        <v>5</v>
      </c>
      <c r="D2033" s="8" t="s">
        <v>3662</v>
      </c>
      <c r="E2033" s="8" t="s">
        <v>16</v>
      </c>
      <c r="F2033" s="8" t="s">
        <v>2607</v>
      </c>
    </row>
    <row r="2034" spans="2:6" x14ac:dyDescent="0.3">
      <c r="B2034" s="8" t="s">
        <v>2846</v>
      </c>
      <c r="C2034" s="8">
        <v>6</v>
      </c>
      <c r="D2034" s="8" t="s">
        <v>3663</v>
      </c>
      <c r="E2034" s="8" t="s">
        <v>16</v>
      </c>
      <c r="F2034" s="8" t="s">
        <v>2607</v>
      </c>
    </row>
    <row r="2035" spans="2:6" x14ac:dyDescent="0.3">
      <c r="B2035" s="8" t="s">
        <v>3658</v>
      </c>
      <c r="C2035" s="8" t="s">
        <v>505</v>
      </c>
      <c r="D2035" s="8" t="s">
        <v>3664</v>
      </c>
      <c r="E2035" s="8" t="s">
        <v>16</v>
      </c>
      <c r="F2035" s="8" t="s">
        <v>2607</v>
      </c>
    </row>
    <row r="2036" spans="2:6" x14ac:dyDescent="0.3">
      <c r="B2036" s="8" t="s">
        <v>3661</v>
      </c>
      <c r="C2036" s="8" t="s">
        <v>924</v>
      </c>
      <c r="D2036" s="8" t="s">
        <v>3665</v>
      </c>
      <c r="E2036" s="8" t="s">
        <v>16</v>
      </c>
      <c r="F2036" s="8" t="s">
        <v>2607</v>
      </c>
    </row>
    <row r="2037" spans="2:6" x14ac:dyDescent="0.3">
      <c r="B2037" s="8" t="s">
        <v>2847</v>
      </c>
      <c r="C2037" s="8">
        <v>1</v>
      </c>
      <c r="D2037" s="8" t="s">
        <v>2848</v>
      </c>
      <c r="E2037" s="8" t="s">
        <v>16</v>
      </c>
      <c r="F2037" s="8" t="s">
        <v>2607</v>
      </c>
    </row>
    <row r="2038" spans="2:6" x14ac:dyDescent="0.3">
      <c r="B2038" s="8" t="s">
        <v>2847</v>
      </c>
      <c r="C2038" s="8">
        <v>2</v>
      </c>
      <c r="D2038" s="8" t="s">
        <v>2915</v>
      </c>
      <c r="E2038" s="8" t="s">
        <v>16</v>
      </c>
      <c r="F2038" s="8" t="s">
        <v>2607</v>
      </c>
    </row>
    <row r="2039" spans="2:6" x14ac:dyDescent="0.3">
      <c r="B2039" s="8" t="s">
        <v>3666</v>
      </c>
      <c r="C2039" s="8" t="s">
        <v>2388</v>
      </c>
      <c r="D2039" s="8" t="s">
        <v>3667</v>
      </c>
      <c r="E2039" s="8" t="s">
        <v>16</v>
      </c>
      <c r="F2039" s="8" t="s">
        <v>2607</v>
      </c>
    </row>
    <row r="2040" spans="2:6" x14ac:dyDescent="0.3">
      <c r="B2040" s="8" t="s">
        <v>2848</v>
      </c>
      <c r="C2040" s="8" t="s">
        <v>3668</v>
      </c>
      <c r="D2040" s="8" t="s">
        <v>3669</v>
      </c>
      <c r="E2040" s="8" t="s">
        <v>16</v>
      </c>
      <c r="F2040" s="8" t="s">
        <v>2607</v>
      </c>
    </row>
    <row r="2041" spans="2:6" x14ac:dyDescent="0.3">
      <c r="B2041" s="8" t="s">
        <v>3670</v>
      </c>
      <c r="C2041" s="8" t="s">
        <v>3671</v>
      </c>
      <c r="D2041" s="8" t="s">
        <v>3672</v>
      </c>
      <c r="E2041" s="8" t="s">
        <v>16</v>
      </c>
      <c r="F2041" s="8" t="s">
        <v>2607</v>
      </c>
    </row>
    <row r="2042" spans="2:6" x14ac:dyDescent="0.3">
      <c r="B2042" s="8" t="s">
        <v>3670</v>
      </c>
      <c r="C2042" s="8" t="s">
        <v>3673</v>
      </c>
      <c r="D2042" s="8" t="s">
        <v>3674</v>
      </c>
      <c r="E2042" s="8" t="s">
        <v>16</v>
      </c>
      <c r="F2042" s="8" t="s">
        <v>2607</v>
      </c>
    </row>
    <row r="2043" spans="2:6" x14ac:dyDescent="0.3">
      <c r="B2043" s="8" t="s">
        <v>2926</v>
      </c>
      <c r="C2043" s="8"/>
      <c r="D2043" s="8" t="s">
        <v>2926</v>
      </c>
      <c r="E2043" s="8" t="s">
        <v>16</v>
      </c>
      <c r="F2043" s="8" t="s">
        <v>2607</v>
      </c>
    </row>
    <row r="2044" spans="2:6" x14ac:dyDescent="0.3">
      <c r="B2044" s="8" t="s">
        <v>2926</v>
      </c>
      <c r="C2044" s="8" t="s">
        <v>2088</v>
      </c>
      <c r="D2044" s="8" t="s">
        <v>3675</v>
      </c>
      <c r="E2044" s="8" t="s">
        <v>16</v>
      </c>
      <c r="F2044" s="8" t="s">
        <v>2607</v>
      </c>
    </row>
    <row r="2045" spans="2:6" x14ac:dyDescent="0.3">
      <c r="B2045" s="8" t="s">
        <v>2926</v>
      </c>
      <c r="C2045" s="8" t="s">
        <v>2492</v>
      </c>
      <c r="D2045" s="8" t="s">
        <v>3676</v>
      </c>
      <c r="E2045" s="8" t="s">
        <v>16</v>
      </c>
      <c r="F2045" s="8" t="s">
        <v>2607</v>
      </c>
    </row>
    <row r="2046" spans="2:6" x14ac:dyDescent="0.3">
      <c r="B2046" s="8" t="s">
        <v>2926</v>
      </c>
      <c r="C2046" s="8" t="s">
        <v>2494</v>
      </c>
      <c r="D2046" s="8" t="s">
        <v>3677</v>
      </c>
      <c r="E2046" s="8" t="s">
        <v>16</v>
      </c>
      <c r="F2046" s="8" t="s">
        <v>2607</v>
      </c>
    </row>
    <row r="2047" spans="2:6" x14ac:dyDescent="0.3">
      <c r="B2047" s="8" t="s">
        <v>2926</v>
      </c>
      <c r="C2047" s="8" t="s">
        <v>3678</v>
      </c>
      <c r="D2047" s="8" t="s">
        <v>3679</v>
      </c>
      <c r="E2047" s="8" t="s">
        <v>16</v>
      </c>
      <c r="F2047" s="8" t="s">
        <v>2607</v>
      </c>
    </row>
    <row r="2048" spans="2:6" x14ac:dyDescent="0.3">
      <c r="B2048" s="8" t="s">
        <v>2926</v>
      </c>
      <c r="C2048" s="8" t="s">
        <v>3680</v>
      </c>
      <c r="D2048" s="8" t="s">
        <v>3681</v>
      </c>
      <c r="E2048" s="8" t="s">
        <v>16</v>
      </c>
      <c r="F2048" s="8" t="s">
        <v>2607</v>
      </c>
    </row>
    <row r="2049" spans="2:6" x14ac:dyDescent="0.3">
      <c r="B2049" s="8" t="s">
        <v>2926</v>
      </c>
      <c r="C2049" s="8" t="s">
        <v>3682</v>
      </c>
      <c r="D2049" s="8" t="s">
        <v>3683</v>
      </c>
      <c r="E2049" s="8" t="s">
        <v>16</v>
      </c>
      <c r="F2049" s="8" t="s">
        <v>2607</v>
      </c>
    </row>
    <row r="2050" spans="2:6" x14ac:dyDescent="0.3">
      <c r="B2050" s="8" t="s">
        <v>2926</v>
      </c>
      <c r="C2050" s="8" t="s">
        <v>1386</v>
      </c>
      <c r="D2050" s="8" t="s">
        <v>3684</v>
      </c>
      <c r="E2050" s="8" t="s">
        <v>16</v>
      </c>
      <c r="F2050" s="8" t="s">
        <v>2607</v>
      </c>
    </row>
    <row r="2051" spans="2:6" x14ac:dyDescent="0.3">
      <c r="B2051" s="8" t="s">
        <v>2926</v>
      </c>
      <c r="C2051" s="8" t="s">
        <v>1388</v>
      </c>
      <c r="D2051" s="8" t="s">
        <v>3685</v>
      </c>
      <c r="E2051" s="8" t="s">
        <v>16</v>
      </c>
      <c r="F2051" s="8" t="s">
        <v>2607</v>
      </c>
    </row>
    <row r="2052" spans="2:6" x14ac:dyDescent="0.3">
      <c r="B2052" s="8" t="s">
        <v>2926</v>
      </c>
      <c r="C2052" s="8" t="s">
        <v>3686</v>
      </c>
      <c r="D2052" s="8" t="s">
        <v>3687</v>
      </c>
      <c r="E2052" s="8" t="s">
        <v>16</v>
      </c>
      <c r="F2052" s="8" t="s">
        <v>2607</v>
      </c>
    </row>
    <row r="2053" spans="2:6" x14ac:dyDescent="0.3">
      <c r="B2053" s="8" t="s">
        <v>2926</v>
      </c>
      <c r="C2053" s="8" t="s">
        <v>3688</v>
      </c>
      <c r="D2053" s="8" t="s">
        <v>3689</v>
      </c>
      <c r="E2053" s="8" t="s">
        <v>16</v>
      </c>
      <c r="F2053" s="8" t="s">
        <v>2607</v>
      </c>
    </row>
    <row r="2054" spans="2:6" x14ac:dyDescent="0.3">
      <c r="B2054" s="8" t="s">
        <v>2926</v>
      </c>
      <c r="C2054" s="8" t="s">
        <v>1394</v>
      </c>
      <c r="D2054" s="8" t="s">
        <v>3690</v>
      </c>
      <c r="E2054" s="8" t="s">
        <v>16</v>
      </c>
      <c r="F2054" s="8" t="s">
        <v>2607</v>
      </c>
    </row>
    <row r="2055" spans="2:6" x14ac:dyDescent="0.3">
      <c r="B2055" s="8" t="s">
        <v>2926</v>
      </c>
      <c r="C2055" s="8" t="s">
        <v>3691</v>
      </c>
      <c r="D2055" s="8" t="s">
        <v>3692</v>
      </c>
      <c r="E2055" s="8" t="s">
        <v>16</v>
      </c>
      <c r="F2055" s="8" t="s">
        <v>2607</v>
      </c>
    </row>
    <row r="2056" spans="2:6" x14ac:dyDescent="0.3">
      <c r="B2056" s="8" t="s">
        <v>2926</v>
      </c>
      <c r="C2056" s="8" t="s">
        <v>3693</v>
      </c>
      <c r="D2056" s="8" t="s">
        <v>3694</v>
      </c>
      <c r="E2056" s="8" t="s">
        <v>16</v>
      </c>
      <c r="F2056" s="8" t="s">
        <v>2607</v>
      </c>
    </row>
    <row r="2057" spans="2:6" x14ac:dyDescent="0.3">
      <c r="B2057" s="8" t="s">
        <v>2926</v>
      </c>
      <c r="C2057" s="8" t="s">
        <v>3695</v>
      </c>
      <c r="D2057" s="8" t="s">
        <v>3696</v>
      </c>
      <c r="E2057" s="8" t="s">
        <v>16</v>
      </c>
      <c r="F2057" s="8" t="s">
        <v>2607</v>
      </c>
    </row>
    <row r="2058" spans="2:6" x14ac:dyDescent="0.3">
      <c r="B2058" s="8" t="s">
        <v>2926</v>
      </c>
      <c r="C2058" s="8" t="s">
        <v>1692</v>
      </c>
      <c r="D2058" s="8" t="s">
        <v>3697</v>
      </c>
      <c r="E2058" s="8" t="s">
        <v>16</v>
      </c>
      <c r="F2058" s="8" t="s">
        <v>2607</v>
      </c>
    </row>
    <row r="2059" spans="2:6" x14ac:dyDescent="0.3">
      <c r="B2059" s="8" t="s">
        <v>2926</v>
      </c>
      <c r="C2059" s="8" t="s">
        <v>3698</v>
      </c>
      <c r="D2059" s="8" t="s">
        <v>3699</v>
      </c>
      <c r="E2059" s="8" t="s">
        <v>16</v>
      </c>
      <c r="F2059" s="8" t="s">
        <v>2607</v>
      </c>
    </row>
    <row r="2060" spans="2:6" x14ac:dyDescent="0.3">
      <c r="B2060" s="8" t="s">
        <v>2926</v>
      </c>
      <c r="C2060" s="8" t="s">
        <v>1934</v>
      </c>
      <c r="D2060" s="8" t="s">
        <v>3700</v>
      </c>
      <c r="E2060" s="8" t="s">
        <v>16</v>
      </c>
      <c r="F2060" s="8" t="s">
        <v>2607</v>
      </c>
    </row>
    <row r="2061" spans="2:6" x14ac:dyDescent="0.3">
      <c r="B2061" s="8" t="s">
        <v>2928</v>
      </c>
      <c r="C2061" s="8">
        <v>0</v>
      </c>
      <c r="D2061" s="8" t="s">
        <v>3701</v>
      </c>
      <c r="E2061" s="8" t="s">
        <v>16</v>
      </c>
      <c r="F2061" s="8" t="s">
        <v>2607</v>
      </c>
    </row>
    <row r="2062" spans="2:6" x14ac:dyDescent="0.3">
      <c r="B2062" s="8" t="s">
        <v>2928</v>
      </c>
      <c r="C2062" s="8">
        <v>7</v>
      </c>
      <c r="D2062" s="8" t="s">
        <v>3702</v>
      </c>
      <c r="E2062" s="8" t="s">
        <v>16</v>
      </c>
      <c r="F2062" s="8" t="s">
        <v>2607</v>
      </c>
    </row>
    <row r="2063" spans="2:6" x14ac:dyDescent="0.3">
      <c r="B2063" s="8" t="s">
        <v>2928</v>
      </c>
      <c r="C2063" s="8">
        <v>8</v>
      </c>
      <c r="D2063" s="8" t="s">
        <v>3703</v>
      </c>
      <c r="E2063" s="8" t="s">
        <v>16</v>
      </c>
      <c r="F2063" s="8" t="s">
        <v>2607</v>
      </c>
    </row>
    <row r="2064" spans="2:6" x14ac:dyDescent="0.3">
      <c r="B2064" s="8" t="s">
        <v>2928</v>
      </c>
      <c r="C2064" s="8">
        <v>9</v>
      </c>
      <c r="D2064" s="8" t="s">
        <v>3704</v>
      </c>
      <c r="E2064" s="8" t="s">
        <v>16</v>
      </c>
      <c r="F2064" s="8" t="s">
        <v>2607</v>
      </c>
    </row>
    <row r="2065" spans="2:6" x14ac:dyDescent="0.3">
      <c r="B2065" s="8" t="s">
        <v>3701</v>
      </c>
      <c r="C2065" s="8" t="s">
        <v>1467</v>
      </c>
      <c r="D2065" s="8" t="s">
        <v>3705</v>
      </c>
      <c r="E2065" s="8" t="s">
        <v>16</v>
      </c>
      <c r="F2065" s="8" t="s">
        <v>2607</v>
      </c>
    </row>
    <row r="2066" spans="2:6" x14ac:dyDescent="0.3">
      <c r="B2066" s="8" t="s">
        <v>3701</v>
      </c>
      <c r="C2066" s="8" t="s">
        <v>1469</v>
      </c>
      <c r="D2066" s="8" t="s">
        <v>3706</v>
      </c>
      <c r="E2066" s="8" t="s">
        <v>16</v>
      </c>
      <c r="F2066" s="8" t="s">
        <v>2607</v>
      </c>
    </row>
    <row r="2067" spans="2:6" x14ac:dyDescent="0.3">
      <c r="B2067" s="8" t="s">
        <v>3707</v>
      </c>
      <c r="C2067" s="8" t="s">
        <v>3708</v>
      </c>
      <c r="D2067" s="8" t="s">
        <v>3709</v>
      </c>
      <c r="E2067" s="8" t="s">
        <v>16</v>
      </c>
      <c r="F2067" s="8" t="s">
        <v>2607</v>
      </c>
    </row>
    <row r="2068" spans="2:6" x14ac:dyDescent="0.3">
      <c r="B2068" s="8" t="s">
        <v>3707</v>
      </c>
      <c r="C2068" s="8" t="s">
        <v>3710</v>
      </c>
      <c r="D2068" s="8" t="s">
        <v>3711</v>
      </c>
      <c r="E2068" s="8" t="s">
        <v>16</v>
      </c>
      <c r="F2068" s="8" t="s">
        <v>2607</v>
      </c>
    </row>
    <row r="2069" spans="2:6" x14ac:dyDescent="0.3">
      <c r="B2069" s="8" t="s">
        <v>2929</v>
      </c>
      <c r="C2069" s="8"/>
      <c r="D2069" s="8" t="s">
        <v>2929</v>
      </c>
      <c r="E2069" s="8" t="s">
        <v>16</v>
      </c>
      <c r="F2069" s="8" t="s">
        <v>2607</v>
      </c>
    </row>
    <row r="2070" spans="2:6" x14ac:dyDescent="0.3">
      <c r="B2070" s="8" t="s">
        <v>3712</v>
      </c>
      <c r="C2070" s="8" t="s">
        <v>1030</v>
      </c>
      <c r="D2070" s="8" t="s">
        <v>3713</v>
      </c>
      <c r="E2070" s="8" t="s">
        <v>16</v>
      </c>
      <c r="F2070" s="8" t="s">
        <v>2607</v>
      </c>
    </row>
    <row r="2071" spans="2:6" x14ac:dyDescent="0.3">
      <c r="B2071" s="8" t="s">
        <v>3712</v>
      </c>
      <c r="C2071" s="8" t="s">
        <v>3714</v>
      </c>
      <c r="D2071" s="8" t="s">
        <v>3715</v>
      </c>
      <c r="E2071" s="8" t="s">
        <v>16</v>
      </c>
      <c r="F2071" s="8" t="s">
        <v>2607</v>
      </c>
    </row>
    <row r="2072" spans="2:6" x14ac:dyDescent="0.3">
      <c r="B2072" s="8" t="s">
        <v>3712</v>
      </c>
      <c r="C2072" s="8" t="s">
        <v>3716</v>
      </c>
      <c r="D2072" s="8" t="s">
        <v>3717</v>
      </c>
      <c r="E2072" s="8" t="s">
        <v>16</v>
      </c>
      <c r="F2072" s="8" t="s">
        <v>2607</v>
      </c>
    </row>
    <row r="2073" spans="2:6" x14ac:dyDescent="0.3">
      <c r="B2073" s="8" t="s">
        <v>3712</v>
      </c>
      <c r="C2073" s="8" t="s">
        <v>3718</v>
      </c>
      <c r="D2073" s="8" t="s">
        <v>3719</v>
      </c>
      <c r="E2073" s="8" t="s">
        <v>16</v>
      </c>
      <c r="F2073" s="8" t="s">
        <v>2607</v>
      </c>
    </row>
    <row r="2074" spans="2:6" x14ac:dyDescent="0.3">
      <c r="B2074" s="8" t="s">
        <v>3712</v>
      </c>
      <c r="C2074" s="8" t="s">
        <v>1638</v>
      </c>
      <c r="D2074" s="8" t="s">
        <v>3720</v>
      </c>
      <c r="E2074" s="8" t="s">
        <v>16</v>
      </c>
      <c r="F2074" s="8" t="s">
        <v>2607</v>
      </c>
    </row>
    <row r="2075" spans="2:6" x14ac:dyDescent="0.3">
      <c r="B2075" s="8" t="s">
        <v>3712</v>
      </c>
      <c r="C2075" s="8" t="s">
        <v>3721</v>
      </c>
      <c r="D2075" s="8" t="s">
        <v>3722</v>
      </c>
      <c r="E2075" s="8" t="s">
        <v>16</v>
      </c>
      <c r="F2075" s="8" t="s">
        <v>2607</v>
      </c>
    </row>
    <row r="2076" spans="2:6" x14ac:dyDescent="0.3">
      <c r="B2076" s="8" t="s">
        <v>3712</v>
      </c>
      <c r="C2076" s="8" t="s">
        <v>1803</v>
      </c>
      <c r="D2076" s="8" t="s">
        <v>3723</v>
      </c>
      <c r="E2076" s="8" t="s">
        <v>16</v>
      </c>
      <c r="F2076" s="8" t="s">
        <v>2607</v>
      </c>
    </row>
    <row r="2077" spans="2:6" x14ac:dyDescent="0.3">
      <c r="B2077" s="8" t="s">
        <v>3712</v>
      </c>
      <c r="C2077" s="8" t="s">
        <v>1809</v>
      </c>
      <c r="D2077" s="8" t="s">
        <v>3724</v>
      </c>
      <c r="E2077" s="8" t="s">
        <v>16</v>
      </c>
      <c r="F2077" s="8" t="s">
        <v>2607</v>
      </c>
    </row>
    <row r="2078" spans="2:6" x14ac:dyDescent="0.3">
      <c r="B2078" s="8" t="s">
        <v>3712</v>
      </c>
      <c r="C2078" s="8" t="s">
        <v>1811</v>
      </c>
      <c r="D2078" s="8" t="s">
        <v>3725</v>
      </c>
      <c r="E2078" s="8" t="s">
        <v>16</v>
      </c>
      <c r="F2078" s="8" t="s">
        <v>2607</v>
      </c>
    </row>
    <row r="2079" spans="2:6" x14ac:dyDescent="0.3">
      <c r="B2079" s="8" t="s">
        <v>3712</v>
      </c>
      <c r="C2079" s="8">
        <v>8</v>
      </c>
      <c r="D2079" s="8" t="s">
        <v>3726</v>
      </c>
      <c r="E2079" s="8" t="s">
        <v>16</v>
      </c>
      <c r="F2079" s="8" t="s">
        <v>2607</v>
      </c>
    </row>
    <row r="2080" spans="2:6" x14ac:dyDescent="0.3">
      <c r="B2080" s="8" t="s">
        <v>3712</v>
      </c>
      <c r="C2080" s="8" t="s">
        <v>3727</v>
      </c>
      <c r="D2080" s="8" t="s">
        <v>3728</v>
      </c>
      <c r="E2080" s="8" t="s">
        <v>16</v>
      </c>
      <c r="F2080" s="8" t="s">
        <v>2607</v>
      </c>
    </row>
    <row r="2081" spans="2:6" x14ac:dyDescent="0.3">
      <c r="B2081" s="8" t="s">
        <v>3712</v>
      </c>
      <c r="C2081" s="8" t="s">
        <v>2014</v>
      </c>
      <c r="D2081" s="8" t="s">
        <v>3729</v>
      </c>
      <c r="E2081" s="8" t="s">
        <v>16</v>
      </c>
      <c r="F2081" s="8" t="s">
        <v>2607</v>
      </c>
    </row>
    <row r="2082" spans="2:6" x14ac:dyDescent="0.3">
      <c r="B2082" s="8" t="s">
        <v>3712</v>
      </c>
      <c r="C2082" s="8" t="s">
        <v>3730</v>
      </c>
      <c r="D2082" s="8" t="s">
        <v>3731</v>
      </c>
      <c r="E2082" s="8" t="s">
        <v>16</v>
      </c>
      <c r="F2082" s="8" t="s">
        <v>2607</v>
      </c>
    </row>
    <row r="2083" spans="2:6" x14ac:dyDescent="0.3">
      <c r="B2083" s="8" t="s">
        <v>3712</v>
      </c>
      <c r="C2083" s="8" t="s">
        <v>3732</v>
      </c>
      <c r="D2083" s="8" t="s">
        <v>3733</v>
      </c>
      <c r="E2083" s="8" t="s">
        <v>16</v>
      </c>
      <c r="F2083" s="8" t="s">
        <v>2607</v>
      </c>
    </row>
    <row r="2084" spans="2:6" x14ac:dyDescent="0.3">
      <c r="B2084" s="8" t="s">
        <v>3712</v>
      </c>
      <c r="C2084" s="8" t="s">
        <v>828</v>
      </c>
      <c r="D2084" s="8" t="s">
        <v>3734</v>
      </c>
      <c r="E2084" s="8" t="s">
        <v>16</v>
      </c>
      <c r="F2084" s="8" t="s">
        <v>2607</v>
      </c>
    </row>
    <row r="2085" spans="2:6" x14ac:dyDescent="0.3">
      <c r="B2085" s="8" t="s">
        <v>3712</v>
      </c>
      <c r="C2085" s="8" t="s">
        <v>3735</v>
      </c>
      <c r="D2085" s="8" t="s">
        <v>3736</v>
      </c>
      <c r="E2085" s="8" t="s">
        <v>16</v>
      </c>
      <c r="F2085" s="8" t="s">
        <v>2607</v>
      </c>
    </row>
    <row r="2086" spans="2:6" x14ac:dyDescent="0.3">
      <c r="B2086" s="8" t="s">
        <v>3737</v>
      </c>
      <c r="C2086" s="8" t="s">
        <v>1173</v>
      </c>
      <c r="D2086" s="8" t="s">
        <v>3738</v>
      </c>
      <c r="E2086" s="8" t="s">
        <v>16</v>
      </c>
      <c r="F2086" s="8" t="s">
        <v>2607</v>
      </c>
    </row>
    <row r="2087" spans="2:6" x14ac:dyDescent="0.3">
      <c r="B2087" s="8" t="s">
        <v>3737</v>
      </c>
      <c r="C2087" s="8" t="s">
        <v>108</v>
      </c>
      <c r="D2087" s="8" t="s">
        <v>3739</v>
      </c>
      <c r="E2087" s="8" t="s">
        <v>16</v>
      </c>
      <c r="F2087" s="8" t="s">
        <v>2607</v>
      </c>
    </row>
    <row r="2088" spans="2:6" x14ac:dyDescent="0.3">
      <c r="B2088" s="8" t="s">
        <v>3737</v>
      </c>
      <c r="C2088" s="8" t="s">
        <v>111</v>
      </c>
      <c r="D2088" s="8" t="s">
        <v>3740</v>
      </c>
      <c r="E2088" s="8" t="s">
        <v>16</v>
      </c>
      <c r="F2088" s="8" t="s">
        <v>2607</v>
      </c>
    </row>
    <row r="2089" spans="2:6" x14ac:dyDescent="0.3">
      <c r="B2089" s="8" t="s">
        <v>3737</v>
      </c>
      <c r="C2089" s="8" t="s">
        <v>1300</v>
      </c>
      <c r="D2089" s="8" t="s">
        <v>3741</v>
      </c>
      <c r="E2089" s="8" t="s">
        <v>16</v>
      </c>
      <c r="F2089" s="8" t="s">
        <v>2607</v>
      </c>
    </row>
    <row r="2090" spans="2:6" x14ac:dyDescent="0.3">
      <c r="B2090" s="8" t="s">
        <v>3737</v>
      </c>
      <c r="C2090" s="8" t="s">
        <v>1667</v>
      </c>
      <c r="D2090" s="8" t="s">
        <v>3742</v>
      </c>
      <c r="E2090" s="8" t="s">
        <v>16</v>
      </c>
      <c r="F2090" s="8" t="s">
        <v>2607</v>
      </c>
    </row>
    <row r="2091" spans="2:6" x14ac:dyDescent="0.3">
      <c r="B2091" s="8" t="s">
        <v>3737</v>
      </c>
      <c r="C2091" s="8" t="s">
        <v>3743</v>
      </c>
      <c r="D2091" s="8" t="s">
        <v>3744</v>
      </c>
      <c r="E2091" s="8" t="s">
        <v>16</v>
      </c>
      <c r="F2091" s="8" t="s">
        <v>2607</v>
      </c>
    </row>
    <row r="2092" spans="2:6" x14ac:dyDescent="0.3">
      <c r="B2092" s="8" t="s">
        <v>3745</v>
      </c>
      <c r="C2092" s="8" t="s">
        <v>3746</v>
      </c>
      <c r="D2092" s="8" t="s">
        <v>3747</v>
      </c>
      <c r="E2092" s="8" t="s">
        <v>16</v>
      </c>
      <c r="F2092" s="8" t="s">
        <v>2607</v>
      </c>
    </row>
    <row r="2093" spans="2:6" x14ac:dyDescent="0.3">
      <c r="B2093" s="8" t="s">
        <v>3745</v>
      </c>
      <c r="C2093" s="8" t="s">
        <v>3748</v>
      </c>
      <c r="D2093" s="8" t="s">
        <v>3749</v>
      </c>
      <c r="E2093" s="8" t="s">
        <v>16</v>
      </c>
      <c r="F2093" s="8" t="s">
        <v>2607</v>
      </c>
    </row>
    <row r="2094" spans="2:6" x14ac:dyDescent="0.3">
      <c r="B2094" s="8" t="s">
        <v>3745</v>
      </c>
      <c r="C2094" s="8" t="s">
        <v>1670</v>
      </c>
      <c r="D2094" s="8" t="s">
        <v>3750</v>
      </c>
      <c r="E2094" s="8" t="s">
        <v>16</v>
      </c>
      <c r="F2094" s="8" t="s">
        <v>2607</v>
      </c>
    </row>
    <row r="2095" spans="2:6" x14ac:dyDescent="0.3">
      <c r="B2095" s="8" t="s">
        <v>3745</v>
      </c>
      <c r="C2095" s="8" t="s">
        <v>2447</v>
      </c>
      <c r="D2095" s="8" t="s">
        <v>3751</v>
      </c>
      <c r="E2095" s="8" t="s">
        <v>16</v>
      </c>
      <c r="F2095" s="8" t="s">
        <v>2607</v>
      </c>
    </row>
    <row r="2096" spans="2:6" x14ac:dyDescent="0.3">
      <c r="B2096" s="8" t="s">
        <v>3745</v>
      </c>
      <c r="C2096" s="8" t="s">
        <v>2449</v>
      </c>
      <c r="D2096" s="8" t="s">
        <v>3752</v>
      </c>
      <c r="E2096" s="8" t="s">
        <v>16</v>
      </c>
      <c r="F2096" s="8" t="s">
        <v>2607</v>
      </c>
    </row>
    <row r="2097" spans="2:6" x14ac:dyDescent="0.3">
      <c r="B2097" s="8" t="s">
        <v>3745</v>
      </c>
      <c r="C2097" s="8" t="s">
        <v>1672</v>
      </c>
      <c r="D2097" s="8" t="s">
        <v>3753</v>
      </c>
      <c r="E2097" s="8" t="s">
        <v>16</v>
      </c>
      <c r="F2097" s="8" t="s">
        <v>2607</v>
      </c>
    </row>
    <row r="2098" spans="2:6" x14ac:dyDescent="0.3">
      <c r="B2098" s="8" t="s">
        <v>3745</v>
      </c>
      <c r="C2098" s="8" t="s">
        <v>3754</v>
      </c>
      <c r="D2098" s="8" t="s">
        <v>3755</v>
      </c>
      <c r="E2098" s="8" t="s">
        <v>16</v>
      </c>
      <c r="F2098" s="8" t="s">
        <v>2607</v>
      </c>
    </row>
    <row r="2099" spans="2:6" x14ac:dyDescent="0.3">
      <c r="B2099" s="8" t="s">
        <v>3745</v>
      </c>
      <c r="C2099" s="8" t="s">
        <v>3558</v>
      </c>
      <c r="D2099" s="8" t="s">
        <v>3756</v>
      </c>
      <c r="E2099" s="8" t="s">
        <v>16</v>
      </c>
      <c r="F2099" s="8" t="s">
        <v>2607</v>
      </c>
    </row>
    <row r="2100" spans="2:6" x14ac:dyDescent="0.3">
      <c r="B2100" s="8" t="s">
        <v>3745</v>
      </c>
      <c r="C2100" s="8" t="s">
        <v>3560</v>
      </c>
      <c r="D2100" s="8" t="s">
        <v>3757</v>
      </c>
      <c r="E2100" s="8" t="s">
        <v>16</v>
      </c>
      <c r="F2100" s="8" t="s">
        <v>2607</v>
      </c>
    </row>
    <row r="2101" spans="2:6" x14ac:dyDescent="0.3">
      <c r="B2101" s="8" t="s">
        <v>3745</v>
      </c>
      <c r="C2101" s="8" t="s">
        <v>2169</v>
      </c>
      <c r="D2101" s="8" t="s">
        <v>3758</v>
      </c>
      <c r="E2101" s="8" t="s">
        <v>16</v>
      </c>
      <c r="F2101" s="8" t="s">
        <v>2607</v>
      </c>
    </row>
    <row r="2102" spans="2:6" x14ac:dyDescent="0.3">
      <c r="B2102" s="8" t="s">
        <v>3745</v>
      </c>
      <c r="C2102" s="8" t="s">
        <v>3759</v>
      </c>
      <c r="D2102" s="8" t="s">
        <v>3760</v>
      </c>
      <c r="E2102" s="8" t="s">
        <v>16</v>
      </c>
      <c r="F2102" s="8" t="s">
        <v>2607</v>
      </c>
    </row>
    <row r="2103" spans="2:6" x14ac:dyDescent="0.3">
      <c r="B2103" s="8" t="s">
        <v>3745</v>
      </c>
      <c r="C2103" s="8" t="s">
        <v>2921</v>
      </c>
      <c r="D2103" s="8" t="s">
        <v>3761</v>
      </c>
      <c r="E2103" s="8" t="s">
        <v>16</v>
      </c>
      <c r="F2103" s="8" t="s">
        <v>2607</v>
      </c>
    </row>
    <row r="2104" spans="2:6" x14ac:dyDescent="0.3">
      <c r="B2104" s="8" t="s">
        <v>3745</v>
      </c>
      <c r="C2104" s="8" t="s">
        <v>3762</v>
      </c>
      <c r="D2104" s="8" t="s">
        <v>3763</v>
      </c>
      <c r="E2104" s="8" t="s">
        <v>16</v>
      </c>
      <c r="F2104" s="8" t="s">
        <v>2607</v>
      </c>
    </row>
    <row r="2105" spans="2:6" x14ac:dyDescent="0.3">
      <c r="B2105" s="8" t="s">
        <v>3745</v>
      </c>
      <c r="C2105" s="8" t="s">
        <v>2995</v>
      </c>
      <c r="D2105" s="8" t="s">
        <v>3764</v>
      </c>
      <c r="E2105" s="8" t="s">
        <v>16</v>
      </c>
      <c r="F2105" s="8" t="s">
        <v>2607</v>
      </c>
    </row>
    <row r="2106" spans="2:6" x14ac:dyDescent="0.3">
      <c r="B2106" s="8" t="s">
        <v>3745</v>
      </c>
      <c r="C2106" s="8" t="s">
        <v>2997</v>
      </c>
      <c r="D2106" s="8" t="s">
        <v>3765</v>
      </c>
      <c r="E2106" s="8" t="s">
        <v>16</v>
      </c>
      <c r="F2106" s="8" t="s">
        <v>2607</v>
      </c>
    </row>
    <row r="2107" spans="2:6" x14ac:dyDescent="0.3">
      <c r="B2107" s="8" t="s">
        <v>3745</v>
      </c>
      <c r="C2107" s="8" t="s">
        <v>2364</v>
      </c>
      <c r="D2107" s="8" t="s">
        <v>3766</v>
      </c>
      <c r="E2107" s="8" t="s">
        <v>16</v>
      </c>
      <c r="F2107" s="8" t="s">
        <v>2607</v>
      </c>
    </row>
    <row r="2108" spans="2:6" x14ac:dyDescent="0.3">
      <c r="B2108" s="8" t="s">
        <v>3745</v>
      </c>
      <c r="C2108" s="8" t="s">
        <v>3003</v>
      </c>
      <c r="D2108" s="8" t="s">
        <v>3767</v>
      </c>
      <c r="E2108" s="8" t="s">
        <v>16</v>
      </c>
      <c r="F2108" s="8" t="s">
        <v>2607</v>
      </c>
    </row>
    <row r="2109" spans="2:6" x14ac:dyDescent="0.3">
      <c r="B2109" s="8" t="s">
        <v>3745</v>
      </c>
      <c r="C2109" s="8" t="s">
        <v>3768</v>
      </c>
      <c r="D2109" s="8" t="s">
        <v>3769</v>
      </c>
      <c r="E2109" s="8" t="s">
        <v>16</v>
      </c>
      <c r="F2109" s="8" t="s">
        <v>2607</v>
      </c>
    </row>
    <row r="2110" spans="2:6" x14ac:dyDescent="0.3">
      <c r="B2110" s="8" t="s">
        <v>3745</v>
      </c>
      <c r="C2110" s="8" t="s">
        <v>2707</v>
      </c>
      <c r="D2110" s="8" t="s">
        <v>3770</v>
      </c>
      <c r="E2110" s="8" t="s">
        <v>16</v>
      </c>
      <c r="F2110" s="8" t="s">
        <v>2607</v>
      </c>
    </row>
    <row r="2111" spans="2:6" x14ac:dyDescent="0.3">
      <c r="B2111" s="8" t="s">
        <v>3745</v>
      </c>
      <c r="C2111" s="8" t="s">
        <v>2452</v>
      </c>
      <c r="D2111" s="8" t="s">
        <v>3771</v>
      </c>
      <c r="E2111" s="8" t="s">
        <v>16</v>
      </c>
      <c r="F2111" s="8" t="s">
        <v>2607</v>
      </c>
    </row>
    <row r="2112" spans="2:6" x14ac:dyDescent="0.3">
      <c r="B2112" s="8" t="s">
        <v>3745</v>
      </c>
      <c r="C2112" s="8" t="s">
        <v>2454</v>
      </c>
      <c r="D2112" s="8" t="s">
        <v>3772</v>
      </c>
      <c r="E2112" s="8" t="s">
        <v>16</v>
      </c>
      <c r="F2112" s="8" t="s">
        <v>2607</v>
      </c>
    </row>
    <row r="2113" spans="2:6" x14ac:dyDescent="0.3">
      <c r="B2113" s="8" t="s">
        <v>3745</v>
      </c>
      <c r="C2113" s="8" t="s">
        <v>3773</v>
      </c>
      <c r="D2113" s="8" t="s">
        <v>3774</v>
      </c>
      <c r="E2113" s="8" t="s">
        <v>16</v>
      </c>
      <c r="F2113" s="8" t="s">
        <v>2607</v>
      </c>
    </row>
    <row r="2114" spans="2:6" x14ac:dyDescent="0.3">
      <c r="B2114" s="8" t="s">
        <v>3745</v>
      </c>
      <c r="C2114" s="8" t="s">
        <v>3775</v>
      </c>
      <c r="D2114" s="8" t="s">
        <v>3776</v>
      </c>
      <c r="E2114" s="8" t="s">
        <v>16</v>
      </c>
      <c r="F2114" s="8" t="s">
        <v>2607</v>
      </c>
    </row>
    <row r="2115" spans="2:6" x14ac:dyDescent="0.3">
      <c r="B2115" s="8" t="s">
        <v>3745</v>
      </c>
      <c r="C2115" s="8" t="s">
        <v>1025</v>
      </c>
      <c r="D2115" s="8" t="s">
        <v>3777</v>
      </c>
      <c r="E2115" s="8" t="s">
        <v>16</v>
      </c>
      <c r="F2115" s="8" t="s">
        <v>2607</v>
      </c>
    </row>
    <row r="2116" spans="2:6" x14ac:dyDescent="0.3">
      <c r="B2116" s="8" t="s">
        <v>3778</v>
      </c>
      <c r="C2116" s="8" t="s">
        <v>3010</v>
      </c>
      <c r="D2116" s="8" t="s">
        <v>3779</v>
      </c>
      <c r="E2116" s="8" t="s">
        <v>16</v>
      </c>
      <c r="F2116" s="8" t="s">
        <v>2607</v>
      </c>
    </row>
    <row r="2117" spans="2:6" x14ac:dyDescent="0.3">
      <c r="B2117" s="8" t="s">
        <v>3365</v>
      </c>
      <c r="C2117" s="8" t="s">
        <v>3780</v>
      </c>
      <c r="D2117" s="8" t="s">
        <v>3781</v>
      </c>
      <c r="E2117" s="8" t="s">
        <v>17</v>
      </c>
      <c r="F2117" s="8" t="s">
        <v>2607</v>
      </c>
    </row>
    <row r="2118" spans="2:6" x14ac:dyDescent="0.3">
      <c r="B2118" s="8" t="s">
        <v>3365</v>
      </c>
      <c r="C2118" s="8" t="s">
        <v>3782</v>
      </c>
      <c r="D2118" s="8" t="s">
        <v>3783</v>
      </c>
      <c r="E2118" s="8" t="s">
        <v>17</v>
      </c>
      <c r="F2118" s="8" t="s">
        <v>2607</v>
      </c>
    </row>
    <row r="2119" spans="2:6" x14ac:dyDescent="0.3">
      <c r="B2119" s="8" t="s">
        <v>3365</v>
      </c>
      <c r="C2119" s="8" t="s">
        <v>1540</v>
      </c>
      <c r="D2119" s="8" t="s">
        <v>3784</v>
      </c>
      <c r="E2119" s="8" t="s">
        <v>17</v>
      </c>
      <c r="F2119" s="8" t="s">
        <v>2607</v>
      </c>
    </row>
    <row r="2120" spans="2:6" x14ac:dyDescent="0.3">
      <c r="B2120" s="8" t="s">
        <v>3365</v>
      </c>
      <c r="C2120" s="8" t="s">
        <v>3785</v>
      </c>
      <c r="D2120" s="8" t="s">
        <v>3786</v>
      </c>
      <c r="E2120" s="8" t="s">
        <v>17</v>
      </c>
      <c r="F2120" s="8" t="s">
        <v>2607</v>
      </c>
    </row>
    <row r="2121" spans="2:6" x14ac:dyDescent="0.3">
      <c r="B2121" s="8" t="s">
        <v>3365</v>
      </c>
      <c r="C2121" s="8" t="s">
        <v>3787</v>
      </c>
      <c r="D2121" s="8" t="s">
        <v>3788</v>
      </c>
      <c r="E2121" s="8" t="s">
        <v>17</v>
      </c>
      <c r="F2121" s="8" t="s">
        <v>2607</v>
      </c>
    </row>
    <row r="2122" spans="2:6" x14ac:dyDescent="0.3">
      <c r="B2122" s="8" t="s">
        <v>3365</v>
      </c>
      <c r="C2122" s="8" t="s">
        <v>3789</v>
      </c>
      <c r="D2122" s="8" t="s">
        <v>3790</v>
      </c>
      <c r="E2122" s="8" t="s">
        <v>17</v>
      </c>
      <c r="F2122" s="8" t="s">
        <v>2607</v>
      </c>
    </row>
    <row r="2123" spans="2:6" x14ac:dyDescent="0.3">
      <c r="B2123" s="8" t="s">
        <v>3365</v>
      </c>
      <c r="C2123" s="8" t="s">
        <v>1542</v>
      </c>
      <c r="D2123" s="8" t="s">
        <v>3791</v>
      </c>
      <c r="E2123" s="8" t="s">
        <v>17</v>
      </c>
      <c r="F2123" s="8" t="s">
        <v>2607</v>
      </c>
    </row>
    <row r="2124" spans="2:6" x14ac:dyDescent="0.3">
      <c r="B2124" s="8" t="s">
        <v>3365</v>
      </c>
      <c r="C2124" s="8" t="s">
        <v>3792</v>
      </c>
      <c r="D2124" s="8" t="s">
        <v>3793</v>
      </c>
      <c r="E2124" s="8" t="s">
        <v>17</v>
      </c>
      <c r="F2124" s="8" t="s">
        <v>2607</v>
      </c>
    </row>
    <row r="2125" spans="2:6" x14ac:dyDescent="0.3">
      <c r="B2125" s="8" t="s">
        <v>3365</v>
      </c>
      <c r="C2125" s="8" t="s">
        <v>3794</v>
      </c>
      <c r="D2125" s="8" t="s">
        <v>3795</v>
      </c>
      <c r="E2125" s="8" t="s">
        <v>17</v>
      </c>
      <c r="F2125" s="8" t="s">
        <v>2607</v>
      </c>
    </row>
    <row r="2126" spans="2:6" x14ac:dyDescent="0.3">
      <c r="B2126" s="8" t="s">
        <v>3365</v>
      </c>
      <c r="C2126" s="8" t="s">
        <v>3796</v>
      </c>
      <c r="D2126" s="8" t="s">
        <v>3797</v>
      </c>
      <c r="E2126" s="8" t="s">
        <v>17</v>
      </c>
      <c r="F2126" s="8" t="s">
        <v>2607</v>
      </c>
    </row>
    <row r="2127" spans="2:6" x14ac:dyDescent="0.3">
      <c r="B2127" s="8" t="s">
        <v>3365</v>
      </c>
      <c r="C2127" s="8" t="s">
        <v>789</v>
      </c>
      <c r="D2127" s="8" t="s">
        <v>3798</v>
      </c>
      <c r="E2127" s="8" t="s">
        <v>17</v>
      </c>
      <c r="F2127" s="8" t="s">
        <v>2607</v>
      </c>
    </row>
    <row r="2128" spans="2:6" x14ac:dyDescent="0.3">
      <c r="B2128" s="8" t="s">
        <v>3365</v>
      </c>
      <c r="C2128" s="8" t="s">
        <v>3799</v>
      </c>
      <c r="D2128" s="8" t="s">
        <v>3800</v>
      </c>
      <c r="E2128" s="8" t="s">
        <v>17</v>
      </c>
      <c r="F2128" s="8" t="s">
        <v>2607</v>
      </c>
    </row>
    <row r="2129" spans="2:6" x14ac:dyDescent="0.3">
      <c r="B2129" s="8" t="s">
        <v>2980</v>
      </c>
      <c r="C2129" s="8"/>
      <c r="D2129" s="8" t="s">
        <v>2980</v>
      </c>
      <c r="E2129" s="8" t="s">
        <v>17</v>
      </c>
      <c r="F2129" s="8" t="s">
        <v>2607</v>
      </c>
    </row>
    <row r="2130" spans="2:6" x14ac:dyDescent="0.3">
      <c r="B2130" s="8" t="s">
        <v>3801</v>
      </c>
      <c r="C2130" s="8" t="s">
        <v>3576</v>
      </c>
      <c r="D2130" s="8" t="s">
        <v>3802</v>
      </c>
      <c r="E2130" s="8" t="s">
        <v>17</v>
      </c>
      <c r="F2130" s="8" t="s">
        <v>2607</v>
      </c>
    </row>
    <row r="2131" spans="2:6" x14ac:dyDescent="0.3">
      <c r="B2131" s="8" t="s">
        <v>3803</v>
      </c>
      <c r="C2131" s="8" t="s">
        <v>501</v>
      </c>
      <c r="D2131" s="8" t="s">
        <v>3804</v>
      </c>
      <c r="E2131" s="8" t="s">
        <v>17</v>
      </c>
      <c r="F2131" s="8" t="s">
        <v>2607</v>
      </c>
    </row>
    <row r="2132" spans="2:6" x14ac:dyDescent="0.3">
      <c r="B2132" s="8" t="s">
        <v>3805</v>
      </c>
      <c r="C2132" s="8" t="s">
        <v>2206</v>
      </c>
      <c r="D2132" s="8" t="s">
        <v>3806</v>
      </c>
      <c r="E2132" s="8" t="s">
        <v>17</v>
      </c>
      <c r="F2132" s="8" t="s">
        <v>2607</v>
      </c>
    </row>
    <row r="2133" spans="2:6" x14ac:dyDescent="0.3">
      <c r="B2133" s="8" t="s">
        <v>3610</v>
      </c>
      <c r="C2133" s="8"/>
      <c r="D2133" s="8" t="s">
        <v>3610</v>
      </c>
      <c r="E2133" s="8" t="s">
        <v>17</v>
      </c>
      <c r="F2133" s="8" t="s">
        <v>2607</v>
      </c>
    </row>
    <row r="2134" spans="2:6" x14ac:dyDescent="0.3">
      <c r="B2134" s="8" t="s">
        <v>3613</v>
      </c>
      <c r="C2134" s="8"/>
      <c r="D2134" s="8" t="s">
        <v>3613</v>
      </c>
      <c r="E2134" s="8" t="s">
        <v>17</v>
      </c>
      <c r="F2134" s="8" t="s">
        <v>2607</v>
      </c>
    </row>
    <row r="2135" spans="2:6" x14ac:dyDescent="0.3">
      <c r="B2135" s="8" t="s">
        <v>3247</v>
      </c>
      <c r="C2135" s="8" t="s">
        <v>3807</v>
      </c>
      <c r="D2135" s="8" t="s">
        <v>3808</v>
      </c>
      <c r="E2135" s="8" t="s">
        <v>17</v>
      </c>
      <c r="F2135" s="8" t="s">
        <v>2607</v>
      </c>
    </row>
    <row r="2136" spans="2:6" x14ac:dyDescent="0.3">
      <c r="B2136" s="8" t="s">
        <v>3247</v>
      </c>
      <c r="C2136" s="8" t="s">
        <v>3809</v>
      </c>
      <c r="D2136" s="8" t="s">
        <v>3810</v>
      </c>
      <c r="E2136" s="8" t="s">
        <v>17</v>
      </c>
      <c r="F2136" s="8" t="s">
        <v>2607</v>
      </c>
    </row>
    <row r="2137" spans="2:6" x14ac:dyDescent="0.3">
      <c r="B2137" s="8" t="s">
        <v>3247</v>
      </c>
      <c r="C2137" s="8" t="s">
        <v>3811</v>
      </c>
      <c r="D2137" s="8" t="s">
        <v>3812</v>
      </c>
      <c r="E2137" s="8" t="s">
        <v>17</v>
      </c>
      <c r="F2137" s="8" t="s">
        <v>2607</v>
      </c>
    </row>
    <row r="2138" spans="2:6" x14ac:dyDescent="0.3">
      <c r="B2138" s="8" t="s">
        <v>3247</v>
      </c>
      <c r="C2138" s="8" t="s">
        <v>3813</v>
      </c>
      <c r="D2138" s="8" t="s">
        <v>3814</v>
      </c>
      <c r="E2138" s="8" t="s">
        <v>17</v>
      </c>
      <c r="F2138" s="8" t="s">
        <v>2607</v>
      </c>
    </row>
    <row r="2139" spans="2:6" x14ac:dyDescent="0.3">
      <c r="B2139" s="8" t="s">
        <v>3247</v>
      </c>
      <c r="C2139" s="8" t="s">
        <v>288</v>
      </c>
      <c r="D2139" s="8" t="s">
        <v>3815</v>
      </c>
      <c r="E2139" s="8" t="s">
        <v>17</v>
      </c>
      <c r="F2139" s="8" t="s">
        <v>2607</v>
      </c>
    </row>
    <row r="2140" spans="2:6" x14ac:dyDescent="0.3">
      <c r="B2140" s="8" t="s">
        <v>3247</v>
      </c>
      <c r="C2140" s="8" t="s">
        <v>808</v>
      </c>
      <c r="D2140" s="8" t="s">
        <v>3816</v>
      </c>
      <c r="E2140" s="8" t="s">
        <v>17</v>
      </c>
      <c r="F2140" s="8" t="s">
        <v>2607</v>
      </c>
    </row>
    <row r="2141" spans="2:6" x14ac:dyDescent="0.3">
      <c r="B2141" s="8" t="s">
        <v>3247</v>
      </c>
      <c r="C2141" s="8" t="s">
        <v>3817</v>
      </c>
      <c r="D2141" s="8" t="s">
        <v>3818</v>
      </c>
      <c r="E2141" s="8" t="s">
        <v>17</v>
      </c>
      <c r="F2141" s="8" t="s">
        <v>2607</v>
      </c>
    </row>
    <row r="2142" spans="2:6" x14ac:dyDescent="0.3">
      <c r="B2142" s="8" t="s">
        <v>3819</v>
      </c>
      <c r="C2142" s="8"/>
      <c r="D2142" s="8" t="s">
        <v>3819</v>
      </c>
      <c r="E2142" s="8" t="s">
        <v>62</v>
      </c>
      <c r="F2142" s="8" t="s">
        <v>55</v>
      </c>
    </row>
    <row r="2143" spans="2:6" x14ac:dyDescent="0.3">
      <c r="B2143" s="8" t="s">
        <v>3819</v>
      </c>
      <c r="C2143" s="8" t="s">
        <v>3820</v>
      </c>
      <c r="D2143" s="8" t="s">
        <v>3821</v>
      </c>
      <c r="E2143" s="8" t="s">
        <v>62</v>
      </c>
      <c r="F2143" s="8" t="s">
        <v>55</v>
      </c>
    </row>
    <row r="2144" spans="2:6" x14ac:dyDescent="0.3">
      <c r="B2144" s="8" t="s">
        <v>3819</v>
      </c>
      <c r="C2144" s="8" t="s">
        <v>3822</v>
      </c>
      <c r="D2144" s="8" t="s">
        <v>3823</v>
      </c>
      <c r="E2144" s="8" t="s">
        <v>62</v>
      </c>
      <c r="F2144" s="8" t="s">
        <v>55</v>
      </c>
    </row>
    <row r="2145" spans="2:6" x14ac:dyDescent="0.3">
      <c r="B2145" s="8" t="s">
        <v>3819</v>
      </c>
      <c r="C2145" s="8" t="s">
        <v>3824</v>
      </c>
      <c r="D2145" s="8" t="s">
        <v>3825</v>
      </c>
      <c r="E2145" s="8" t="s">
        <v>62</v>
      </c>
      <c r="F2145" s="8" t="s">
        <v>55</v>
      </c>
    </row>
    <row r="2146" spans="2:6" x14ac:dyDescent="0.3">
      <c r="B2146" s="8" t="s">
        <v>3819</v>
      </c>
      <c r="C2146" s="8" t="s">
        <v>1863</v>
      </c>
      <c r="D2146" s="8" t="s">
        <v>3826</v>
      </c>
      <c r="E2146" s="8" t="s">
        <v>62</v>
      </c>
      <c r="F2146" s="8" t="s">
        <v>55</v>
      </c>
    </row>
    <row r="2147" spans="2:6" x14ac:dyDescent="0.3">
      <c r="B2147" s="8" t="s">
        <v>3819</v>
      </c>
      <c r="C2147" s="8" t="s">
        <v>3827</v>
      </c>
      <c r="D2147" s="8" t="s">
        <v>3828</v>
      </c>
      <c r="E2147" s="8" t="s">
        <v>62</v>
      </c>
      <c r="F2147" s="8" t="s">
        <v>55</v>
      </c>
    </row>
    <row r="2148" spans="2:6" x14ac:dyDescent="0.3">
      <c r="B2148" s="8" t="s">
        <v>3819</v>
      </c>
      <c r="C2148" s="8" t="s">
        <v>3829</v>
      </c>
      <c r="D2148" s="8" t="s">
        <v>3830</v>
      </c>
      <c r="E2148" s="8" t="s">
        <v>62</v>
      </c>
      <c r="F2148" s="8" t="s">
        <v>55</v>
      </c>
    </row>
    <row r="2149" spans="2:6" x14ac:dyDescent="0.3">
      <c r="B2149" s="8" t="s">
        <v>3819</v>
      </c>
      <c r="C2149" s="8" t="s">
        <v>3831</v>
      </c>
      <c r="D2149" s="8" t="s">
        <v>3832</v>
      </c>
      <c r="E2149" s="8" t="s">
        <v>62</v>
      </c>
      <c r="F2149" s="8" t="s">
        <v>55</v>
      </c>
    </row>
    <row r="2150" spans="2:6" x14ac:dyDescent="0.3">
      <c r="B2150" s="8" t="s">
        <v>3819</v>
      </c>
      <c r="C2150" s="8" t="s">
        <v>699</v>
      </c>
      <c r="D2150" s="8" t="s">
        <v>3833</v>
      </c>
      <c r="E2150" s="8" t="s">
        <v>62</v>
      </c>
      <c r="F2150" s="8" t="s">
        <v>55</v>
      </c>
    </row>
    <row r="2151" spans="2:6" x14ac:dyDescent="0.3">
      <c r="B2151" s="8" t="s">
        <v>3819</v>
      </c>
      <c r="C2151" s="8" t="s">
        <v>3834</v>
      </c>
      <c r="D2151" s="8" t="s">
        <v>3835</v>
      </c>
      <c r="E2151" s="8" t="s">
        <v>62</v>
      </c>
      <c r="F2151" s="8" t="s">
        <v>55</v>
      </c>
    </row>
    <row r="2152" spans="2:6" x14ac:dyDescent="0.3">
      <c r="B2152" s="8" t="s">
        <v>3819</v>
      </c>
      <c r="C2152" s="8" t="s">
        <v>3836</v>
      </c>
      <c r="D2152" s="8" t="s">
        <v>3837</v>
      </c>
      <c r="E2152" s="8" t="s">
        <v>62</v>
      </c>
      <c r="F2152" s="8" t="s">
        <v>55</v>
      </c>
    </row>
    <row r="2153" spans="2:6" x14ac:dyDescent="0.3">
      <c r="B2153" s="8" t="s">
        <v>3819</v>
      </c>
      <c r="C2153" s="8" t="s">
        <v>3838</v>
      </c>
      <c r="D2153" s="8" t="s">
        <v>3839</v>
      </c>
      <c r="E2153" s="8" t="s">
        <v>62</v>
      </c>
      <c r="F2153" s="8" t="s">
        <v>55</v>
      </c>
    </row>
    <row r="2154" spans="2:6" x14ac:dyDescent="0.3">
      <c r="B2154" s="8" t="s">
        <v>3819</v>
      </c>
      <c r="C2154" s="8" t="s">
        <v>3840</v>
      </c>
      <c r="D2154" s="8" t="s">
        <v>3841</v>
      </c>
      <c r="E2154" s="8" t="s">
        <v>62</v>
      </c>
      <c r="F2154" s="8" t="s">
        <v>55</v>
      </c>
    </row>
    <row r="2155" spans="2:6" x14ac:dyDescent="0.3">
      <c r="B2155" s="8" t="s">
        <v>3819</v>
      </c>
      <c r="C2155" s="8" t="s">
        <v>3842</v>
      </c>
      <c r="D2155" s="8" t="s">
        <v>3843</v>
      </c>
      <c r="E2155" s="8" t="s">
        <v>62</v>
      </c>
      <c r="F2155" s="8" t="s">
        <v>55</v>
      </c>
    </row>
    <row r="2156" spans="2:6" x14ac:dyDescent="0.3">
      <c r="B2156" s="8" t="s">
        <v>3819</v>
      </c>
      <c r="C2156" s="8" t="s">
        <v>3844</v>
      </c>
      <c r="D2156" s="8" t="s">
        <v>3845</v>
      </c>
      <c r="E2156" s="8" t="s">
        <v>62</v>
      </c>
      <c r="F2156" s="8" t="s">
        <v>55</v>
      </c>
    </row>
    <row r="2157" spans="2:6" x14ac:dyDescent="0.3">
      <c r="B2157" s="8" t="s">
        <v>3819</v>
      </c>
      <c r="C2157" s="8" t="s">
        <v>3846</v>
      </c>
      <c r="D2157" s="8" t="s">
        <v>3847</v>
      </c>
      <c r="E2157" s="8" t="s">
        <v>62</v>
      </c>
      <c r="F2157" s="8" t="s">
        <v>55</v>
      </c>
    </row>
    <row r="2158" spans="2:6" x14ac:dyDescent="0.3">
      <c r="B2158" s="8" t="s">
        <v>3819</v>
      </c>
      <c r="C2158" s="8" t="s">
        <v>3848</v>
      </c>
      <c r="D2158" s="8" t="s">
        <v>3849</v>
      </c>
      <c r="E2158" s="8" t="s">
        <v>62</v>
      </c>
      <c r="F2158" s="8" t="s">
        <v>55</v>
      </c>
    </row>
    <row r="2159" spans="2:6" x14ac:dyDescent="0.3">
      <c r="B2159" s="8" t="s">
        <v>3819</v>
      </c>
      <c r="C2159" s="8" t="s">
        <v>3850</v>
      </c>
      <c r="D2159" s="8" t="s">
        <v>3851</v>
      </c>
      <c r="E2159" s="8" t="s">
        <v>62</v>
      </c>
      <c r="F2159" s="8" t="s">
        <v>55</v>
      </c>
    </row>
    <row r="2160" spans="2:6" x14ac:dyDescent="0.3">
      <c r="B2160" s="8" t="s">
        <v>3819</v>
      </c>
      <c r="C2160" s="8" t="s">
        <v>3852</v>
      </c>
      <c r="D2160" s="8" t="s">
        <v>3853</v>
      </c>
      <c r="E2160" s="8" t="s">
        <v>62</v>
      </c>
      <c r="F2160" s="8" t="s">
        <v>55</v>
      </c>
    </row>
    <row r="2161" spans="2:6" x14ac:dyDescent="0.3">
      <c r="B2161" s="8" t="s">
        <v>3854</v>
      </c>
      <c r="C2161" s="8" t="s">
        <v>1443</v>
      </c>
      <c r="D2161" s="8" t="s">
        <v>3855</v>
      </c>
      <c r="E2161" s="8" t="s">
        <v>62</v>
      </c>
      <c r="F2161" s="8" t="s">
        <v>55</v>
      </c>
    </row>
    <row r="2162" spans="2:6" x14ac:dyDescent="0.3">
      <c r="B2162" s="8" t="s">
        <v>3854</v>
      </c>
      <c r="C2162" s="8" t="s">
        <v>1686</v>
      </c>
      <c r="D2162" s="8" t="s">
        <v>3856</v>
      </c>
      <c r="E2162" s="8" t="s">
        <v>62</v>
      </c>
      <c r="F2162" s="8" t="s">
        <v>55</v>
      </c>
    </row>
    <row r="2163" spans="2:6" x14ac:dyDescent="0.3">
      <c r="B2163" s="8" t="s">
        <v>3854</v>
      </c>
      <c r="C2163" s="8" t="s">
        <v>3857</v>
      </c>
      <c r="D2163" s="8" t="s">
        <v>3858</v>
      </c>
      <c r="E2163" s="8" t="s">
        <v>62</v>
      </c>
      <c r="F2163" s="8" t="s">
        <v>55</v>
      </c>
    </row>
    <row r="2164" spans="2:6" x14ac:dyDescent="0.3">
      <c r="B2164" s="8" t="s">
        <v>3854</v>
      </c>
      <c r="C2164" s="8" t="s">
        <v>3859</v>
      </c>
      <c r="D2164" s="8" t="s">
        <v>3860</v>
      </c>
      <c r="E2164" s="8" t="s">
        <v>62</v>
      </c>
      <c r="F2164" s="8" t="s">
        <v>55</v>
      </c>
    </row>
    <row r="2165" spans="2:6" x14ac:dyDescent="0.3">
      <c r="B2165" s="8" t="s">
        <v>3854</v>
      </c>
      <c r="C2165" s="8" t="s">
        <v>3861</v>
      </c>
      <c r="D2165" s="8" t="s">
        <v>3862</v>
      </c>
      <c r="E2165" s="8" t="s">
        <v>62</v>
      </c>
      <c r="F2165" s="8" t="s">
        <v>55</v>
      </c>
    </row>
    <row r="2166" spans="2:6" x14ac:dyDescent="0.3">
      <c r="B2166" s="8" t="s">
        <v>3854</v>
      </c>
      <c r="C2166" s="8" t="s">
        <v>3863</v>
      </c>
      <c r="D2166" s="8" t="s">
        <v>3864</v>
      </c>
      <c r="E2166" s="8" t="s">
        <v>62</v>
      </c>
      <c r="F2166" s="8" t="s">
        <v>55</v>
      </c>
    </row>
    <row r="2167" spans="2:6" x14ac:dyDescent="0.3">
      <c r="B2167" s="8" t="s">
        <v>3854</v>
      </c>
      <c r="C2167" s="8" t="s">
        <v>3865</v>
      </c>
      <c r="D2167" s="8" t="s">
        <v>3866</v>
      </c>
      <c r="E2167" s="8" t="s">
        <v>62</v>
      </c>
      <c r="F2167" s="8" t="s">
        <v>55</v>
      </c>
    </row>
    <row r="2168" spans="2:6" x14ac:dyDescent="0.3">
      <c r="B2168" s="8" t="s">
        <v>3854</v>
      </c>
      <c r="C2168" s="8" t="s">
        <v>3867</v>
      </c>
      <c r="D2168" s="8" t="s">
        <v>3868</v>
      </c>
      <c r="E2168" s="8" t="s">
        <v>62</v>
      </c>
      <c r="F2168" s="8" t="s">
        <v>55</v>
      </c>
    </row>
    <row r="2169" spans="2:6" x14ac:dyDescent="0.3">
      <c r="B2169" s="8" t="s">
        <v>3854</v>
      </c>
      <c r="C2169" s="8" t="s">
        <v>3869</v>
      </c>
      <c r="D2169" s="8" t="s">
        <v>3870</v>
      </c>
      <c r="E2169" s="8" t="s">
        <v>62</v>
      </c>
      <c r="F2169" s="8" t="s">
        <v>55</v>
      </c>
    </row>
    <row r="2170" spans="2:6" x14ac:dyDescent="0.3">
      <c r="B2170" s="8" t="s">
        <v>3854</v>
      </c>
      <c r="C2170" s="8" t="s">
        <v>3871</v>
      </c>
      <c r="D2170" s="8" t="s">
        <v>3872</v>
      </c>
      <c r="E2170" s="8" t="s">
        <v>62</v>
      </c>
      <c r="F2170" s="8" t="s">
        <v>55</v>
      </c>
    </row>
    <row r="2171" spans="2:6" x14ac:dyDescent="0.3">
      <c r="B2171" s="8" t="s">
        <v>3854</v>
      </c>
      <c r="C2171" s="8" t="s">
        <v>3511</v>
      </c>
      <c r="D2171" s="8" t="s">
        <v>3873</v>
      </c>
      <c r="E2171" s="8" t="s">
        <v>62</v>
      </c>
      <c r="F2171" s="8" t="s">
        <v>55</v>
      </c>
    </row>
    <row r="2172" spans="2:6" x14ac:dyDescent="0.3">
      <c r="B2172" s="8" t="s">
        <v>3854</v>
      </c>
      <c r="C2172" s="8" t="s">
        <v>3513</v>
      </c>
      <c r="D2172" s="8" t="s">
        <v>3874</v>
      </c>
      <c r="E2172" s="8" t="s">
        <v>62</v>
      </c>
      <c r="F2172" s="8" t="s">
        <v>55</v>
      </c>
    </row>
    <row r="2173" spans="2:6" x14ac:dyDescent="0.3">
      <c r="B2173" s="8" t="s">
        <v>3854</v>
      </c>
      <c r="C2173" s="8" t="s">
        <v>2527</v>
      </c>
      <c r="D2173" s="8" t="s">
        <v>3875</v>
      </c>
      <c r="E2173" s="8" t="s">
        <v>62</v>
      </c>
      <c r="F2173" s="8" t="s">
        <v>55</v>
      </c>
    </row>
    <row r="2174" spans="2:6" x14ac:dyDescent="0.3">
      <c r="B2174" s="8" t="s">
        <v>3854</v>
      </c>
      <c r="C2174" s="8" t="s">
        <v>2529</v>
      </c>
      <c r="D2174" s="8" t="s">
        <v>3876</v>
      </c>
      <c r="E2174" s="8" t="s">
        <v>62</v>
      </c>
      <c r="F2174" s="8" t="s">
        <v>55</v>
      </c>
    </row>
    <row r="2175" spans="2:6" x14ac:dyDescent="0.3">
      <c r="B2175" s="8" t="s">
        <v>3854</v>
      </c>
      <c r="C2175" s="8" t="s">
        <v>1942</v>
      </c>
      <c r="D2175" s="8" t="s">
        <v>3877</v>
      </c>
      <c r="E2175" s="8" t="s">
        <v>62</v>
      </c>
      <c r="F2175" s="8" t="s">
        <v>55</v>
      </c>
    </row>
    <row r="2176" spans="2:6" x14ac:dyDescent="0.3">
      <c r="B2176" s="8" t="s">
        <v>3854</v>
      </c>
      <c r="C2176" s="8" t="s">
        <v>3519</v>
      </c>
      <c r="D2176" s="8" t="s">
        <v>3878</v>
      </c>
      <c r="E2176" s="8" t="s">
        <v>62</v>
      </c>
      <c r="F2176" s="8" t="s">
        <v>55</v>
      </c>
    </row>
    <row r="2177" spans="2:6" x14ac:dyDescent="0.3">
      <c r="B2177" s="8" t="s">
        <v>3854</v>
      </c>
      <c r="C2177" s="8" t="s">
        <v>119</v>
      </c>
      <c r="D2177" s="8" t="s">
        <v>3879</v>
      </c>
      <c r="E2177" s="8" t="s">
        <v>62</v>
      </c>
      <c r="F2177" s="8" t="s">
        <v>55</v>
      </c>
    </row>
    <row r="2178" spans="2:6" x14ac:dyDescent="0.3">
      <c r="B2178" s="8" t="s">
        <v>3854</v>
      </c>
      <c r="C2178" s="8" t="s">
        <v>1944</v>
      </c>
      <c r="D2178" s="8" t="s">
        <v>3880</v>
      </c>
      <c r="E2178" s="8" t="s">
        <v>62</v>
      </c>
      <c r="F2178" s="8" t="s">
        <v>55</v>
      </c>
    </row>
    <row r="2179" spans="2:6" x14ac:dyDescent="0.3">
      <c r="B2179" s="8" t="s">
        <v>3854</v>
      </c>
      <c r="C2179" s="8" t="s">
        <v>724</v>
      </c>
      <c r="D2179" s="8" t="s">
        <v>3881</v>
      </c>
      <c r="E2179" s="8" t="s">
        <v>62</v>
      </c>
      <c r="F2179" s="8" t="s">
        <v>55</v>
      </c>
    </row>
    <row r="2180" spans="2:6" x14ac:dyDescent="0.3">
      <c r="B2180" s="8" t="s">
        <v>3854</v>
      </c>
      <c r="C2180" s="8" t="s">
        <v>3882</v>
      </c>
      <c r="D2180" s="8" t="s">
        <v>3883</v>
      </c>
      <c r="E2180" s="8" t="s">
        <v>62</v>
      </c>
      <c r="F2180" s="8" t="s">
        <v>55</v>
      </c>
    </row>
    <row r="2181" spans="2:6" x14ac:dyDescent="0.3">
      <c r="B2181" s="8" t="s">
        <v>3854</v>
      </c>
      <c r="C2181" s="8" t="s">
        <v>3884</v>
      </c>
      <c r="D2181" s="8" t="s">
        <v>3885</v>
      </c>
      <c r="E2181" s="8" t="s">
        <v>62</v>
      </c>
      <c r="F2181" s="8" t="s">
        <v>55</v>
      </c>
    </row>
    <row r="2182" spans="2:6" x14ac:dyDescent="0.3">
      <c r="B2182" s="8" t="s">
        <v>3854</v>
      </c>
      <c r="C2182" s="8" t="s">
        <v>3886</v>
      </c>
      <c r="D2182" s="8" t="s">
        <v>3887</v>
      </c>
      <c r="E2182" s="8" t="s">
        <v>62</v>
      </c>
      <c r="F2182" s="8" t="s">
        <v>55</v>
      </c>
    </row>
    <row r="2183" spans="2:6" x14ac:dyDescent="0.3">
      <c r="B2183" s="8" t="s">
        <v>3854</v>
      </c>
      <c r="C2183" s="8" t="s">
        <v>3396</v>
      </c>
      <c r="D2183" s="8" t="s">
        <v>3888</v>
      </c>
      <c r="E2183" s="8" t="s">
        <v>62</v>
      </c>
      <c r="F2183" s="8" t="s">
        <v>55</v>
      </c>
    </row>
    <row r="2184" spans="2:6" x14ac:dyDescent="0.3">
      <c r="B2184" s="8" t="s">
        <v>3854</v>
      </c>
      <c r="C2184" s="8" t="s">
        <v>3889</v>
      </c>
      <c r="D2184" s="8" t="s">
        <v>3890</v>
      </c>
      <c r="E2184" s="8" t="s">
        <v>62</v>
      </c>
      <c r="F2184" s="8" t="s">
        <v>55</v>
      </c>
    </row>
    <row r="2185" spans="2:6" x14ac:dyDescent="0.3">
      <c r="B2185" s="8" t="s">
        <v>3854</v>
      </c>
      <c r="C2185" s="8" t="s">
        <v>1948</v>
      </c>
      <c r="D2185" s="8" t="s">
        <v>3891</v>
      </c>
      <c r="E2185" s="8" t="s">
        <v>62</v>
      </c>
      <c r="F2185" s="8" t="s">
        <v>55</v>
      </c>
    </row>
    <row r="2186" spans="2:6" x14ac:dyDescent="0.3">
      <c r="B2186" s="8" t="s">
        <v>3854</v>
      </c>
      <c r="C2186" s="8" t="s">
        <v>2536</v>
      </c>
      <c r="D2186" s="8" t="s">
        <v>3892</v>
      </c>
      <c r="E2186" s="8" t="s">
        <v>62</v>
      </c>
      <c r="F2186" s="8" t="s">
        <v>55</v>
      </c>
    </row>
    <row r="2187" spans="2:6" x14ac:dyDescent="0.3">
      <c r="B2187" s="8" t="s">
        <v>3854</v>
      </c>
      <c r="C2187" s="8" t="s">
        <v>3543</v>
      </c>
      <c r="D2187" s="8" t="s">
        <v>3893</v>
      </c>
      <c r="E2187" s="8" t="s">
        <v>62</v>
      </c>
      <c r="F2187" s="8" t="s">
        <v>55</v>
      </c>
    </row>
    <row r="2188" spans="2:6" x14ac:dyDescent="0.3">
      <c r="B2188" s="8" t="s">
        <v>3854</v>
      </c>
      <c r="C2188" s="8" t="s">
        <v>3894</v>
      </c>
      <c r="D2188" s="8" t="s">
        <v>3895</v>
      </c>
      <c r="E2188" s="8" t="s">
        <v>62</v>
      </c>
      <c r="F2188" s="8" t="s">
        <v>55</v>
      </c>
    </row>
    <row r="2189" spans="2:6" x14ac:dyDescent="0.3">
      <c r="B2189" s="8" t="s">
        <v>3854</v>
      </c>
      <c r="C2189" s="8" t="s">
        <v>3896</v>
      </c>
      <c r="D2189" s="8" t="s">
        <v>3897</v>
      </c>
      <c r="E2189" s="8" t="s">
        <v>62</v>
      </c>
      <c r="F2189" s="8" t="s">
        <v>55</v>
      </c>
    </row>
    <row r="2190" spans="2:6" x14ac:dyDescent="0.3">
      <c r="B2190" s="8" t="s">
        <v>3854</v>
      </c>
      <c r="C2190" s="8" t="s">
        <v>810</v>
      </c>
      <c r="D2190" s="8" t="s">
        <v>3898</v>
      </c>
      <c r="E2190" s="8" t="s">
        <v>62</v>
      </c>
      <c r="F2190" s="8" t="s">
        <v>55</v>
      </c>
    </row>
    <row r="2191" spans="2:6" x14ac:dyDescent="0.3">
      <c r="B2191" s="8" t="s">
        <v>3854</v>
      </c>
      <c r="C2191" s="8" t="s">
        <v>2815</v>
      </c>
      <c r="D2191" s="8" t="s">
        <v>3899</v>
      </c>
      <c r="E2191" s="8" t="s">
        <v>62</v>
      </c>
      <c r="F2191" s="8" t="s">
        <v>55</v>
      </c>
    </row>
    <row r="2192" spans="2:6" x14ac:dyDescent="0.3">
      <c r="B2192" s="8" t="s">
        <v>3854</v>
      </c>
      <c r="C2192" s="8" t="s">
        <v>3900</v>
      </c>
      <c r="D2192" s="8" t="s">
        <v>3901</v>
      </c>
      <c r="E2192" s="8" t="s">
        <v>62</v>
      </c>
      <c r="F2192" s="8" t="s">
        <v>55</v>
      </c>
    </row>
    <row r="2193" spans="2:6" x14ac:dyDescent="0.3">
      <c r="B2193" s="8" t="s">
        <v>3854</v>
      </c>
      <c r="C2193" s="8" t="s">
        <v>826</v>
      </c>
      <c r="D2193" s="8" t="s">
        <v>3902</v>
      </c>
      <c r="E2193" s="8" t="s">
        <v>62</v>
      </c>
      <c r="F2193" s="8" t="s">
        <v>55</v>
      </c>
    </row>
    <row r="2194" spans="2:6" x14ac:dyDescent="0.3">
      <c r="B2194" s="8" t="s">
        <v>3854</v>
      </c>
      <c r="C2194" s="8" t="s">
        <v>298</v>
      </c>
      <c r="D2194" s="8" t="s">
        <v>3903</v>
      </c>
      <c r="E2194" s="8" t="s">
        <v>62</v>
      </c>
      <c r="F2194" s="8" t="s">
        <v>55</v>
      </c>
    </row>
    <row r="2195" spans="2:6" x14ac:dyDescent="0.3">
      <c r="B2195" s="8" t="s">
        <v>3854</v>
      </c>
      <c r="C2195" s="8" t="s">
        <v>3904</v>
      </c>
      <c r="D2195" s="8" t="s">
        <v>3905</v>
      </c>
      <c r="E2195" s="8" t="s">
        <v>62</v>
      </c>
      <c r="F2195" s="8" t="s">
        <v>55</v>
      </c>
    </row>
    <row r="2196" spans="2:6" x14ac:dyDescent="0.3">
      <c r="B2196" s="8" t="s">
        <v>3854</v>
      </c>
      <c r="C2196" s="8" t="s">
        <v>3906</v>
      </c>
      <c r="D2196" s="8" t="s">
        <v>3907</v>
      </c>
      <c r="E2196" s="8" t="s">
        <v>62</v>
      </c>
      <c r="F2196" s="8" t="s">
        <v>55</v>
      </c>
    </row>
    <row r="2197" spans="2:6" x14ac:dyDescent="0.3">
      <c r="B2197" s="8" t="s">
        <v>3854</v>
      </c>
      <c r="C2197" s="8">
        <v>5</v>
      </c>
      <c r="D2197" s="8" t="s">
        <v>3908</v>
      </c>
      <c r="E2197" s="8" t="s">
        <v>62</v>
      </c>
      <c r="F2197" s="8" t="s">
        <v>55</v>
      </c>
    </row>
    <row r="2198" spans="2:6" x14ac:dyDescent="0.3">
      <c r="B2198" s="8" t="s">
        <v>3854</v>
      </c>
      <c r="C2198" s="8" t="s">
        <v>115</v>
      </c>
      <c r="D2198" s="8" t="s">
        <v>3909</v>
      </c>
      <c r="E2198" s="8" t="s">
        <v>62</v>
      </c>
      <c r="F2198" s="8" t="s">
        <v>55</v>
      </c>
    </row>
    <row r="2199" spans="2:6" x14ac:dyDescent="0.3">
      <c r="B2199" s="8" t="s">
        <v>3854</v>
      </c>
      <c r="C2199" s="8" t="s">
        <v>1282</v>
      </c>
      <c r="D2199" s="8" t="s">
        <v>3910</v>
      </c>
      <c r="E2199" s="8" t="s">
        <v>62</v>
      </c>
      <c r="F2199" s="8" t="s">
        <v>55</v>
      </c>
    </row>
    <row r="2200" spans="2:6" x14ac:dyDescent="0.3">
      <c r="B2200" s="8" t="s">
        <v>3854</v>
      </c>
      <c r="C2200" s="8" t="s">
        <v>1286</v>
      </c>
      <c r="D2200" s="8" t="s">
        <v>3911</v>
      </c>
      <c r="E2200" s="8" t="s">
        <v>62</v>
      </c>
      <c r="F2200" s="8" t="s">
        <v>55</v>
      </c>
    </row>
    <row r="2201" spans="2:6" x14ac:dyDescent="0.3">
      <c r="B2201" s="8" t="s">
        <v>3854</v>
      </c>
      <c r="C2201" s="8" t="s">
        <v>1290</v>
      </c>
      <c r="D2201" s="8" t="s">
        <v>3912</v>
      </c>
      <c r="E2201" s="8" t="s">
        <v>62</v>
      </c>
      <c r="F2201" s="8" t="s">
        <v>55</v>
      </c>
    </row>
    <row r="2202" spans="2:6" x14ac:dyDescent="0.3">
      <c r="B2202" s="8" t="s">
        <v>3854</v>
      </c>
      <c r="C2202" s="8" t="s">
        <v>1294</v>
      </c>
      <c r="D2202" s="8" t="s">
        <v>3913</v>
      </c>
      <c r="E2202" s="8" t="s">
        <v>62</v>
      </c>
      <c r="F2202" s="8" t="s">
        <v>55</v>
      </c>
    </row>
    <row r="2203" spans="2:6" x14ac:dyDescent="0.3">
      <c r="B2203" s="8" t="s">
        <v>3854</v>
      </c>
      <c r="C2203" s="8" t="s">
        <v>3914</v>
      </c>
      <c r="D2203" s="8" t="s">
        <v>3915</v>
      </c>
      <c r="E2203" s="8" t="s">
        <v>62</v>
      </c>
      <c r="F2203" s="8" t="s">
        <v>55</v>
      </c>
    </row>
    <row r="2204" spans="2:6" x14ac:dyDescent="0.3">
      <c r="B2204" s="8" t="s">
        <v>3854</v>
      </c>
      <c r="C2204" s="8" t="s">
        <v>411</v>
      </c>
      <c r="D2204" s="8" t="s">
        <v>3916</v>
      </c>
      <c r="E2204" s="8" t="s">
        <v>62</v>
      </c>
      <c r="F2204" s="8" t="s">
        <v>55</v>
      </c>
    </row>
    <row r="2205" spans="2:6" x14ac:dyDescent="0.3">
      <c r="B2205" s="8" t="s">
        <v>3854</v>
      </c>
      <c r="C2205" s="8" t="s">
        <v>413</v>
      </c>
      <c r="D2205" s="8" t="s">
        <v>3917</v>
      </c>
      <c r="E2205" s="8" t="s">
        <v>62</v>
      </c>
      <c r="F2205" s="8" t="s">
        <v>55</v>
      </c>
    </row>
    <row r="2206" spans="2:6" x14ac:dyDescent="0.3">
      <c r="B2206" s="8" t="s">
        <v>3854</v>
      </c>
      <c r="C2206" s="8" t="s">
        <v>652</v>
      </c>
      <c r="D2206" s="8" t="s">
        <v>3918</v>
      </c>
      <c r="E2206" s="8" t="s">
        <v>62</v>
      </c>
      <c r="F2206" s="8" t="s">
        <v>55</v>
      </c>
    </row>
    <row r="2207" spans="2:6" x14ac:dyDescent="0.3">
      <c r="B2207" s="8" t="s">
        <v>3854</v>
      </c>
      <c r="C2207" s="8" t="s">
        <v>660</v>
      </c>
      <c r="D2207" s="8" t="s">
        <v>3919</v>
      </c>
      <c r="E2207" s="8" t="s">
        <v>62</v>
      </c>
      <c r="F2207" s="8" t="s">
        <v>55</v>
      </c>
    </row>
    <row r="2208" spans="2:6" x14ac:dyDescent="0.3">
      <c r="B2208" s="8" t="s">
        <v>3854</v>
      </c>
      <c r="C2208" s="8" t="s">
        <v>3920</v>
      </c>
      <c r="D2208" s="8" t="s">
        <v>3921</v>
      </c>
      <c r="E2208" s="8" t="s">
        <v>62</v>
      </c>
      <c r="F2208" s="8" t="s">
        <v>55</v>
      </c>
    </row>
    <row r="2209" spans="2:6" x14ac:dyDescent="0.3">
      <c r="B2209" s="8" t="s">
        <v>3854</v>
      </c>
      <c r="C2209" s="8" t="s">
        <v>3922</v>
      </c>
      <c r="D2209" s="8" t="s">
        <v>3923</v>
      </c>
      <c r="E2209" s="8" t="s">
        <v>62</v>
      </c>
      <c r="F2209" s="8" t="s">
        <v>55</v>
      </c>
    </row>
    <row r="2210" spans="2:6" x14ac:dyDescent="0.3">
      <c r="B2210" s="8" t="s">
        <v>3924</v>
      </c>
      <c r="C2210" s="8">
        <v>0</v>
      </c>
      <c r="D2210" s="8" t="s">
        <v>3925</v>
      </c>
      <c r="E2210" s="8" t="s">
        <v>62</v>
      </c>
      <c r="F2210" s="8" t="s">
        <v>55</v>
      </c>
    </row>
    <row r="2211" spans="2:6" x14ac:dyDescent="0.3">
      <c r="B2211" s="8" t="s">
        <v>3924</v>
      </c>
      <c r="C2211" s="8" t="s">
        <v>1811</v>
      </c>
      <c r="D2211" s="8" t="s">
        <v>3926</v>
      </c>
      <c r="E2211" s="8" t="s">
        <v>62</v>
      </c>
      <c r="F2211" s="8" t="s">
        <v>55</v>
      </c>
    </row>
    <row r="2212" spans="2:6" x14ac:dyDescent="0.3">
      <c r="B2212" s="8" t="s">
        <v>3924</v>
      </c>
      <c r="C2212" s="8">
        <v>7</v>
      </c>
      <c r="D2212" s="8" t="s">
        <v>3927</v>
      </c>
      <c r="E2212" s="8" t="s">
        <v>62</v>
      </c>
      <c r="F2212" s="8" t="s">
        <v>55</v>
      </c>
    </row>
    <row r="2213" spans="2:6" x14ac:dyDescent="0.3">
      <c r="B2213" s="8" t="s">
        <v>3924</v>
      </c>
      <c r="C2213" s="8" t="s">
        <v>3928</v>
      </c>
      <c r="D2213" s="8" t="s">
        <v>3929</v>
      </c>
      <c r="E2213" s="8" t="s">
        <v>62</v>
      </c>
      <c r="F2213" s="8" t="s">
        <v>55</v>
      </c>
    </row>
    <row r="2214" spans="2:6" x14ac:dyDescent="0.3">
      <c r="B2214" s="8" t="s">
        <v>3924</v>
      </c>
      <c r="C2214" s="8" t="s">
        <v>3930</v>
      </c>
      <c r="D2214" s="8" t="s">
        <v>3931</v>
      </c>
      <c r="E2214" s="8" t="s">
        <v>62</v>
      </c>
      <c r="F2214" s="8" t="s">
        <v>55</v>
      </c>
    </row>
    <row r="2215" spans="2:6" x14ac:dyDescent="0.3">
      <c r="B2215" s="8" t="s">
        <v>3924</v>
      </c>
      <c r="C2215" s="8" t="s">
        <v>1724</v>
      </c>
      <c r="D2215" s="8" t="s">
        <v>3932</v>
      </c>
      <c r="E2215" s="8" t="s">
        <v>62</v>
      </c>
      <c r="F2215" s="8" t="s">
        <v>55</v>
      </c>
    </row>
    <row r="2216" spans="2:6" x14ac:dyDescent="0.3">
      <c r="B2216" s="8" t="s">
        <v>3924</v>
      </c>
      <c r="C2216" s="8" t="s">
        <v>1726</v>
      </c>
      <c r="D2216" s="8" t="s">
        <v>3933</v>
      </c>
      <c r="E2216" s="8" t="s">
        <v>62</v>
      </c>
      <c r="F2216" s="8" t="s">
        <v>55</v>
      </c>
    </row>
    <row r="2217" spans="2:6" x14ac:dyDescent="0.3">
      <c r="B2217" s="8" t="s">
        <v>3924</v>
      </c>
      <c r="C2217" s="8" t="s">
        <v>3934</v>
      </c>
      <c r="D2217" s="8" t="s">
        <v>3935</v>
      </c>
      <c r="E2217" s="8" t="s">
        <v>62</v>
      </c>
      <c r="F2217" s="8" t="s">
        <v>55</v>
      </c>
    </row>
    <row r="2218" spans="2:6" x14ac:dyDescent="0.3">
      <c r="B2218" s="8" t="s">
        <v>3924</v>
      </c>
      <c r="C2218" s="8" t="s">
        <v>3437</v>
      </c>
      <c r="D2218" s="8" t="s">
        <v>3936</v>
      </c>
      <c r="E2218" s="8" t="s">
        <v>62</v>
      </c>
      <c r="F2218" s="8" t="s">
        <v>55</v>
      </c>
    </row>
    <row r="2219" spans="2:6" x14ac:dyDescent="0.3">
      <c r="B2219" s="8" t="s">
        <v>3924</v>
      </c>
      <c r="C2219" s="8" t="s">
        <v>2024</v>
      </c>
      <c r="D2219" s="8" t="s">
        <v>3937</v>
      </c>
      <c r="E2219" s="8" t="s">
        <v>62</v>
      </c>
      <c r="F2219" s="8" t="s">
        <v>55</v>
      </c>
    </row>
    <row r="2220" spans="2:6" x14ac:dyDescent="0.3">
      <c r="B2220" s="8" t="s">
        <v>3924</v>
      </c>
      <c r="C2220" s="8" t="s">
        <v>3440</v>
      </c>
      <c r="D2220" s="8" t="s">
        <v>3938</v>
      </c>
      <c r="E2220" s="8" t="s">
        <v>62</v>
      </c>
      <c r="F2220" s="8" t="s">
        <v>55</v>
      </c>
    </row>
    <row r="2221" spans="2:6" x14ac:dyDescent="0.3">
      <c r="B2221" s="8" t="s">
        <v>3924</v>
      </c>
      <c r="C2221" s="8" t="s">
        <v>3442</v>
      </c>
      <c r="D2221" s="8" t="s">
        <v>3939</v>
      </c>
      <c r="E2221" s="8" t="s">
        <v>62</v>
      </c>
      <c r="F2221" s="8" t="s">
        <v>55</v>
      </c>
    </row>
    <row r="2222" spans="2:6" x14ac:dyDescent="0.3">
      <c r="B2222" s="8" t="s">
        <v>3924</v>
      </c>
      <c r="C2222" s="8" t="s">
        <v>3940</v>
      </c>
      <c r="D2222" s="8" t="s">
        <v>3941</v>
      </c>
      <c r="E2222" s="8" t="s">
        <v>62</v>
      </c>
      <c r="F2222" s="8" t="s">
        <v>55</v>
      </c>
    </row>
    <row r="2223" spans="2:6" x14ac:dyDescent="0.3">
      <c r="B2223" s="8" t="s">
        <v>3924</v>
      </c>
      <c r="C2223" s="8" t="s">
        <v>527</v>
      </c>
      <c r="D2223" s="8" t="s">
        <v>3942</v>
      </c>
      <c r="E2223" s="8" t="s">
        <v>62</v>
      </c>
      <c r="F2223" s="8" t="s">
        <v>55</v>
      </c>
    </row>
    <row r="2224" spans="2:6" x14ac:dyDescent="0.3">
      <c r="B2224" s="8" t="s">
        <v>3924</v>
      </c>
      <c r="C2224" s="8" t="s">
        <v>535</v>
      </c>
      <c r="D2224" s="8" t="s">
        <v>3943</v>
      </c>
      <c r="E2224" s="8" t="s">
        <v>62</v>
      </c>
      <c r="F2224" s="8" t="s">
        <v>55</v>
      </c>
    </row>
    <row r="2225" spans="2:6" x14ac:dyDescent="0.3">
      <c r="B2225" s="8" t="s">
        <v>3924</v>
      </c>
      <c r="C2225" s="8" t="s">
        <v>3944</v>
      </c>
      <c r="D2225" s="8" t="s">
        <v>3945</v>
      </c>
      <c r="E2225" s="8" t="s">
        <v>62</v>
      </c>
      <c r="F2225" s="8" t="s">
        <v>55</v>
      </c>
    </row>
    <row r="2226" spans="2:6" x14ac:dyDescent="0.3">
      <c r="B2226" s="8" t="s">
        <v>3924</v>
      </c>
      <c r="C2226" s="8" t="s">
        <v>3946</v>
      </c>
      <c r="D2226" s="8" t="s">
        <v>3947</v>
      </c>
      <c r="E2226" s="8" t="s">
        <v>62</v>
      </c>
      <c r="F2226" s="8" t="s">
        <v>55</v>
      </c>
    </row>
    <row r="2227" spans="2:6" x14ac:dyDescent="0.3">
      <c r="B2227" s="8" t="s">
        <v>3924</v>
      </c>
      <c r="C2227" s="8" t="s">
        <v>1502</v>
      </c>
      <c r="D2227" s="8" t="s">
        <v>3948</v>
      </c>
      <c r="E2227" s="8" t="s">
        <v>62</v>
      </c>
      <c r="F2227" s="8" t="s">
        <v>55</v>
      </c>
    </row>
    <row r="2228" spans="2:6" x14ac:dyDescent="0.3">
      <c r="B2228" s="8" t="s">
        <v>3949</v>
      </c>
      <c r="C2228" s="8"/>
      <c r="D2228" s="8" t="s">
        <v>3949</v>
      </c>
      <c r="E2228" s="8" t="s">
        <v>62</v>
      </c>
      <c r="F2228" s="8" t="s">
        <v>55</v>
      </c>
    </row>
    <row r="2229" spans="2:6" x14ac:dyDescent="0.3">
      <c r="B2229" s="8" t="s">
        <v>3949</v>
      </c>
      <c r="C2229" s="8" t="s">
        <v>3950</v>
      </c>
      <c r="D2229" s="8" t="s">
        <v>3951</v>
      </c>
      <c r="E2229" s="8" t="s">
        <v>62</v>
      </c>
      <c r="F2229" s="8" t="s">
        <v>55</v>
      </c>
    </row>
    <row r="2230" spans="2:6" x14ac:dyDescent="0.3">
      <c r="B2230" s="8" t="s">
        <v>3949</v>
      </c>
      <c r="C2230" s="8" t="s">
        <v>2325</v>
      </c>
      <c r="D2230" s="8" t="s">
        <v>3952</v>
      </c>
      <c r="E2230" s="8" t="s">
        <v>62</v>
      </c>
      <c r="F2230" s="8" t="s">
        <v>55</v>
      </c>
    </row>
    <row r="2231" spans="2:6" x14ac:dyDescent="0.3">
      <c r="B2231" s="8" t="s">
        <v>3949</v>
      </c>
      <c r="C2231" s="8" t="s">
        <v>3953</v>
      </c>
      <c r="D2231" s="8" t="s">
        <v>3954</v>
      </c>
      <c r="E2231" s="8" t="s">
        <v>62</v>
      </c>
      <c r="F2231" s="8" t="s">
        <v>55</v>
      </c>
    </row>
    <row r="2232" spans="2:6" x14ac:dyDescent="0.3">
      <c r="B2232" s="8" t="s">
        <v>3949</v>
      </c>
      <c r="C2232" s="8" t="s">
        <v>2074</v>
      </c>
      <c r="D2232" s="8" t="s">
        <v>3955</v>
      </c>
      <c r="E2232" s="8" t="s">
        <v>62</v>
      </c>
      <c r="F2232" s="8" t="s">
        <v>55</v>
      </c>
    </row>
    <row r="2233" spans="2:6" x14ac:dyDescent="0.3">
      <c r="B2233" s="8" t="s">
        <v>3949</v>
      </c>
      <c r="C2233" s="8" t="s">
        <v>1055</v>
      </c>
      <c r="D2233" s="8" t="s">
        <v>3956</v>
      </c>
      <c r="E2233" s="8" t="s">
        <v>62</v>
      </c>
      <c r="F2233" s="8" t="s">
        <v>55</v>
      </c>
    </row>
    <row r="2234" spans="2:6" x14ac:dyDescent="0.3">
      <c r="B2234" s="8" t="s">
        <v>3949</v>
      </c>
      <c r="C2234" s="8" t="s">
        <v>3957</v>
      </c>
      <c r="D2234" s="8" t="s">
        <v>3958</v>
      </c>
      <c r="E2234" s="8" t="s">
        <v>62</v>
      </c>
      <c r="F2234" s="8" t="s">
        <v>55</v>
      </c>
    </row>
    <row r="2235" spans="2:6" x14ac:dyDescent="0.3">
      <c r="B2235" s="8" t="s">
        <v>3949</v>
      </c>
      <c r="C2235" s="8" t="s">
        <v>3959</v>
      </c>
      <c r="D2235" s="8" t="s">
        <v>3960</v>
      </c>
      <c r="E2235" s="8" t="s">
        <v>62</v>
      </c>
      <c r="F2235" s="8" t="s">
        <v>55</v>
      </c>
    </row>
    <row r="2236" spans="2:6" x14ac:dyDescent="0.3">
      <c r="B2236" s="8" t="s">
        <v>3949</v>
      </c>
      <c r="C2236" s="8" t="s">
        <v>2832</v>
      </c>
      <c r="D2236" s="8" t="s">
        <v>3961</v>
      </c>
      <c r="E2236" s="8" t="s">
        <v>62</v>
      </c>
      <c r="F2236" s="8" t="s">
        <v>55</v>
      </c>
    </row>
    <row r="2237" spans="2:6" x14ac:dyDescent="0.3">
      <c r="B2237" s="8" t="s">
        <v>3949</v>
      </c>
      <c r="C2237" s="8" t="s">
        <v>3962</v>
      </c>
      <c r="D2237" s="8" t="s">
        <v>3963</v>
      </c>
      <c r="E2237" s="8" t="s">
        <v>62</v>
      </c>
      <c r="F2237" s="8" t="s">
        <v>55</v>
      </c>
    </row>
    <row r="2238" spans="2:6" x14ac:dyDescent="0.3">
      <c r="B2238" s="8" t="s">
        <v>3949</v>
      </c>
      <c r="C2238" s="8" t="s">
        <v>2600</v>
      </c>
      <c r="D2238" s="8" t="s">
        <v>3964</v>
      </c>
      <c r="E2238" s="8" t="s">
        <v>62</v>
      </c>
      <c r="F2238" s="8" t="s">
        <v>55</v>
      </c>
    </row>
    <row r="2239" spans="2:6" x14ac:dyDescent="0.3">
      <c r="B2239" s="8" t="s">
        <v>3949</v>
      </c>
      <c r="C2239" s="8" t="s">
        <v>2378</v>
      </c>
      <c r="D2239" s="8" t="s">
        <v>3965</v>
      </c>
      <c r="E2239" s="8" t="s">
        <v>62</v>
      </c>
      <c r="F2239" s="8" t="s">
        <v>55</v>
      </c>
    </row>
    <row r="2240" spans="2:6" x14ac:dyDescent="0.3">
      <c r="B2240" s="8" t="s">
        <v>3949</v>
      </c>
      <c r="C2240" s="8" t="s">
        <v>3966</v>
      </c>
      <c r="D2240" s="8" t="s">
        <v>3967</v>
      </c>
      <c r="E2240" s="8" t="s">
        <v>62</v>
      </c>
      <c r="F2240" s="8" t="s">
        <v>55</v>
      </c>
    </row>
    <row r="2241" spans="2:6" x14ac:dyDescent="0.3">
      <c r="B2241" s="8" t="s">
        <v>3968</v>
      </c>
      <c r="C2241" s="8" t="s">
        <v>379</v>
      </c>
      <c r="D2241" s="8" t="s">
        <v>3969</v>
      </c>
      <c r="E2241" s="8" t="s">
        <v>62</v>
      </c>
      <c r="F2241" s="8" t="s">
        <v>55</v>
      </c>
    </row>
    <row r="2242" spans="2:6" x14ac:dyDescent="0.3">
      <c r="B2242" s="8" t="s">
        <v>3968</v>
      </c>
      <c r="C2242" s="8" t="s">
        <v>1443</v>
      </c>
      <c r="D2242" s="8" t="s">
        <v>3970</v>
      </c>
      <c r="E2242" s="8" t="s">
        <v>62</v>
      </c>
      <c r="F2242" s="8" t="s">
        <v>55</v>
      </c>
    </row>
    <row r="2243" spans="2:6" x14ac:dyDescent="0.3">
      <c r="B2243" s="8" t="s">
        <v>3968</v>
      </c>
      <c r="C2243" s="8" t="s">
        <v>1686</v>
      </c>
      <c r="D2243" s="8" t="s">
        <v>3971</v>
      </c>
      <c r="E2243" s="8" t="s">
        <v>62</v>
      </c>
      <c r="F2243" s="8" t="s">
        <v>55</v>
      </c>
    </row>
    <row r="2244" spans="2:6" x14ac:dyDescent="0.3">
      <c r="B2244" s="8" t="s">
        <v>3968</v>
      </c>
      <c r="C2244" s="8" t="s">
        <v>1688</v>
      </c>
      <c r="D2244" s="8" t="s">
        <v>3972</v>
      </c>
      <c r="E2244" s="8" t="s">
        <v>62</v>
      </c>
      <c r="F2244" s="8" t="s">
        <v>55</v>
      </c>
    </row>
    <row r="2245" spans="2:6" x14ac:dyDescent="0.3">
      <c r="B2245" s="8" t="s">
        <v>3968</v>
      </c>
      <c r="C2245" s="8" t="s">
        <v>3973</v>
      </c>
      <c r="D2245" s="8" t="s">
        <v>3974</v>
      </c>
      <c r="E2245" s="8" t="s">
        <v>62</v>
      </c>
      <c r="F2245" s="8" t="s">
        <v>55</v>
      </c>
    </row>
    <row r="2246" spans="2:6" x14ac:dyDescent="0.3">
      <c r="B2246" s="8" t="s">
        <v>3968</v>
      </c>
      <c r="C2246" s="8" t="s">
        <v>1946</v>
      </c>
      <c r="D2246" s="8" t="s">
        <v>3975</v>
      </c>
      <c r="E2246" s="8" t="s">
        <v>62</v>
      </c>
      <c r="F2246" s="8" t="s">
        <v>55</v>
      </c>
    </row>
    <row r="2247" spans="2:6" x14ac:dyDescent="0.3">
      <c r="B2247" s="8" t="s">
        <v>3968</v>
      </c>
      <c r="C2247" s="8" t="s">
        <v>1948</v>
      </c>
      <c r="D2247" s="8" t="s">
        <v>3976</v>
      </c>
      <c r="E2247" s="8" t="s">
        <v>62</v>
      </c>
      <c r="F2247" s="8" t="s">
        <v>55</v>
      </c>
    </row>
    <row r="2248" spans="2:6" x14ac:dyDescent="0.3">
      <c r="B2248" s="8" t="s">
        <v>3968</v>
      </c>
      <c r="C2248" s="8" t="s">
        <v>1471</v>
      </c>
      <c r="D2248" s="8" t="s">
        <v>3977</v>
      </c>
      <c r="E2248" s="8" t="s">
        <v>62</v>
      </c>
      <c r="F2248" s="8" t="s">
        <v>55</v>
      </c>
    </row>
    <row r="2249" spans="2:6" x14ac:dyDescent="0.3">
      <c r="B2249" s="8" t="s">
        <v>3968</v>
      </c>
      <c r="C2249" s="8" t="s">
        <v>3978</v>
      </c>
      <c r="D2249" s="8" t="s">
        <v>3979</v>
      </c>
      <c r="E2249" s="8" t="s">
        <v>62</v>
      </c>
      <c r="F2249" s="8" t="s">
        <v>55</v>
      </c>
    </row>
    <row r="2250" spans="2:6" x14ac:dyDescent="0.3">
      <c r="B2250" s="8" t="s">
        <v>3968</v>
      </c>
      <c r="C2250" s="8" t="s">
        <v>3980</v>
      </c>
      <c r="D2250" s="8" t="s">
        <v>3981</v>
      </c>
      <c r="E2250" s="8" t="s">
        <v>62</v>
      </c>
      <c r="F2250" s="8" t="s">
        <v>55</v>
      </c>
    </row>
    <row r="2251" spans="2:6" x14ac:dyDescent="0.3">
      <c r="B2251" s="8" t="s">
        <v>3968</v>
      </c>
      <c r="C2251" s="8" t="s">
        <v>298</v>
      </c>
      <c r="D2251" s="8" t="s">
        <v>3982</v>
      </c>
      <c r="E2251" s="8" t="s">
        <v>62</v>
      </c>
      <c r="F2251" s="8" t="s">
        <v>55</v>
      </c>
    </row>
    <row r="2252" spans="2:6" x14ac:dyDescent="0.3">
      <c r="B2252" s="8" t="s">
        <v>3968</v>
      </c>
      <c r="C2252" s="8" t="s">
        <v>300</v>
      </c>
      <c r="D2252" s="8" t="s">
        <v>3983</v>
      </c>
      <c r="E2252" s="8" t="s">
        <v>62</v>
      </c>
      <c r="F2252" s="8" t="s">
        <v>55</v>
      </c>
    </row>
    <row r="2253" spans="2:6" x14ac:dyDescent="0.3">
      <c r="B2253" s="8" t="s">
        <v>3968</v>
      </c>
      <c r="C2253" s="8" t="s">
        <v>312</v>
      </c>
      <c r="D2253" s="8" t="s">
        <v>3984</v>
      </c>
      <c r="E2253" s="8" t="s">
        <v>62</v>
      </c>
      <c r="F2253" s="8" t="s">
        <v>55</v>
      </c>
    </row>
    <row r="2254" spans="2:6" x14ac:dyDescent="0.3">
      <c r="B2254" s="8" t="s">
        <v>3968</v>
      </c>
      <c r="C2254" s="8" t="s">
        <v>3985</v>
      </c>
      <c r="D2254" s="8" t="s">
        <v>3986</v>
      </c>
      <c r="E2254" s="8" t="s">
        <v>62</v>
      </c>
      <c r="F2254" s="8" t="s">
        <v>55</v>
      </c>
    </row>
    <row r="2255" spans="2:6" x14ac:dyDescent="0.3">
      <c r="B2255" s="8" t="s">
        <v>3968</v>
      </c>
      <c r="C2255" s="8" t="s">
        <v>3987</v>
      </c>
      <c r="D2255" s="8" t="s">
        <v>3988</v>
      </c>
      <c r="E2255" s="8" t="s">
        <v>62</v>
      </c>
      <c r="F2255" s="8" t="s">
        <v>55</v>
      </c>
    </row>
    <row r="2256" spans="2:6" x14ac:dyDescent="0.3">
      <c r="B2256" s="8" t="s">
        <v>3968</v>
      </c>
      <c r="C2256" s="8" t="s">
        <v>3989</v>
      </c>
      <c r="D2256" s="8" t="s">
        <v>3990</v>
      </c>
      <c r="E2256" s="8" t="s">
        <v>62</v>
      </c>
      <c r="F2256" s="8" t="s">
        <v>55</v>
      </c>
    </row>
    <row r="2257" spans="2:6" x14ac:dyDescent="0.3">
      <c r="B2257" s="8" t="s">
        <v>3968</v>
      </c>
      <c r="C2257" s="8">
        <v>5</v>
      </c>
      <c r="D2257" s="8" t="s">
        <v>3991</v>
      </c>
      <c r="E2257" s="8" t="s">
        <v>62</v>
      </c>
      <c r="F2257" s="8" t="s">
        <v>55</v>
      </c>
    </row>
    <row r="2258" spans="2:6" x14ac:dyDescent="0.3">
      <c r="B2258" s="8" t="s">
        <v>3968</v>
      </c>
      <c r="C2258" s="8" t="s">
        <v>3992</v>
      </c>
      <c r="D2258" s="8" t="s">
        <v>3993</v>
      </c>
      <c r="E2258" s="8" t="s">
        <v>62</v>
      </c>
      <c r="F2258" s="8" t="s">
        <v>55</v>
      </c>
    </row>
    <row r="2259" spans="2:6" x14ac:dyDescent="0.3">
      <c r="B2259" s="8" t="s">
        <v>3968</v>
      </c>
      <c r="C2259" s="8" t="s">
        <v>3994</v>
      </c>
      <c r="D2259" s="8" t="s">
        <v>3995</v>
      </c>
      <c r="E2259" s="8" t="s">
        <v>62</v>
      </c>
      <c r="F2259" s="8" t="s">
        <v>55</v>
      </c>
    </row>
    <row r="2260" spans="2:6" x14ac:dyDescent="0.3">
      <c r="B2260" s="8" t="s">
        <v>3968</v>
      </c>
      <c r="C2260" s="8" t="s">
        <v>650</v>
      </c>
      <c r="D2260" s="8" t="s">
        <v>3996</v>
      </c>
      <c r="E2260" s="8" t="s">
        <v>62</v>
      </c>
      <c r="F2260" s="8" t="s">
        <v>55</v>
      </c>
    </row>
    <row r="2261" spans="2:6" x14ac:dyDescent="0.3">
      <c r="B2261" s="8" t="s">
        <v>3968</v>
      </c>
      <c r="C2261" s="8" t="s">
        <v>3922</v>
      </c>
      <c r="D2261" s="8" t="s">
        <v>3997</v>
      </c>
      <c r="E2261" s="8" t="s">
        <v>62</v>
      </c>
      <c r="F2261" s="8" t="s">
        <v>55</v>
      </c>
    </row>
    <row r="2262" spans="2:6" x14ac:dyDescent="0.3">
      <c r="B2262" s="8" t="s">
        <v>3968</v>
      </c>
      <c r="C2262" s="8" t="s">
        <v>3998</v>
      </c>
      <c r="D2262" s="8" t="s">
        <v>3999</v>
      </c>
      <c r="E2262" s="8" t="s">
        <v>62</v>
      </c>
      <c r="F2262" s="8" t="s">
        <v>55</v>
      </c>
    </row>
    <row r="2263" spans="2:6" x14ac:dyDescent="0.3">
      <c r="B2263" s="8" t="s">
        <v>3968</v>
      </c>
      <c r="C2263" s="8" t="s">
        <v>4000</v>
      </c>
      <c r="D2263" s="8" t="s">
        <v>4001</v>
      </c>
      <c r="E2263" s="8" t="s">
        <v>62</v>
      </c>
      <c r="F2263" s="8" t="s">
        <v>55</v>
      </c>
    </row>
    <row r="2264" spans="2:6" x14ac:dyDescent="0.3">
      <c r="B2264" s="8" t="s">
        <v>4002</v>
      </c>
      <c r="C2264" s="8" t="s">
        <v>32</v>
      </c>
      <c r="D2264" s="8" t="s">
        <v>4003</v>
      </c>
      <c r="E2264" s="8" t="s">
        <v>66</v>
      </c>
      <c r="F2264" s="8" t="s">
        <v>4004</v>
      </c>
    </row>
    <row r="2265" spans="2:6" x14ac:dyDescent="0.3">
      <c r="B2265" s="8" t="s">
        <v>4005</v>
      </c>
      <c r="C2265" s="8" t="s">
        <v>3626</v>
      </c>
      <c r="D2265" s="8" t="s">
        <v>4006</v>
      </c>
      <c r="E2265" s="8" t="s">
        <v>66</v>
      </c>
      <c r="F2265" s="8" t="s">
        <v>4004</v>
      </c>
    </row>
    <row r="2266" spans="2:6" x14ac:dyDescent="0.3">
      <c r="B2266" s="8" t="s">
        <v>4005</v>
      </c>
      <c r="C2266" s="8" t="s">
        <v>4007</v>
      </c>
      <c r="D2266" s="8" t="s">
        <v>4008</v>
      </c>
      <c r="E2266" s="8" t="s">
        <v>66</v>
      </c>
      <c r="F2266" s="8" t="s">
        <v>4004</v>
      </c>
    </row>
    <row r="2267" spans="2:6" x14ac:dyDescent="0.3">
      <c r="B2267" s="8" t="s">
        <v>4005</v>
      </c>
      <c r="C2267" s="8" t="s">
        <v>1879</v>
      </c>
      <c r="D2267" s="8" t="s">
        <v>4009</v>
      </c>
      <c r="E2267" s="8" t="s">
        <v>66</v>
      </c>
      <c r="F2267" s="8" t="s">
        <v>4004</v>
      </c>
    </row>
    <row r="2268" spans="2:6" x14ac:dyDescent="0.3">
      <c r="B2268" s="8" t="s">
        <v>4010</v>
      </c>
      <c r="C2268" s="8"/>
      <c r="D2268" s="8" t="s">
        <v>4010</v>
      </c>
      <c r="E2268" s="8" t="s">
        <v>66</v>
      </c>
      <c r="F2268" s="8" t="s">
        <v>4004</v>
      </c>
    </row>
    <row r="2269" spans="2:6" x14ac:dyDescent="0.3">
      <c r="B2269" s="8" t="s">
        <v>4011</v>
      </c>
      <c r="C2269" s="8" t="s">
        <v>4012</v>
      </c>
      <c r="D2269" s="8" t="s">
        <v>4013</v>
      </c>
      <c r="E2269" s="8" t="s">
        <v>66</v>
      </c>
      <c r="F2269" s="8" t="s">
        <v>4004</v>
      </c>
    </row>
    <row r="2270" spans="2:6" x14ac:dyDescent="0.3">
      <c r="B2270" s="8" t="s">
        <v>4011</v>
      </c>
      <c r="C2270" s="8" t="s">
        <v>4014</v>
      </c>
      <c r="D2270" s="8" t="s">
        <v>4015</v>
      </c>
      <c r="E2270" s="8" t="s">
        <v>66</v>
      </c>
      <c r="F2270" s="8" t="s">
        <v>4004</v>
      </c>
    </row>
    <row r="2271" spans="2:6" x14ac:dyDescent="0.3">
      <c r="B2271" s="8" t="s">
        <v>4011</v>
      </c>
      <c r="C2271" s="8" t="s">
        <v>4016</v>
      </c>
      <c r="D2271" s="8" t="s">
        <v>4017</v>
      </c>
      <c r="E2271" s="8" t="s">
        <v>66</v>
      </c>
      <c r="F2271" s="8" t="s">
        <v>4004</v>
      </c>
    </row>
    <row r="2272" spans="2:6" x14ac:dyDescent="0.3">
      <c r="B2272" s="8" t="s">
        <v>4011</v>
      </c>
      <c r="C2272" s="8" t="s">
        <v>4018</v>
      </c>
      <c r="D2272" s="8" t="s">
        <v>4019</v>
      </c>
      <c r="E2272" s="8" t="s">
        <v>66</v>
      </c>
      <c r="F2272" s="8" t="s">
        <v>4004</v>
      </c>
    </row>
    <row r="2273" spans="2:6" x14ac:dyDescent="0.3">
      <c r="B2273" s="8" t="s">
        <v>4011</v>
      </c>
      <c r="C2273" s="8" t="s">
        <v>4020</v>
      </c>
      <c r="D2273" s="8" t="s">
        <v>4021</v>
      </c>
      <c r="E2273" s="8" t="s">
        <v>66</v>
      </c>
      <c r="F2273" s="8" t="s">
        <v>4004</v>
      </c>
    </row>
    <row r="2274" spans="2:6" x14ac:dyDescent="0.3">
      <c r="B2274" s="8" t="s">
        <v>4011</v>
      </c>
      <c r="C2274" s="8" t="s">
        <v>4022</v>
      </c>
      <c r="D2274" s="8" t="s">
        <v>4023</v>
      </c>
      <c r="E2274" s="8" t="s">
        <v>66</v>
      </c>
      <c r="F2274" s="8" t="s">
        <v>4004</v>
      </c>
    </row>
    <row r="2275" spans="2:6" x14ac:dyDescent="0.3">
      <c r="B2275" s="8" t="s">
        <v>4024</v>
      </c>
      <c r="C2275" s="8" t="s">
        <v>4025</v>
      </c>
      <c r="D2275" s="8" t="s">
        <v>4026</v>
      </c>
      <c r="E2275" s="8" t="s">
        <v>66</v>
      </c>
      <c r="F2275" s="8" t="s">
        <v>4004</v>
      </c>
    </row>
    <row r="2276" spans="2:6" x14ac:dyDescent="0.3">
      <c r="B2276" s="8" t="s">
        <v>4024</v>
      </c>
      <c r="C2276" s="8" t="s">
        <v>4027</v>
      </c>
      <c r="D2276" s="8" t="s">
        <v>4028</v>
      </c>
      <c r="E2276" s="8" t="s">
        <v>66</v>
      </c>
      <c r="F2276" s="8" t="s">
        <v>4004</v>
      </c>
    </row>
    <row r="2277" spans="2:6" x14ac:dyDescent="0.3">
      <c r="B2277" s="8" t="s">
        <v>4029</v>
      </c>
      <c r="C2277" s="8" t="s">
        <v>4030</v>
      </c>
      <c r="D2277" s="8" t="s">
        <v>4031</v>
      </c>
      <c r="E2277" s="8" t="s">
        <v>66</v>
      </c>
      <c r="F2277" s="8" t="s">
        <v>4004</v>
      </c>
    </row>
    <row r="2278" spans="2:6" x14ac:dyDescent="0.3">
      <c r="B2278" s="8" t="s">
        <v>4029</v>
      </c>
      <c r="C2278" s="8" t="s">
        <v>4032</v>
      </c>
      <c r="D2278" s="8" t="s">
        <v>4033</v>
      </c>
      <c r="E2278" s="8" t="s">
        <v>66</v>
      </c>
      <c r="F2278" s="8" t="s">
        <v>4004</v>
      </c>
    </row>
    <row r="2279" spans="2:6" x14ac:dyDescent="0.3">
      <c r="B2279" s="8" t="s">
        <v>4029</v>
      </c>
      <c r="C2279" s="8" t="s">
        <v>461</v>
      </c>
      <c r="D2279" s="8" t="s">
        <v>4034</v>
      </c>
      <c r="E2279" s="8" t="s">
        <v>66</v>
      </c>
      <c r="F2279" s="8" t="s">
        <v>4004</v>
      </c>
    </row>
    <row r="2280" spans="2:6" x14ac:dyDescent="0.3">
      <c r="B2280" s="8" t="s">
        <v>4029</v>
      </c>
      <c r="C2280" s="8" t="s">
        <v>4035</v>
      </c>
      <c r="D2280" s="8" t="s">
        <v>4036</v>
      </c>
      <c r="E2280" s="8" t="s">
        <v>66</v>
      </c>
      <c r="F2280" s="8" t="s">
        <v>4004</v>
      </c>
    </row>
    <row r="2281" spans="2:6" x14ac:dyDescent="0.3">
      <c r="B2281" s="8" t="s">
        <v>4029</v>
      </c>
      <c r="C2281" s="8" t="s">
        <v>1085</v>
      </c>
      <c r="D2281" s="8" t="s">
        <v>4037</v>
      </c>
      <c r="E2281" s="8" t="s">
        <v>66</v>
      </c>
      <c r="F2281" s="8" t="s">
        <v>4004</v>
      </c>
    </row>
    <row r="2282" spans="2:6" x14ac:dyDescent="0.3">
      <c r="B2282" s="8" t="s">
        <v>4038</v>
      </c>
      <c r="C2282" s="8" t="s">
        <v>1154</v>
      </c>
      <c r="D2282" s="8" t="s">
        <v>4039</v>
      </c>
      <c r="E2282" s="8" t="s">
        <v>66</v>
      </c>
      <c r="F2282" s="8" t="s">
        <v>4004</v>
      </c>
    </row>
    <row r="2283" spans="2:6" x14ac:dyDescent="0.3">
      <c r="B2283" s="8" t="s">
        <v>2609</v>
      </c>
      <c r="C2283" s="8"/>
      <c r="D2283" s="8" t="s">
        <v>2609</v>
      </c>
      <c r="E2283" s="8" t="s">
        <v>66</v>
      </c>
      <c r="F2283" s="8" t="s">
        <v>4004</v>
      </c>
    </row>
    <row r="2284" spans="2:6" x14ac:dyDescent="0.3">
      <c r="B2284" s="8" t="s">
        <v>2609</v>
      </c>
      <c r="C2284" s="8" t="s">
        <v>4040</v>
      </c>
      <c r="D2284" s="8" t="s">
        <v>4041</v>
      </c>
      <c r="E2284" s="8" t="s">
        <v>66</v>
      </c>
      <c r="F2284" s="8" t="s">
        <v>4004</v>
      </c>
    </row>
    <row r="2285" spans="2:6" x14ac:dyDescent="0.3">
      <c r="B2285" s="8" t="s">
        <v>2609</v>
      </c>
      <c r="C2285" s="8" t="s">
        <v>4042</v>
      </c>
      <c r="D2285" s="8" t="s">
        <v>4043</v>
      </c>
      <c r="E2285" s="8" t="s">
        <v>66</v>
      </c>
      <c r="F2285" s="8" t="s">
        <v>4004</v>
      </c>
    </row>
    <row r="2286" spans="2:6" x14ac:dyDescent="0.3">
      <c r="B2286" s="8" t="s">
        <v>2609</v>
      </c>
      <c r="C2286" s="8" t="s">
        <v>4044</v>
      </c>
      <c r="D2286" s="8" t="s">
        <v>4045</v>
      </c>
      <c r="E2286" s="8" t="s">
        <v>66</v>
      </c>
      <c r="F2286" s="8" t="s">
        <v>4004</v>
      </c>
    </row>
    <row r="2287" spans="2:6" x14ac:dyDescent="0.3">
      <c r="B2287" s="8" t="s">
        <v>2609</v>
      </c>
      <c r="C2287" s="8" t="s">
        <v>4046</v>
      </c>
      <c r="D2287" s="8" t="s">
        <v>4047</v>
      </c>
      <c r="E2287" s="8" t="s">
        <v>66</v>
      </c>
      <c r="F2287" s="8" t="s">
        <v>4004</v>
      </c>
    </row>
    <row r="2288" spans="2:6" x14ac:dyDescent="0.3">
      <c r="B2288" s="8" t="s">
        <v>2609</v>
      </c>
      <c r="C2288" s="8" t="s">
        <v>4048</v>
      </c>
      <c r="D2288" s="8" t="s">
        <v>4049</v>
      </c>
      <c r="E2288" s="8" t="s">
        <v>66</v>
      </c>
      <c r="F2288" s="8" t="s">
        <v>4004</v>
      </c>
    </row>
    <row r="2289" spans="2:6" x14ac:dyDescent="0.3">
      <c r="B2289" s="8" t="s">
        <v>2609</v>
      </c>
      <c r="C2289" s="8" t="s">
        <v>4050</v>
      </c>
      <c r="D2289" s="8" t="s">
        <v>4051</v>
      </c>
      <c r="E2289" s="8" t="s">
        <v>66</v>
      </c>
      <c r="F2289" s="8" t="s">
        <v>4004</v>
      </c>
    </row>
    <row r="2290" spans="2:6" x14ac:dyDescent="0.3">
      <c r="B2290" s="8" t="s">
        <v>2609</v>
      </c>
      <c r="C2290" s="8" t="s">
        <v>839</v>
      </c>
      <c r="D2290" s="8" t="s">
        <v>4052</v>
      </c>
      <c r="E2290" s="8" t="s">
        <v>66</v>
      </c>
      <c r="F2290" s="8" t="s">
        <v>4004</v>
      </c>
    </row>
    <row r="2291" spans="2:6" x14ac:dyDescent="0.3">
      <c r="B2291" s="8" t="s">
        <v>2609</v>
      </c>
      <c r="C2291" s="8" t="s">
        <v>842</v>
      </c>
      <c r="D2291" s="8" t="s">
        <v>4053</v>
      </c>
      <c r="E2291" s="8" t="s">
        <v>66</v>
      </c>
      <c r="F2291" s="8" t="s">
        <v>4004</v>
      </c>
    </row>
    <row r="2292" spans="2:6" x14ac:dyDescent="0.3">
      <c r="B2292" s="8" t="s">
        <v>2609</v>
      </c>
      <c r="C2292" s="8" t="s">
        <v>1985</v>
      </c>
      <c r="D2292" s="8" t="s">
        <v>4054</v>
      </c>
      <c r="E2292" s="8" t="s">
        <v>66</v>
      </c>
      <c r="F2292" s="8" t="s">
        <v>4004</v>
      </c>
    </row>
    <row r="2293" spans="2:6" x14ac:dyDescent="0.3">
      <c r="B2293" s="8" t="s">
        <v>2609</v>
      </c>
      <c r="C2293" s="8" t="s">
        <v>1987</v>
      </c>
      <c r="D2293" s="8" t="s">
        <v>4055</v>
      </c>
      <c r="E2293" s="8" t="s">
        <v>66</v>
      </c>
      <c r="F2293" s="8" t="s">
        <v>4004</v>
      </c>
    </row>
    <row r="2294" spans="2:6" x14ac:dyDescent="0.3">
      <c r="B2294" s="8" t="s">
        <v>2651</v>
      </c>
      <c r="C2294" s="8" t="s">
        <v>195</v>
      </c>
      <c r="D2294" s="8" t="s">
        <v>4056</v>
      </c>
      <c r="E2294" s="8" t="s">
        <v>66</v>
      </c>
      <c r="F2294" s="8" t="s">
        <v>4004</v>
      </c>
    </row>
    <row r="2295" spans="2:6" x14ac:dyDescent="0.3">
      <c r="B2295" s="8" t="s">
        <v>2651</v>
      </c>
      <c r="C2295" s="8" t="s">
        <v>4057</v>
      </c>
      <c r="D2295" s="8" t="s">
        <v>4058</v>
      </c>
      <c r="E2295" s="8" t="s">
        <v>66</v>
      </c>
      <c r="F2295" s="8" t="s">
        <v>4004</v>
      </c>
    </row>
    <row r="2296" spans="2:6" x14ac:dyDescent="0.3">
      <c r="B2296" s="8" t="s">
        <v>2651</v>
      </c>
      <c r="C2296" s="8" t="s">
        <v>1962</v>
      </c>
      <c r="D2296" s="8" t="s">
        <v>4059</v>
      </c>
      <c r="E2296" s="8" t="s">
        <v>66</v>
      </c>
      <c r="F2296" s="8" t="s">
        <v>4004</v>
      </c>
    </row>
    <row r="2297" spans="2:6" x14ac:dyDescent="0.3">
      <c r="B2297" s="8" t="s">
        <v>2651</v>
      </c>
      <c r="C2297" s="8" t="s">
        <v>4060</v>
      </c>
      <c r="D2297" s="8" t="s">
        <v>4061</v>
      </c>
      <c r="E2297" s="8" t="s">
        <v>66</v>
      </c>
      <c r="F2297" s="8" t="s">
        <v>4004</v>
      </c>
    </row>
    <row r="2298" spans="2:6" x14ac:dyDescent="0.3">
      <c r="B2298" s="8" t="s">
        <v>2651</v>
      </c>
      <c r="C2298" s="8" t="s">
        <v>2069</v>
      </c>
      <c r="D2298" s="8" t="s">
        <v>4062</v>
      </c>
      <c r="E2298" s="8" t="s">
        <v>66</v>
      </c>
      <c r="F2298" s="8" t="s">
        <v>4004</v>
      </c>
    </row>
    <row r="2299" spans="2:6" x14ac:dyDescent="0.3">
      <c r="B2299" s="8" t="s">
        <v>2651</v>
      </c>
      <c r="C2299" s="8" t="s">
        <v>4063</v>
      </c>
      <c r="D2299" s="8" t="s">
        <v>4064</v>
      </c>
      <c r="E2299" s="8" t="s">
        <v>66</v>
      </c>
      <c r="F2299" s="8" t="s">
        <v>4004</v>
      </c>
    </row>
    <row r="2300" spans="2:6" x14ac:dyDescent="0.3">
      <c r="B2300" s="8" t="s">
        <v>2651</v>
      </c>
      <c r="C2300" s="8" t="s">
        <v>4065</v>
      </c>
      <c r="D2300" s="8" t="s">
        <v>4066</v>
      </c>
      <c r="E2300" s="8" t="s">
        <v>66</v>
      </c>
      <c r="F2300" s="8" t="s">
        <v>4004</v>
      </c>
    </row>
    <row r="2301" spans="2:6" x14ac:dyDescent="0.3">
      <c r="B2301" s="8" t="s">
        <v>2651</v>
      </c>
      <c r="C2301" s="8" t="s">
        <v>4067</v>
      </c>
      <c r="D2301" s="8" t="s">
        <v>4068</v>
      </c>
      <c r="E2301" s="8" t="s">
        <v>66</v>
      </c>
      <c r="F2301" s="8" t="s">
        <v>4004</v>
      </c>
    </row>
    <row r="2302" spans="2:6" x14ac:dyDescent="0.3">
      <c r="B2302" s="8" t="s">
        <v>2651</v>
      </c>
      <c r="C2302" s="8" t="s">
        <v>3415</v>
      </c>
      <c r="D2302" s="8" t="s">
        <v>4069</v>
      </c>
      <c r="E2302" s="8" t="s">
        <v>66</v>
      </c>
      <c r="F2302" s="8" t="s">
        <v>4004</v>
      </c>
    </row>
    <row r="2303" spans="2:6" x14ac:dyDescent="0.3">
      <c r="B2303" s="8" t="s">
        <v>2651</v>
      </c>
      <c r="C2303" s="8" t="s">
        <v>3417</v>
      </c>
      <c r="D2303" s="8" t="s">
        <v>4070</v>
      </c>
      <c r="E2303" s="8" t="s">
        <v>66</v>
      </c>
      <c r="F2303" s="8" t="s">
        <v>4004</v>
      </c>
    </row>
    <row r="2304" spans="2:6" x14ac:dyDescent="0.3">
      <c r="B2304" s="8" t="s">
        <v>2651</v>
      </c>
      <c r="C2304" s="8" t="s">
        <v>4071</v>
      </c>
      <c r="D2304" s="8" t="s">
        <v>4072</v>
      </c>
      <c r="E2304" s="8" t="s">
        <v>66</v>
      </c>
      <c r="F2304" s="8" t="s">
        <v>4004</v>
      </c>
    </row>
    <row r="2305" spans="2:6" x14ac:dyDescent="0.3">
      <c r="B2305" s="8" t="s">
        <v>2651</v>
      </c>
      <c r="C2305" s="8" t="s">
        <v>1009</v>
      </c>
      <c r="D2305" s="8" t="s">
        <v>4073</v>
      </c>
      <c r="E2305" s="8" t="s">
        <v>66</v>
      </c>
      <c r="F2305" s="8" t="s">
        <v>4004</v>
      </c>
    </row>
    <row r="2306" spans="2:6" x14ac:dyDescent="0.3">
      <c r="B2306" s="8" t="s">
        <v>2651</v>
      </c>
      <c r="C2306" s="8" t="s">
        <v>4074</v>
      </c>
      <c r="D2306" s="8" t="s">
        <v>4075</v>
      </c>
      <c r="E2306" s="8" t="s">
        <v>66</v>
      </c>
      <c r="F2306" s="8" t="s">
        <v>4004</v>
      </c>
    </row>
    <row r="2307" spans="2:6" x14ac:dyDescent="0.3">
      <c r="B2307" s="8" t="s">
        <v>2651</v>
      </c>
      <c r="C2307" s="8" t="s">
        <v>4076</v>
      </c>
      <c r="D2307" s="8" t="s">
        <v>4077</v>
      </c>
      <c r="E2307" s="8" t="s">
        <v>66</v>
      </c>
      <c r="F2307" s="8" t="s">
        <v>4004</v>
      </c>
    </row>
    <row r="2308" spans="2:6" x14ac:dyDescent="0.3">
      <c r="B2308" s="8" t="s">
        <v>2651</v>
      </c>
      <c r="C2308" s="8" t="s">
        <v>1017</v>
      </c>
      <c r="D2308" s="8" t="s">
        <v>4078</v>
      </c>
      <c r="E2308" s="8" t="s">
        <v>66</v>
      </c>
      <c r="F2308" s="8" t="s">
        <v>4004</v>
      </c>
    </row>
    <row r="2309" spans="2:6" x14ac:dyDescent="0.3">
      <c r="B2309" s="8" t="s">
        <v>2651</v>
      </c>
      <c r="C2309" s="8" t="s">
        <v>2991</v>
      </c>
      <c r="D2309" s="8" t="s">
        <v>4079</v>
      </c>
      <c r="E2309" s="8" t="s">
        <v>66</v>
      </c>
      <c r="F2309" s="8" t="s">
        <v>4004</v>
      </c>
    </row>
    <row r="2310" spans="2:6" x14ac:dyDescent="0.3">
      <c r="B2310" s="8" t="s">
        <v>2651</v>
      </c>
      <c r="C2310" s="8" t="s">
        <v>2993</v>
      </c>
      <c r="D2310" s="8" t="s">
        <v>4080</v>
      </c>
      <c r="E2310" s="8" t="s">
        <v>66</v>
      </c>
      <c r="F2310" s="8" t="s">
        <v>4004</v>
      </c>
    </row>
    <row r="2311" spans="2:6" x14ac:dyDescent="0.3">
      <c r="B2311" s="8" t="s">
        <v>2651</v>
      </c>
      <c r="C2311" s="8" t="s">
        <v>2995</v>
      </c>
      <c r="D2311" s="8" t="s">
        <v>4081</v>
      </c>
      <c r="E2311" s="8" t="s">
        <v>66</v>
      </c>
      <c r="F2311" s="8" t="s">
        <v>4004</v>
      </c>
    </row>
    <row r="2312" spans="2:6" x14ac:dyDescent="0.3">
      <c r="B2312" s="8" t="s">
        <v>2651</v>
      </c>
      <c r="C2312" s="8" t="s">
        <v>2997</v>
      </c>
      <c r="D2312" s="8" t="s">
        <v>4082</v>
      </c>
      <c r="E2312" s="8" t="s">
        <v>66</v>
      </c>
      <c r="F2312" s="8" t="s">
        <v>4004</v>
      </c>
    </row>
    <row r="2313" spans="2:6" x14ac:dyDescent="0.3">
      <c r="B2313" s="8" t="s">
        <v>2651</v>
      </c>
      <c r="C2313" s="8" t="s">
        <v>4083</v>
      </c>
      <c r="D2313" s="8" t="s">
        <v>4084</v>
      </c>
      <c r="E2313" s="8" t="s">
        <v>66</v>
      </c>
      <c r="F2313" s="8" t="s">
        <v>4004</v>
      </c>
    </row>
    <row r="2314" spans="2:6" x14ac:dyDescent="0.3">
      <c r="B2314" s="8" t="s">
        <v>2651</v>
      </c>
      <c r="C2314" s="8" t="s">
        <v>4085</v>
      </c>
      <c r="D2314" s="8" t="s">
        <v>4086</v>
      </c>
      <c r="E2314" s="8" t="s">
        <v>66</v>
      </c>
      <c r="F2314" s="8" t="s">
        <v>4004</v>
      </c>
    </row>
    <row r="2315" spans="2:6" x14ac:dyDescent="0.3">
      <c r="B2315" s="8" t="s">
        <v>2651</v>
      </c>
      <c r="C2315" s="8" t="s">
        <v>2364</v>
      </c>
      <c r="D2315" s="8" t="s">
        <v>4087</v>
      </c>
      <c r="E2315" s="8" t="s">
        <v>66</v>
      </c>
      <c r="F2315" s="8" t="s">
        <v>4004</v>
      </c>
    </row>
    <row r="2316" spans="2:6" x14ac:dyDescent="0.3">
      <c r="B2316" s="8" t="s">
        <v>2651</v>
      </c>
      <c r="C2316" s="8" t="s">
        <v>3003</v>
      </c>
      <c r="D2316" s="8" t="s">
        <v>4088</v>
      </c>
      <c r="E2316" s="8" t="s">
        <v>66</v>
      </c>
      <c r="F2316" s="8" t="s">
        <v>4004</v>
      </c>
    </row>
    <row r="2317" spans="2:6" x14ac:dyDescent="0.3">
      <c r="B2317" s="8" t="s">
        <v>2651</v>
      </c>
      <c r="C2317" s="8" t="s">
        <v>1021</v>
      </c>
      <c r="D2317" s="8" t="s">
        <v>4089</v>
      </c>
      <c r="E2317" s="8" t="s">
        <v>66</v>
      </c>
      <c r="F2317" s="8" t="s">
        <v>4004</v>
      </c>
    </row>
    <row r="2318" spans="2:6" x14ac:dyDescent="0.3">
      <c r="B2318" s="8" t="s">
        <v>2651</v>
      </c>
      <c r="C2318" s="8" t="s">
        <v>3570</v>
      </c>
      <c r="D2318" s="8" t="s">
        <v>4090</v>
      </c>
      <c r="E2318" s="8" t="s">
        <v>66</v>
      </c>
      <c r="F2318" s="8" t="s">
        <v>4004</v>
      </c>
    </row>
    <row r="2319" spans="2:6" x14ac:dyDescent="0.3">
      <c r="B2319" s="8" t="s">
        <v>2651</v>
      </c>
      <c r="C2319" s="8" t="s">
        <v>3572</v>
      </c>
      <c r="D2319" s="8" t="s">
        <v>4091</v>
      </c>
      <c r="E2319" s="8" t="s">
        <v>66</v>
      </c>
      <c r="F2319" s="8" t="s">
        <v>4004</v>
      </c>
    </row>
    <row r="2320" spans="2:6" x14ac:dyDescent="0.3">
      <c r="B2320" s="8" t="s">
        <v>2651</v>
      </c>
      <c r="C2320" s="8" t="s">
        <v>4092</v>
      </c>
      <c r="D2320" s="8" t="s">
        <v>4093</v>
      </c>
      <c r="E2320" s="8" t="s">
        <v>66</v>
      </c>
      <c r="F2320" s="8" t="s">
        <v>4004</v>
      </c>
    </row>
    <row r="2321" spans="2:6" x14ac:dyDescent="0.3">
      <c r="B2321" s="8" t="s">
        <v>2651</v>
      </c>
      <c r="C2321" s="8" t="s">
        <v>2603</v>
      </c>
      <c r="D2321" s="8" t="s">
        <v>4094</v>
      </c>
      <c r="E2321" s="8" t="s">
        <v>66</v>
      </c>
      <c r="F2321" s="8" t="s">
        <v>4004</v>
      </c>
    </row>
    <row r="2322" spans="2:6" x14ac:dyDescent="0.3">
      <c r="B2322" s="8" t="s">
        <v>2651</v>
      </c>
      <c r="C2322" s="8" t="s">
        <v>3302</v>
      </c>
      <c r="D2322" s="8" t="s">
        <v>4095</v>
      </c>
      <c r="E2322" s="8" t="s">
        <v>66</v>
      </c>
      <c r="F2322" s="8" t="s">
        <v>4004</v>
      </c>
    </row>
    <row r="2323" spans="2:6" x14ac:dyDescent="0.3">
      <c r="B2323" s="8" t="s">
        <v>4096</v>
      </c>
      <c r="C2323" s="8"/>
      <c r="D2323" s="8" t="s">
        <v>4096</v>
      </c>
      <c r="E2323" s="8" t="s">
        <v>66</v>
      </c>
      <c r="F2323" s="8" t="s">
        <v>4004</v>
      </c>
    </row>
    <row r="2324" spans="2:6" x14ac:dyDescent="0.3">
      <c r="B2324" s="8" t="s">
        <v>4097</v>
      </c>
      <c r="C2324" s="8" t="s">
        <v>4098</v>
      </c>
      <c r="D2324" s="8" t="s">
        <v>4099</v>
      </c>
      <c r="E2324" s="8" t="s">
        <v>66</v>
      </c>
      <c r="F2324" s="8" t="s">
        <v>4004</v>
      </c>
    </row>
    <row r="2325" spans="2:6" x14ac:dyDescent="0.3">
      <c r="B2325" s="8" t="s">
        <v>4097</v>
      </c>
      <c r="C2325" s="8" t="s">
        <v>3994</v>
      </c>
      <c r="D2325" s="8" t="s">
        <v>4100</v>
      </c>
      <c r="E2325" s="8" t="s">
        <v>66</v>
      </c>
      <c r="F2325" s="8" t="s">
        <v>4004</v>
      </c>
    </row>
    <row r="2326" spans="2:6" x14ac:dyDescent="0.3">
      <c r="B2326" s="8" t="s">
        <v>4097</v>
      </c>
      <c r="C2326" s="8" t="s">
        <v>4101</v>
      </c>
      <c r="D2326" s="8" t="s">
        <v>4102</v>
      </c>
      <c r="E2326" s="8" t="s">
        <v>66</v>
      </c>
      <c r="F2326" s="8" t="s">
        <v>4004</v>
      </c>
    </row>
    <row r="2327" spans="2:6" x14ac:dyDescent="0.3">
      <c r="B2327" s="8" t="s">
        <v>4097</v>
      </c>
      <c r="C2327" s="8" t="s">
        <v>4103</v>
      </c>
      <c r="D2327" s="8" t="s">
        <v>4104</v>
      </c>
      <c r="E2327" s="8" t="s">
        <v>66</v>
      </c>
      <c r="F2327" s="8" t="s">
        <v>4004</v>
      </c>
    </row>
    <row r="2328" spans="2:6" x14ac:dyDescent="0.3">
      <c r="B2328" s="8" t="s">
        <v>4097</v>
      </c>
      <c r="C2328" s="8" t="s">
        <v>4105</v>
      </c>
      <c r="D2328" s="8" t="s">
        <v>4106</v>
      </c>
      <c r="E2328" s="8" t="s">
        <v>66</v>
      </c>
      <c r="F2328" s="8" t="s">
        <v>4004</v>
      </c>
    </row>
    <row r="2329" spans="2:6" x14ac:dyDescent="0.3">
      <c r="B2329" s="8" t="s">
        <v>4097</v>
      </c>
      <c r="C2329" s="8" t="s">
        <v>662</v>
      </c>
      <c r="D2329" s="8" t="s">
        <v>4107</v>
      </c>
      <c r="E2329" s="8" t="s">
        <v>66</v>
      </c>
      <c r="F2329" s="8" t="s">
        <v>4004</v>
      </c>
    </row>
    <row r="2330" spans="2:6" x14ac:dyDescent="0.3">
      <c r="B2330" s="8" t="s">
        <v>4108</v>
      </c>
      <c r="C2330" s="8" t="s">
        <v>730</v>
      </c>
      <c r="D2330" s="8" t="s">
        <v>4109</v>
      </c>
      <c r="E2330" s="8" t="s">
        <v>66</v>
      </c>
      <c r="F2330" s="8" t="s">
        <v>4004</v>
      </c>
    </row>
    <row r="2331" spans="2:6" x14ac:dyDescent="0.3">
      <c r="B2331" s="8" t="s">
        <v>4110</v>
      </c>
      <c r="C2331" s="8"/>
      <c r="D2331" s="8" t="s">
        <v>4110</v>
      </c>
      <c r="E2331" s="8" t="s">
        <v>66</v>
      </c>
      <c r="F2331" s="8" t="s">
        <v>4004</v>
      </c>
    </row>
    <row r="2332" spans="2:6" x14ac:dyDescent="0.3">
      <c r="B2332" s="8" t="s">
        <v>4111</v>
      </c>
      <c r="C2332" s="8" t="s">
        <v>4112</v>
      </c>
      <c r="D2332" s="8" t="s">
        <v>4113</v>
      </c>
      <c r="E2332" s="8" t="s">
        <v>66</v>
      </c>
      <c r="F2332" s="8" t="s">
        <v>4004</v>
      </c>
    </row>
    <row r="2333" spans="2:6" x14ac:dyDescent="0.3">
      <c r="B2333" s="8" t="s">
        <v>4111</v>
      </c>
      <c r="C2333" s="8" t="s">
        <v>3914</v>
      </c>
      <c r="D2333" s="8" t="s">
        <v>4114</v>
      </c>
      <c r="E2333" s="8" t="s">
        <v>66</v>
      </c>
      <c r="F2333" s="8" t="s">
        <v>4004</v>
      </c>
    </row>
    <row r="2334" spans="2:6" x14ac:dyDescent="0.3">
      <c r="B2334" s="8" t="s">
        <v>4111</v>
      </c>
      <c r="C2334" s="8" t="s">
        <v>4115</v>
      </c>
      <c r="D2334" s="8" t="s">
        <v>4116</v>
      </c>
      <c r="E2334" s="8" t="s">
        <v>66</v>
      </c>
      <c r="F2334" s="8" t="s">
        <v>4004</v>
      </c>
    </row>
    <row r="2335" spans="2:6" x14ac:dyDescent="0.3">
      <c r="B2335" s="8" t="s">
        <v>4111</v>
      </c>
      <c r="C2335" s="8" t="s">
        <v>4117</v>
      </c>
      <c r="D2335" s="8" t="s">
        <v>4118</v>
      </c>
      <c r="E2335" s="8" t="s">
        <v>66</v>
      </c>
      <c r="F2335" s="8" t="s">
        <v>4004</v>
      </c>
    </row>
    <row r="2336" spans="2:6" x14ac:dyDescent="0.3">
      <c r="B2336" s="8" t="s">
        <v>4111</v>
      </c>
      <c r="C2336" s="8" t="s">
        <v>3493</v>
      </c>
      <c r="D2336" s="8" t="s">
        <v>4119</v>
      </c>
      <c r="E2336" s="8" t="s">
        <v>66</v>
      </c>
      <c r="F2336" s="8" t="s">
        <v>4004</v>
      </c>
    </row>
    <row r="2337" spans="2:6" x14ac:dyDescent="0.3">
      <c r="B2337" s="8" t="s">
        <v>4111</v>
      </c>
      <c r="C2337" s="8" t="s">
        <v>4120</v>
      </c>
      <c r="D2337" s="8" t="s">
        <v>4121</v>
      </c>
      <c r="E2337" s="8" t="s">
        <v>66</v>
      </c>
      <c r="F2337" s="8" t="s">
        <v>4004</v>
      </c>
    </row>
    <row r="2338" spans="2:6" x14ac:dyDescent="0.3">
      <c r="B2338" s="8" t="s">
        <v>4111</v>
      </c>
      <c r="C2338" s="8" t="s">
        <v>1566</v>
      </c>
      <c r="D2338" s="8" t="s">
        <v>4122</v>
      </c>
      <c r="E2338" s="8" t="s">
        <v>66</v>
      </c>
      <c r="F2338" s="8" t="s">
        <v>4004</v>
      </c>
    </row>
    <row r="2339" spans="2:6" x14ac:dyDescent="0.3">
      <c r="B2339" s="8" t="s">
        <v>4111</v>
      </c>
      <c r="C2339" s="8" t="s">
        <v>4123</v>
      </c>
      <c r="D2339" s="8" t="s">
        <v>4124</v>
      </c>
      <c r="E2339" s="8" t="s">
        <v>66</v>
      </c>
      <c r="F2339" s="8" t="s">
        <v>4004</v>
      </c>
    </row>
    <row r="2340" spans="2:6" x14ac:dyDescent="0.3">
      <c r="B2340" s="8" t="s">
        <v>4111</v>
      </c>
      <c r="C2340" s="8" t="s">
        <v>4125</v>
      </c>
      <c r="D2340" s="8" t="s">
        <v>4126</v>
      </c>
      <c r="E2340" s="8" t="s">
        <v>66</v>
      </c>
      <c r="F2340" s="8" t="s">
        <v>4004</v>
      </c>
    </row>
    <row r="2341" spans="2:6" x14ac:dyDescent="0.3">
      <c r="B2341" s="8" t="s">
        <v>4111</v>
      </c>
      <c r="C2341" s="8" t="s">
        <v>3218</v>
      </c>
      <c r="D2341" s="8" t="s">
        <v>4127</v>
      </c>
      <c r="E2341" s="8" t="s">
        <v>66</v>
      </c>
      <c r="F2341" s="8" t="s">
        <v>4004</v>
      </c>
    </row>
    <row r="2342" spans="2:6" x14ac:dyDescent="0.3">
      <c r="B2342" s="8" t="s">
        <v>4128</v>
      </c>
      <c r="C2342" s="8" t="s">
        <v>1337</v>
      </c>
      <c r="D2342" s="8" t="s">
        <v>4129</v>
      </c>
      <c r="E2342" s="8" t="s">
        <v>66</v>
      </c>
      <c r="F2342" s="8" t="s">
        <v>4004</v>
      </c>
    </row>
    <row r="2343" spans="2:6" x14ac:dyDescent="0.3">
      <c r="B2343" s="8" t="s">
        <v>4128</v>
      </c>
      <c r="C2343" s="8" t="s">
        <v>4130</v>
      </c>
      <c r="D2343" s="8" t="s">
        <v>4131</v>
      </c>
      <c r="E2343" s="8" t="s">
        <v>66</v>
      </c>
      <c r="F2343" s="8" t="s">
        <v>4004</v>
      </c>
    </row>
    <row r="2344" spans="2:6" x14ac:dyDescent="0.3">
      <c r="B2344" s="8" t="s">
        <v>4128</v>
      </c>
      <c r="C2344" s="8" t="s">
        <v>4132</v>
      </c>
      <c r="D2344" s="8" t="s">
        <v>4133</v>
      </c>
      <c r="E2344" s="8" t="s">
        <v>66</v>
      </c>
      <c r="F2344" s="8" t="s">
        <v>4004</v>
      </c>
    </row>
    <row r="2345" spans="2:6" x14ac:dyDescent="0.3">
      <c r="B2345" s="8" t="s">
        <v>4128</v>
      </c>
      <c r="C2345" s="8" t="s">
        <v>274</v>
      </c>
      <c r="D2345" s="8" t="s">
        <v>4134</v>
      </c>
      <c r="E2345" s="8" t="s">
        <v>66</v>
      </c>
      <c r="F2345" s="8" t="s">
        <v>4004</v>
      </c>
    </row>
    <row r="2346" spans="2:6" x14ac:dyDescent="0.3">
      <c r="B2346" s="8" t="s">
        <v>4128</v>
      </c>
      <c r="C2346" s="8" t="s">
        <v>1547</v>
      </c>
      <c r="D2346" s="8" t="s">
        <v>4135</v>
      </c>
      <c r="E2346" s="8" t="s">
        <v>66</v>
      </c>
      <c r="F2346" s="8" t="s">
        <v>4004</v>
      </c>
    </row>
    <row r="2347" spans="2:6" x14ac:dyDescent="0.3">
      <c r="B2347" s="8" t="s">
        <v>4128</v>
      </c>
      <c r="C2347" s="8" t="s">
        <v>4136</v>
      </c>
      <c r="D2347" s="8" t="s">
        <v>4137</v>
      </c>
      <c r="E2347" s="8" t="s">
        <v>66</v>
      </c>
      <c r="F2347" s="8" t="s">
        <v>4004</v>
      </c>
    </row>
    <row r="2348" spans="2:6" x14ac:dyDescent="0.3">
      <c r="B2348" s="8" t="s">
        <v>4128</v>
      </c>
      <c r="C2348" s="8" t="s">
        <v>4138</v>
      </c>
      <c r="D2348" s="8" t="s">
        <v>4139</v>
      </c>
      <c r="E2348" s="8" t="s">
        <v>66</v>
      </c>
      <c r="F2348" s="8" t="s">
        <v>4004</v>
      </c>
    </row>
    <row r="2349" spans="2:6" x14ac:dyDescent="0.3">
      <c r="B2349" s="8" t="s">
        <v>4128</v>
      </c>
      <c r="C2349" s="8" t="s">
        <v>4140</v>
      </c>
      <c r="D2349" s="8" t="s">
        <v>4141</v>
      </c>
      <c r="E2349" s="8" t="s">
        <v>66</v>
      </c>
      <c r="F2349" s="8" t="s">
        <v>4004</v>
      </c>
    </row>
    <row r="2350" spans="2:6" x14ac:dyDescent="0.3">
      <c r="B2350" s="8" t="s">
        <v>4128</v>
      </c>
      <c r="C2350" s="8" t="s">
        <v>4142</v>
      </c>
      <c r="D2350" s="8" t="s">
        <v>4143</v>
      </c>
      <c r="E2350" s="8" t="s">
        <v>66</v>
      </c>
      <c r="F2350" s="8" t="s">
        <v>4004</v>
      </c>
    </row>
    <row r="2351" spans="2:6" x14ac:dyDescent="0.3">
      <c r="B2351" s="8" t="s">
        <v>4144</v>
      </c>
      <c r="C2351" s="8" t="s">
        <v>4145</v>
      </c>
      <c r="D2351" s="8" t="s">
        <v>4146</v>
      </c>
      <c r="E2351" s="8" t="s">
        <v>66</v>
      </c>
      <c r="F2351" s="8" t="s">
        <v>4004</v>
      </c>
    </row>
    <row r="2352" spans="2:6" x14ac:dyDescent="0.3">
      <c r="B2352" s="8" t="s">
        <v>4147</v>
      </c>
      <c r="C2352" s="8" t="s">
        <v>3437</v>
      </c>
      <c r="D2352" s="8" t="s">
        <v>4148</v>
      </c>
      <c r="E2352" s="8" t="s">
        <v>66</v>
      </c>
      <c r="F2352" s="8" t="s">
        <v>4004</v>
      </c>
    </row>
    <row r="2353" spans="2:6" x14ac:dyDescent="0.3">
      <c r="B2353" s="8" t="s">
        <v>4147</v>
      </c>
      <c r="C2353" s="8" t="s">
        <v>4149</v>
      </c>
      <c r="D2353" s="8" t="s">
        <v>4150</v>
      </c>
      <c r="E2353" s="8" t="s">
        <v>66</v>
      </c>
      <c r="F2353" s="8" t="s">
        <v>4004</v>
      </c>
    </row>
    <row r="2354" spans="2:6" x14ac:dyDescent="0.3">
      <c r="B2354" s="8" t="s">
        <v>4147</v>
      </c>
      <c r="C2354" s="8" t="s">
        <v>4151</v>
      </c>
      <c r="D2354" s="8" t="s">
        <v>4152</v>
      </c>
      <c r="E2354" s="8" t="s">
        <v>66</v>
      </c>
      <c r="F2354" s="8" t="s">
        <v>4004</v>
      </c>
    </row>
    <row r="2355" spans="2:6" x14ac:dyDescent="0.3">
      <c r="B2355" s="8" t="s">
        <v>4147</v>
      </c>
      <c r="C2355" s="8" t="s">
        <v>2967</v>
      </c>
      <c r="D2355" s="8" t="s">
        <v>4153</v>
      </c>
      <c r="E2355" s="8" t="s">
        <v>66</v>
      </c>
      <c r="F2355" s="8" t="s">
        <v>4004</v>
      </c>
    </row>
    <row r="2356" spans="2:6" x14ac:dyDescent="0.3">
      <c r="B2356" s="8" t="s">
        <v>4154</v>
      </c>
      <c r="C2356" s="8" t="s">
        <v>4155</v>
      </c>
      <c r="D2356" s="8" t="s">
        <v>4156</v>
      </c>
      <c r="E2356" s="8" t="s">
        <v>66</v>
      </c>
      <c r="F2356" s="8" t="s">
        <v>4004</v>
      </c>
    </row>
    <row r="2357" spans="2:6" x14ac:dyDescent="0.3">
      <c r="B2357" s="8" t="s">
        <v>4157</v>
      </c>
      <c r="C2357" s="8"/>
      <c r="D2357" s="8" t="s">
        <v>4157</v>
      </c>
      <c r="E2357" s="8" t="s">
        <v>66</v>
      </c>
      <c r="F2357" s="8" t="s">
        <v>4004</v>
      </c>
    </row>
    <row r="2358" spans="2:6" x14ac:dyDescent="0.3">
      <c r="B2358" s="8" t="s">
        <v>4158</v>
      </c>
      <c r="C2358" s="8" t="s">
        <v>4159</v>
      </c>
      <c r="D2358" s="8" t="s">
        <v>4160</v>
      </c>
      <c r="E2358" s="8" t="s">
        <v>66</v>
      </c>
      <c r="F2358" s="8" t="s">
        <v>4004</v>
      </c>
    </row>
    <row r="2359" spans="2:6" x14ac:dyDescent="0.3">
      <c r="B2359" s="8" t="s">
        <v>4161</v>
      </c>
      <c r="C2359" s="8"/>
      <c r="D2359" s="8" t="s">
        <v>4161</v>
      </c>
      <c r="E2359" s="8" t="s">
        <v>66</v>
      </c>
      <c r="F2359" s="8" t="s">
        <v>4004</v>
      </c>
    </row>
    <row r="2360" spans="2:6" x14ac:dyDescent="0.3">
      <c r="B2360" s="8" t="s">
        <v>4161</v>
      </c>
      <c r="C2360" s="8" t="s">
        <v>2699</v>
      </c>
      <c r="D2360" s="8" t="s">
        <v>4162</v>
      </c>
      <c r="E2360" s="8" t="s">
        <v>66</v>
      </c>
      <c r="F2360" s="8" t="s">
        <v>4004</v>
      </c>
    </row>
    <row r="2361" spans="2:6" x14ac:dyDescent="0.3">
      <c r="B2361" s="8" t="s">
        <v>4161</v>
      </c>
      <c r="C2361" s="8" t="s">
        <v>2701</v>
      </c>
      <c r="D2361" s="8" t="s">
        <v>4163</v>
      </c>
      <c r="E2361" s="8" t="s">
        <v>66</v>
      </c>
      <c r="F2361" s="8" t="s">
        <v>4004</v>
      </c>
    </row>
    <row r="2362" spans="2:6" x14ac:dyDescent="0.3">
      <c r="B2362" s="8" t="s">
        <v>4161</v>
      </c>
      <c r="C2362" s="8" t="s">
        <v>4164</v>
      </c>
      <c r="D2362" s="8" t="s">
        <v>4165</v>
      </c>
      <c r="E2362" s="8" t="s">
        <v>66</v>
      </c>
      <c r="F2362" s="8" t="s">
        <v>4004</v>
      </c>
    </row>
    <row r="2363" spans="2:6" x14ac:dyDescent="0.3">
      <c r="B2363" s="8" t="s">
        <v>4166</v>
      </c>
      <c r="C2363" s="8" t="s">
        <v>321</v>
      </c>
      <c r="D2363" s="8" t="s">
        <v>4167</v>
      </c>
      <c r="E2363" s="8" t="s">
        <v>66</v>
      </c>
      <c r="F2363" s="8" t="s">
        <v>4004</v>
      </c>
    </row>
    <row r="2364" spans="2:6" x14ac:dyDescent="0.3">
      <c r="B2364" s="8" t="s">
        <v>3647</v>
      </c>
      <c r="C2364" s="8" t="s">
        <v>4168</v>
      </c>
      <c r="D2364" s="8" t="s">
        <v>4169</v>
      </c>
      <c r="E2364" s="8" t="s">
        <v>66</v>
      </c>
      <c r="F2364" s="8" t="s">
        <v>4004</v>
      </c>
    </row>
    <row r="2365" spans="2:6" x14ac:dyDescent="0.3">
      <c r="B2365" s="8" t="s">
        <v>3647</v>
      </c>
      <c r="C2365" s="8" t="s">
        <v>4071</v>
      </c>
      <c r="D2365" s="8" t="s">
        <v>4170</v>
      </c>
      <c r="E2365" s="8" t="s">
        <v>66</v>
      </c>
      <c r="F2365" s="8" t="s">
        <v>4004</v>
      </c>
    </row>
    <row r="2366" spans="2:6" x14ac:dyDescent="0.3">
      <c r="B2366" s="8" t="s">
        <v>3647</v>
      </c>
      <c r="C2366" s="8" t="s">
        <v>1003</v>
      </c>
      <c r="D2366" s="8" t="s">
        <v>4171</v>
      </c>
      <c r="E2366" s="8" t="s">
        <v>66</v>
      </c>
      <c r="F2366" s="8" t="s">
        <v>4004</v>
      </c>
    </row>
    <row r="2367" spans="2:6" x14ac:dyDescent="0.3">
      <c r="B2367" s="8" t="s">
        <v>3647</v>
      </c>
      <c r="C2367" s="8" t="s">
        <v>4172</v>
      </c>
      <c r="D2367" s="8" t="s">
        <v>4173</v>
      </c>
      <c r="E2367" s="8" t="s">
        <v>66</v>
      </c>
      <c r="F2367" s="8" t="s">
        <v>4004</v>
      </c>
    </row>
    <row r="2368" spans="2:6" x14ac:dyDescent="0.3">
      <c r="B2368" s="8" t="s">
        <v>3660</v>
      </c>
      <c r="C2368" s="8" t="s">
        <v>426</v>
      </c>
      <c r="D2368" s="8" t="s">
        <v>4174</v>
      </c>
      <c r="E2368" s="8" t="s">
        <v>66</v>
      </c>
      <c r="F2368" s="8" t="s">
        <v>4004</v>
      </c>
    </row>
    <row r="2369" spans="2:6" x14ac:dyDescent="0.3">
      <c r="B2369" s="8" t="s">
        <v>2848</v>
      </c>
      <c r="C2369" s="8" t="s">
        <v>4175</v>
      </c>
      <c r="D2369" s="8" t="s">
        <v>4176</v>
      </c>
      <c r="E2369" s="8" t="s">
        <v>66</v>
      </c>
      <c r="F2369" s="8" t="s">
        <v>4004</v>
      </c>
    </row>
    <row r="2370" spans="2:6" x14ac:dyDescent="0.3">
      <c r="B2370" s="8" t="s">
        <v>2848</v>
      </c>
      <c r="C2370" s="8" t="s">
        <v>4177</v>
      </c>
      <c r="D2370" s="8" t="s">
        <v>4178</v>
      </c>
      <c r="E2370" s="8" t="s">
        <v>66</v>
      </c>
      <c r="F2370" s="8" t="s">
        <v>4004</v>
      </c>
    </row>
    <row r="2371" spans="2:6" x14ac:dyDescent="0.3">
      <c r="B2371" s="8" t="s">
        <v>2848</v>
      </c>
      <c r="C2371" s="8" t="s">
        <v>4179</v>
      </c>
      <c r="D2371" s="8" t="s">
        <v>4180</v>
      </c>
      <c r="E2371" s="8" t="s">
        <v>66</v>
      </c>
      <c r="F2371" s="8" t="s">
        <v>4004</v>
      </c>
    </row>
    <row r="2372" spans="2:6" x14ac:dyDescent="0.3">
      <c r="B2372" s="8" t="s">
        <v>2848</v>
      </c>
      <c r="C2372" s="8" t="s">
        <v>4181</v>
      </c>
      <c r="D2372" s="8" t="s">
        <v>4182</v>
      </c>
      <c r="E2372" s="8" t="s">
        <v>66</v>
      </c>
      <c r="F2372" s="8" t="s">
        <v>4004</v>
      </c>
    </row>
    <row r="2373" spans="2:6" x14ac:dyDescent="0.3">
      <c r="B2373" s="8" t="s">
        <v>2848</v>
      </c>
      <c r="C2373" s="8" t="s">
        <v>4183</v>
      </c>
      <c r="D2373" s="8" t="s">
        <v>4184</v>
      </c>
      <c r="E2373" s="8" t="s">
        <v>66</v>
      </c>
      <c r="F2373" s="8" t="s">
        <v>4004</v>
      </c>
    </row>
    <row r="2374" spans="2:6" x14ac:dyDescent="0.3">
      <c r="B2374" s="8" t="s">
        <v>2848</v>
      </c>
      <c r="C2374" s="8" t="s">
        <v>4185</v>
      </c>
      <c r="D2374" s="8" t="s">
        <v>4186</v>
      </c>
      <c r="E2374" s="8" t="s">
        <v>66</v>
      </c>
      <c r="F2374" s="8" t="s">
        <v>4004</v>
      </c>
    </row>
    <row r="2375" spans="2:6" x14ac:dyDescent="0.3">
      <c r="B2375" s="8" t="s">
        <v>2848</v>
      </c>
      <c r="C2375" s="8" t="s">
        <v>4187</v>
      </c>
      <c r="D2375" s="8" t="s">
        <v>4188</v>
      </c>
      <c r="E2375" s="8" t="s">
        <v>66</v>
      </c>
      <c r="F2375" s="8" t="s">
        <v>4004</v>
      </c>
    </row>
    <row r="2376" spans="2:6" x14ac:dyDescent="0.3">
      <c r="B2376" s="8" t="s">
        <v>2848</v>
      </c>
      <c r="C2376" s="8" t="s">
        <v>4189</v>
      </c>
      <c r="D2376" s="8" t="s">
        <v>4190</v>
      </c>
      <c r="E2376" s="8" t="s">
        <v>66</v>
      </c>
      <c r="F2376" s="8" t="s">
        <v>4004</v>
      </c>
    </row>
    <row r="2377" spans="2:6" x14ac:dyDescent="0.3">
      <c r="B2377" s="8" t="s">
        <v>2848</v>
      </c>
      <c r="C2377" s="8" t="s">
        <v>4191</v>
      </c>
      <c r="D2377" s="8" t="s">
        <v>4192</v>
      </c>
      <c r="E2377" s="8" t="s">
        <v>66</v>
      </c>
      <c r="F2377" s="8" t="s">
        <v>4004</v>
      </c>
    </row>
    <row r="2378" spans="2:6" x14ac:dyDescent="0.3">
      <c r="B2378" s="8" t="s">
        <v>2848</v>
      </c>
      <c r="C2378" s="8" t="s">
        <v>2115</v>
      </c>
      <c r="D2378" s="8" t="s">
        <v>4193</v>
      </c>
      <c r="E2378" s="8" t="s">
        <v>66</v>
      </c>
      <c r="F2378" s="8" t="s">
        <v>4004</v>
      </c>
    </row>
    <row r="2379" spans="2:6" x14ac:dyDescent="0.3">
      <c r="B2379" s="8" t="s">
        <v>2848</v>
      </c>
      <c r="C2379" s="8" t="s">
        <v>2417</v>
      </c>
      <c r="D2379" s="8" t="s">
        <v>4194</v>
      </c>
      <c r="E2379" s="8" t="s">
        <v>66</v>
      </c>
      <c r="F2379" s="8" t="s">
        <v>4004</v>
      </c>
    </row>
    <row r="2380" spans="2:6" x14ac:dyDescent="0.3">
      <c r="B2380" s="8" t="s">
        <v>2848</v>
      </c>
      <c r="C2380" s="8" t="s">
        <v>2517</v>
      </c>
      <c r="D2380" s="8" t="s">
        <v>4195</v>
      </c>
      <c r="E2380" s="8" t="s">
        <v>66</v>
      </c>
      <c r="F2380" s="8" t="s">
        <v>4004</v>
      </c>
    </row>
    <row r="2381" spans="2:6" x14ac:dyDescent="0.3">
      <c r="B2381" s="8" t="s">
        <v>2848</v>
      </c>
      <c r="C2381" s="8" t="s">
        <v>3640</v>
      </c>
      <c r="D2381" s="8" t="s">
        <v>4196</v>
      </c>
      <c r="E2381" s="8" t="s">
        <v>66</v>
      </c>
      <c r="F2381" s="8" t="s">
        <v>4004</v>
      </c>
    </row>
    <row r="2382" spans="2:6" x14ac:dyDescent="0.3">
      <c r="B2382" s="8" t="s">
        <v>2848</v>
      </c>
      <c r="C2382" s="8" t="s">
        <v>4197</v>
      </c>
      <c r="D2382" s="8" t="s">
        <v>4198</v>
      </c>
      <c r="E2382" s="8" t="s">
        <v>66</v>
      </c>
      <c r="F2382" s="8" t="s">
        <v>4004</v>
      </c>
    </row>
    <row r="2383" spans="2:6" x14ac:dyDescent="0.3">
      <c r="B2383" s="8" t="s">
        <v>2848</v>
      </c>
      <c r="C2383" s="8" t="s">
        <v>4199</v>
      </c>
      <c r="D2383" s="8" t="s">
        <v>4200</v>
      </c>
      <c r="E2383" s="8" t="s">
        <v>66</v>
      </c>
      <c r="F2383" s="8" t="s">
        <v>4004</v>
      </c>
    </row>
    <row r="2384" spans="2:6" x14ac:dyDescent="0.3">
      <c r="B2384" s="8" t="s">
        <v>2848</v>
      </c>
      <c r="C2384" s="8" t="s">
        <v>4201</v>
      </c>
      <c r="D2384" s="8" t="s">
        <v>4202</v>
      </c>
      <c r="E2384" s="8" t="s">
        <v>66</v>
      </c>
      <c r="F2384" s="8" t="s">
        <v>4004</v>
      </c>
    </row>
    <row r="2385" spans="2:6" x14ac:dyDescent="0.3">
      <c r="B2385" s="8" t="s">
        <v>2848</v>
      </c>
      <c r="C2385" s="8" t="s">
        <v>4203</v>
      </c>
      <c r="D2385" s="8" t="s">
        <v>4204</v>
      </c>
      <c r="E2385" s="8" t="s">
        <v>66</v>
      </c>
      <c r="F2385" s="8" t="s">
        <v>4004</v>
      </c>
    </row>
    <row r="2386" spans="2:6" x14ac:dyDescent="0.3">
      <c r="B2386" s="8" t="s">
        <v>2848</v>
      </c>
      <c r="C2386" s="8" t="s">
        <v>4205</v>
      </c>
      <c r="D2386" s="8" t="s">
        <v>4206</v>
      </c>
      <c r="E2386" s="8" t="s">
        <v>66</v>
      </c>
      <c r="F2386" s="8" t="s">
        <v>4004</v>
      </c>
    </row>
    <row r="2387" spans="2:6" x14ac:dyDescent="0.3">
      <c r="B2387" s="8" t="s">
        <v>2848</v>
      </c>
      <c r="C2387" s="8" t="s">
        <v>4207</v>
      </c>
      <c r="D2387" s="8" t="s">
        <v>4208</v>
      </c>
      <c r="E2387" s="8" t="s">
        <v>66</v>
      </c>
      <c r="F2387" s="8" t="s">
        <v>4004</v>
      </c>
    </row>
    <row r="2388" spans="2:6" x14ac:dyDescent="0.3">
      <c r="B2388" s="8" t="s">
        <v>2848</v>
      </c>
      <c r="C2388" s="8" t="s">
        <v>3114</v>
      </c>
      <c r="D2388" s="8" t="s">
        <v>4209</v>
      </c>
      <c r="E2388" s="8" t="s">
        <v>66</v>
      </c>
      <c r="F2388" s="8" t="s">
        <v>4004</v>
      </c>
    </row>
    <row r="2389" spans="2:6" x14ac:dyDescent="0.3">
      <c r="B2389" s="8" t="s">
        <v>2848</v>
      </c>
      <c r="C2389" s="8" t="s">
        <v>1746</v>
      </c>
      <c r="D2389" s="8" t="s">
        <v>4210</v>
      </c>
      <c r="E2389" s="8" t="s">
        <v>66</v>
      </c>
      <c r="F2389" s="8" t="s">
        <v>4004</v>
      </c>
    </row>
    <row r="2390" spans="2:6" x14ac:dyDescent="0.3">
      <c r="B2390" s="8" t="s">
        <v>2848</v>
      </c>
      <c r="C2390" s="8" t="s">
        <v>1751</v>
      </c>
      <c r="D2390" s="8" t="s">
        <v>4211</v>
      </c>
      <c r="E2390" s="8" t="s">
        <v>66</v>
      </c>
      <c r="F2390" s="8" t="s">
        <v>4004</v>
      </c>
    </row>
    <row r="2391" spans="2:6" x14ac:dyDescent="0.3">
      <c r="B2391" s="8" t="s">
        <v>2848</v>
      </c>
      <c r="C2391" s="8" t="s">
        <v>759</v>
      </c>
      <c r="D2391" s="8" t="s">
        <v>4212</v>
      </c>
      <c r="E2391" s="8" t="s">
        <v>66</v>
      </c>
      <c r="F2391" s="8" t="s">
        <v>4004</v>
      </c>
    </row>
    <row r="2392" spans="2:6" x14ac:dyDescent="0.3">
      <c r="B2392" s="8" t="s">
        <v>2848</v>
      </c>
      <c r="C2392" s="8">
        <v>3</v>
      </c>
      <c r="D2392" s="8" t="s">
        <v>4213</v>
      </c>
      <c r="E2392" s="8" t="s">
        <v>66</v>
      </c>
      <c r="F2392" s="8" t="s">
        <v>4004</v>
      </c>
    </row>
    <row r="2393" spans="2:6" x14ac:dyDescent="0.3">
      <c r="B2393" s="8" t="s">
        <v>2848</v>
      </c>
      <c r="C2393" s="8">
        <v>4</v>
      </c>
      <c r="D2393" s="8" t="s">
        <v>4214</v>
      </c>
      <c r="E2393" s="8" t="s">
        <v>66</v>
      </c>
      <c r="F2393" s="8" t="s">
        <v>4004</v>
      </c>
    </row>
    <row r="2394" spans="2:6" x14ac:dyDescent="0.3">
      <c r="B2394" s="8" t="s">
        <v>2915</v>
      </c>
      <c r="C2394" s="8">
        <v>7</v>
      </c>
      <c r="D2394" s="8" t="s">
        <v>4215</v>
      </c>
      <c r="E2394" s="8" t="s">
        <v>66</v>
      </c>
      <c r="F2394" s="8" t="s">
        <v>4004</v>
      </c>
    </row>
    <row r="2395" spans="2:6" x14ac:dyDescent="0.3">
      <c r="B2395" s="8" t="s">
        <v>2915</v>
      </c>
      <c r="C2395" s="8" t="s">
        <v>4216</v>
      </c>
      <c r="D2395" s="8" t="s">
        <v>4217</v>
      </c>
      <c r="E2395" s="8" t="s">
        <v>66</v>
      </c>
      <c r="F2395" s="8" t="s">
        <v>4004</v>
      </c>
    </row>
    <row r="2396" spans="2:6" x14ac:dyDescent="0.3">
      <c r="B2396" s="8" t="s">
        <v>2915</v>
      </c>
      <c r="C2396" s="8" t="s">
        <v>4218</v>
      </c>
      <c r="D2396" s="8" t="s">
        <v>4219</v>
      </c>
      <c r="E2396" s="8" t="s">
        <v>66</v>
      </c>
      <c r="F2396" s="8" t="s">
        <v>4004</v>
      </c>
    </row>
    <row r="2397" spans="2:6" x14ac:dyDescent="0.3">
      <c r="B2397" s="8" t="s">
        <v>2915</v>
      </c>
      <c r="C2397" s="8" t="s">
        <v>4220</v>
      </c>
      <c r="D2397" s="8" t="s">
        <v>4221</v>
      </c>
      <c r="E2397" s="8" t="s">
        <v>66</v>
      </c>
      <c r="F2397" s="8" t="s">
        <v>4004</v>
      </c>
    </row>
    <row r="2398" spans="2:6" x14ac:dyDescent="0.3">
      <c r="B2398" s="8" t="s">
        <v>2915</v>
      </c>
      <c r="C2398" s="8" t="s">
        <v>4222</v>
      </c>
      <c r="D2398" s="8" t="s">
        <v>4223</v>
      </c>
      <c r="E2398" s="8" t="s">
        <v>66</v>
      </c>
      <c r="F2398" s="8" t="s">
        <v>4004</v>
      </c>
    </row>
    <row r="2399" spans="2:6" x14ac:dyDescent="0.3">
      <c r="B2399" s="8" t="s">
        <v>2915</v>
      </c>
      <c r="C2399" s="8" t="s">
        <v>4224</v>
      </c>
      <c r="D2399" s="8" t="s">
        <v>4225</v>
      </c>
      <c r="E2399" s="8" t="s">
        <v>66</v>
      </c>
      <c r="F2399" s="8" t="s">
        <v>4004</v>
      </c>
    </row>
    <row r="2400" spans="2:6" x14ac:dyDescent="0.3">
      <c r="B2400" s="8" t="s">
        <v>2915</v>
      </c>
      <c r="C2400" s="8" t="s">
        <v>2346</v>
      </c>
      <c r="D2400" s="8" t="s">
        <v>4226</v>
      </c>
      <c r="E2400" s="8" t="s">
        <v>66</v>
      </c>
      <c r="F2400" s="8" t="s">
        <v>4004</v>
      </c>
    </row>
    <row r="2401" spans="2:6" x14ac:dyDescent="0.3">
      <c r="B2401" s="8" t="s">
        <v>2915</v>
      </c>
      <c r="C2401" s="8" t="s">
        <v>4227</v>
      </c>
      <c r="D2401" s="8" t="s">
        <v>4228</v>
      </c>
      <c r="E2401" s="8" t="s">
        <v>66</v>
      </c>
      <c r="F2401" s="8" t="s">
        <v>4004</v>
      </c>
    </row>
    <row r="2402" spans="2:6" x14ac:dyDescent="0.3">
      <c r="B2402" s="8" t="s">
        <v>2915</v>
      </c>
      <c r="C2402" s="8" t="s">
        <v>4229</v>
      </c>
      <c r="D2402" s="8" t="s">
        <v>4230</v>
      </c>
      <c r="E2402" s="8" t="s">
        <v>66</v>
      </c>
      <c r="F2402" s="8" t="s">
        <v>4004</v>
      </c>
    </row>
    <row r="2403" spans="2:6" x14ac:dyDescent="0.3">
      <c r="B2403" s="8" t="s">
        <v>2915</v>
      </c>
      <c r="C2403" s="8" t="s">
        <v>1670</v>
      </c>
      <c r="D2403" s="8" t="s">
        <v>4231</v>
      </c>
      <c r="E2403" s="8" t="s">
        <v>66</v>
      </c>
      <c r="F2403" s="8" t="s">
        <v>4004</v>
      </c>
    </row>
    <row r="2404" spans="2:6" x14ac:dyDescent="0.3">
      <c r="B2404" s="8" t="s">
        <v>2915</v>
      </c>
      <c r="C2404" s="8" t="s">
        <v>1015</v>
      </c>
      <c r="D2404" s="8" t="s">
        <v>4232</v>
      </c>
      <c r="E2404" s="8" t="s">
        <v>66</v>
      </c>
      <c r="F2404" s="8" t="s">
        <v>4004</v>
      </c>
    </row>
    <row r="2405" spans="2:6" x14ac:dyDescent="0.3">
      <c r="B2405" s="8" t="s">
        <v>2915</v>
      </c>
      <c r="C2405" s="8" t="s">
        <v>1017</v>
      </c>
      <c r="D2405" s="8" t="s">
        <v>4233</v>
      </c>
      <c r="E2405" s="8" t="s">
        <v>66</v>
      </c>
      <c r="F2405" s="8" t="s">
        <v>4004</v>
      </c>
    </row>
    <row r="2406" spans="2:6" x14ac:dyDescent="0.3">
      <c r="B2406" s="8" t="s">
        <v>2915</v>
      </c>
      <c r="C2406" s="8" t="s">
        <v>2991</v>
      </c>
      <c r="D2406" s="8" t="s">
        <v>4234</v>
      </c>
      <c r="E2406" s="8" t="s">
        <v>66</v>
      </c>
      <c r="F2406" s="8" t="s">
        <v>4004</v>
      </c>
    </row>
    <row r="2407" spans="2:6" x14ac:dyDescent="0.3">
      <c r="B2407" s="8" t="s">
        <v>2915</v>
      </c>
      <c r="C2407" s="8" t="s">
        <v>2993</v>
      </c>
      <c r="D2407" s="8" t="s">
        <v>4235</v>
      </c>
      <c r="E2407" s="8" t="s">
        <v>66</v>
      </c>
      <c r="F2407" s="8" t="s">
        <v>4004</v>
      </c>
    </row>
    <row r="2408" spans="2:6" x14ac:dyDescent="0.3">
      <c r="B2408" s="8" t="s">
        <v>2915</v>
      </c>
      <c r="C2408" s="8" t="s">
        <v>2995</v>
      </c>
      <c r="D2408" s="8" t="s">
        <v>4236</v>
      </c>
      <c r="E2408" s="8" t="s">
        <v>66</v>
      </c>
      <c r="F2408" s="8" t="s">
        <v>4004</v>
      </c>
    </row>
    <row r="2409" spans="2:6" x14ac:dyDescent="0.3">
      <c r="B2409" s="8" t="s">
        <v>2915</v>
      </c>
      <c r="C2409" s="8" t="s">
        <v>2997</v>
      </c>
      <c r="D2409" s="8" t="s">
        <v>4237</v>
      </c>
      <c r="E2409" s="8" t="s">
        <v>66</v>
      </c>
      <c r="F2409" s="8" t="s">
        <v>4004</v>
      </c>
    </row>
    <row r="2410" spans="2:6" x14ac:dyDescent="0.3">
      <c r="B2410" s="8" t="s">
        <v>2915</v>
      </c>
      <c r="C2410" s="8" t="s">
        <v>2999</v>
      </c>
      <c r="D2410" s="8" t="s">
        <v>4238</v>
      </c>
      <c r="E2410" s="8" t="s">
        <v>66</v>
      </c>
      <c r="F2410" s="8" t="s">
        <v>4004</v>
      </c>
    </row>
    <row r="2411" spans="2:6" x14ac:dyDescent="0.3">
      <c r="B2411" s="8" t="s">
        <v>2915</v>
      </c>
      <c r="C2411" s="8" t="s">
        <v>3001</v>
      </c>
      <c r="D2411" s="8" t="s">
        <v>4239</v>
      </c>
      <c r="E2411" s="8" t="s">
        <v>66</v>
      </c>
      <c r="F2411" s="8" t="s">
        <v>4004</v>
      </c>
    </row>
    <row r="2412" spans="2:6" x14ac:dyDescent="0.3">
      <c r="B2412" s="8" t="s">
        <v>2915</v>
      </c>
      <c r="C2412" s="8" t="s">
        <v>1101</v>
      </c>
      <c r="D2412" s="8" t="s">
        <v>4240</v>
      </c>
      <c r="E2412" s="8" t="s">
        <v>66</v>
      </c>
      <c r="F2412" s="8" t="s">
        <v>4004</v>
      </c>
    </row>
    <row r="2413" spans="2:6" x14ac:dyDescent="0.3">
      <c r="B2413" s="8" t="s">
        <v>2915</v>
      </c>
      <c r="C2413" s="8" t="s">
        <v>4241</v>
      </c>
      <c r="D2413" s="8" t="s">
        <v>4242</v>
      </c>
      <c r="E2413" s="8" t="s">
        <v>66</v>
      </c>
      <c r="F2413" s="8" t="s">
        <v>4004</v>
      </c>
    </row>
    <row r="2414" spans="2:6" x14ac:dyDescent="0.3">
      <c r="B2414" s="8" t="s">
        <v>2915</v>
      </c>
      <c r="C2414" s="8">
        <v>9</v>
      </c>
      <c r="D2414" s="8" t="s">
        <v>4243</v>
      </c>
      <c r="E2414" s="8" t="s">
        <v>66</v>
      </c>
      <c r="F2414" s="8" t="s">
        <v>4004</v>
      </c>
    </row>
    <row r="2415" spans="2:6" x14ac:dyDescent="0.3">
      <c r="B2415" s="8" t="s">
        <v>4244</v>
      </c>
      <c r="C2415" s="8" t="s">
        <v>1498</v>
      </c>
      <c r="D2415" s="8" t="s">
        <v>4245</v>
      </c>
      <c r="E2415" s="8" t="s">
        <v>66</v>
      </c>
      <c r="F2415" s="8" t="s">
        <v>4004</v>
      </c>
    </row>
    <row r="2416" spans="2:6" x14ac:dyDescent="0.3">
      <c r="B2416" s="8" t="s">
        <v>2926</v>
      </c>
      <c r="C2416" s="8">
        <v>1</v>
      </c>
      <c r="D2416" s="8" t="s">
        <v>4246</v>
      </c>
      <c r="E2416" s="8" t="s">
        <v>66</v>
      </c>
      <c r="F2416" s="8" t="s">
        <v>4004</v>
      </c>
    </row>
    <row r="2417" spans="2:6" x14ac:dyDescent="0.3">
      <c r="B2417" s="8" t="s">
        <v>2926</v>
      </c>
      <c r="C2417" s="8" t="s">
        <v>1398</v>
      </c>
      <c r="D2417" s="8" t="s">
        <v>4247</v>
      </c>
      <c r="E2417" s="8" t="s">
        <v>66</v>
      </c>
      <c r="F2417" s="8" t="s">
        <v>4004</v>
      </c>
    </row>
    <row r="2418" spans="2:6" x14ac:dyDescent="0.3">
      <c r="B2418" s="8" t="s">
        <v>2926</v>
      </c>
      <c r="C2418" s="8" t="s">
        <v>4248</v>
      </c>
      <c r="D2418" s="8" t="s">
        <v>4249</v>
      </c>
      <c r="E2418" s="8" t="s">
        <v>66</v>
      </c>
      <c r="F2418" s="8" t="s">
        <v>4004</v>
      </c>
    </row>
    <row r="2419" spans="2:6" x14ac:dyDescent="0.3">
      <c r="B2419" s="8" t="s">
        <v>2926</v>
      </c>
      <c r="C2419" s="8" t="s">
        <v>2104</v>
      </c>
      <c r="D2419" s="8" t="s">
        <v>4250</v>
      </c>
      <c r="E2419" s="8" t="s">
        <v>66</v>
      </c>
      <c r="F2419" s="8" t="s">
        <v>4004</v>
      </c>
    </row>
    <row r="2420" spans="2:6" x14ac:dyDescent="0.3">
      <c r="B2420" s="8" t="s">
        <v>2926</v>
      </c>
      <c r="C2420" s="8" t="s">
        <v>2106</v>
      </c>
      <c r="D2420" s="8" t="s">
        <v>4251</v>
      </c>
      <c r="E2420" s="8" t="s">
        <v>66</v>
      </c>
      <c r="F2420" s="8" t="s">
        <v>4004</v>
      </c>
    </row>
    <row r="2421" spans="2:6" x14ac:dyDescent="0.3">
      <c r="B2421" s="8" t="s">
        <v>2926</v>
      </c>
      <c r="C2421" s="8" t="s">
        <v>2109</v>
      </c>
      <c r="D2421" s="8" t="s">
        <v>4252</v>
      </c>
      <c r="E2421" s="8" t="s">
        <v>66</v>
      </c>
      <c r="F2421" s="8" t="s">
        <v>4004</v>
      </c>
    </row>
    <row r="2422" spans="2:6" x14ac:dyDescent="0.3">
      <c r="B2422" s="8" t="s">
        <v>2926</v>
      </c>
      <c r="C2422" s="8" t="s">
        <v>4253</v>
      </c>
      <c r="D2422" s="8" t="s">
        <v>4254</v>
      </c>
      <c r="E2422" s="8" t="s">
        <v>66</v>
      </c>
      <c r="F2422" s="8" t="s">
        <v>4004</v>
      </c>
    </row>
    <row r="2423" spans="2:6" x14ac:dyDescent="0.3">
      <c r="B2423" s="8" t="s">
        <v>2926</v>
      </c>
      <c r="C2423" s="8" t="s">
        <v>4255</v>
      </c>
      <c r="D2423" s="8" t="s">
        <v>4256</v>
      </c>
      <c r="E2423" s="8" t="s">
        <v>66</v>
      </c>
      <c r="F2423" s="8" t="s">
        <v>4004</v>
      </c>
    </row>
    <row r="2424" spans="2:6" x14ac:dyDescent="0.3">
      <c r="B2424" s="8" t="s">
        <v>2926</v>
      </c>
      <c r="C2424" s="8" t="s">
        <v>1443</v>
      </c>
      <c r="D2424" s="8" t="s">
        <v>4257</v>
      </c>
      <c r="E2424" s="8" t="s">
        <v>66</v>
      </c>
      <c r="F2424" s="8" t="s">
        <v>4004</v>
      </c>
    </row>
    <row r="2425" spans="2:6" x14ac:dyDescent="0.3">
      <c r="B2425" s="8" t="s">
        <v>2926</v>
      </c>
      <c r="C2425" s="8" t="s">
        <v>1686</v>
      </c>
      <c r="D2425" s="8" t="s">
        <v>4258</v>
      </c>
      <c r="E2425" s="8" t="s">
        <v>66</v>
      </c>
      <c r="F2425" s="8" t="s">
        <v>4004</v>
      </c>
    </row>
    <row r="2426" spans="2:6" x14ac:dyDescent="0.3">
      <c r="B2426" s="8" t="s">
        <v>2926</v>
      </c>
      <c r="C2426" s="8" t="s">
        <v>1688</v>
      </c>
      <c r="D2426" s="8" t="s">
        <v>4259</v>
      </c>
      <c r="E2426" s="8" t="s">
        <v>66</v>
      </c>
      <c r="F2426" s="8" t="s">
        <v>4004</v>
      </c>
    </row>
    <row r="2427" spans="2:6" x14ac:dyDescent="0.3">
      <c r="B2427" s="8" t="s">
        <v>2926</v>
      </c>
      <c r="C2427" s="8" t="s">
        <v>3511</v>
      </c>
      <c r="D2427" s="8" t="s">
        <v>4260</v>
      </c>
      <c r="E2427" s="8" t="s">
        <v>66</v>
      </c>
      <c r="F2427" s="8" t="s">
        <v>4004</v>
      </c>
    </row>
    <row r="2428" spans="2:6" x14ac:dyDescent="0.3">
      <c r="B2428" s="8" t="s">
        <v>2926</v>
      </c>
      <c r="C2428" s="8" t="s">
        <v>4261</v>
      </c>
      <c r="D2428" s="8" t="s">
        <v>4262</v>
      </c>
      <c r="E2428" s="8" t="s">
        <v>66</v>
      </c>
      <c r="F2428" s="8" t="s">
        <v>4004</v>
      </c>
    </row>
    <row r="2429" spans="2:6" x14ac:dyDescent="0.3">
      <c r="B2429" s="8" t="s">
        <v>2926</v>
      </c>
      <c r="C2429" s="8" t="s">
        <v>3973</v>
      </c>
      <c r="D2429" s="8" t="s">
        <v>4263</v>
      </c>
      <c r="E2429" s="8" t="s">
        <v>66</v>
      </c>
      <c r="F2429" s="8" t="s">
        <v>4004</v>
      </c>
    </row>
    <row r="2430" spans="2:6" x14ac:dyDescent="0.3">
      <c r="B2430" s="8" t="s">
        <v>2926</v>
      </c>
      <c r="C2430" s="8" t="s">
        <v>724</v>
      </c>
      <c r="D2430" s="8" t="s">
        <v>4264</v>
      </c>
      <c r="E2430" s="8" t="s">
        <v>66</v>
      </c>
      <c r="F2430" s="8" t="s">
        <v>4004</v>
      </c>
    </row>
    <row r="2431" spans="2:6" x14ac:dyDescent="0.3">
      <c r="B2431" s="8" t="s">
        <v>2926</v>
      </c>
      <c r="C2431" s="8" t="s">
        <v>730</v>
      </c>
      <c r="D2431" s="8" t="s">
        <v>4265</v>
      </c>
      <c r="E2431" s="8" t="s">
        <v>66</v>
      </c>
      <c r="F2431" s="8" t="s">
        <v>4004</v>
      </c>
    </row>
    <row r="2432" spans="2:6" x14ac:dyDescent="0.3">
      <c r="B2432" s="8" t="s">
        <v>2926</v>
      </c>
      <c r="C2432" s="8">
        <v>5</v>
      </c>
      <c r="D2432" s="8" t="s">
        <v>4266</v>
      </c>
      <c r="E2432" s="8" t="s">
        <v>66</v>
      </c>
      <c r="F2432" s="8" t="s">
        <v>4004</v>
      </c>
    </row>
    <row r="2433" spans="2:6" x14ac:dyDescent="0.3">
      <c r="B2433" s="8" t="s">
        <v>2926</v>
      </c>
      <c r="C2433" s="8">
        <v>6</v>
      </c>
      <c r="D2433" s="8" t="s">
        <v>4267</v>
      </c>
      <c r="E2433" s="8" t="s">
        <v>66</v>
      </c>
      <c r="F2433" s="8" t="s">
        <v>4004</v>
      </c>
    </row>
    <row r="2434" spans="2:6" x14ac:dyDescent="0.3">
      <c r="B2434" s="8" t="s">
        <v>4268</v>
      </c>
      <c r="C2434" s="8"/>
      <c r="D2434" s="8" t="s">
        <v>4268</v>
      </c>
      <c r="E2434" s="8" t="s">
        <v>66</v>
      </c>
      <c r="F2434" s="8" t="s">
        <v>4004</v>
      </c>
    </row>
    <row r="2435" spans="2:6" x14ac:dyDescent="0.3">
      <c r="B2435" s="8" t="s">
        <v>4269</v>
      </c>
      <c r="C2435" s="8" t="s">
        <v>1380</v>
      </c>
      <c r="D2435" s="8" t="s">
        <v>4270</v>
      </c>
      <c r="E2435" s="8" t="s">
        <v>66</v>
      </c>
      <c r="F2435" s="8" t="s">
        <v>4004</v>
      </c>
    </row>
    <row r="2436" spans="2:6" x14ac:dyDescent="0.3">
      <c r="B2436" s="8" t="s">
        <v>4269</v>
      </c>
      <c r="C2436" s="8" t="s">
        <v>4271</v>
      </c>
      <c r="D2436" s="8" t="s">
        <v>4272</v>
      </c>
      <c r="E2436" s="8" t="s">
        <v>66</v>
      </c>
      <c r="F2436" s="8" t="s">
        <v>4004</v>
      </c>
    </row>
    <row r="2437" spans="2:6" x14ac:dyDescent="0.3">
      <c r="B2437" s="8" t="s">
        <v>4269</v>
      </c>
      <c r="C2437" s="8" t="s">
        <v>4273</v>
      </c>
      <c r="D2437" s="8" t="s">
        <v>4274</v>
      </c>
      <c r="E2437" s="8" t="s">
        <v>66</v>
      </c>
      <c r="F2437" s="8" t="s">
        <v>4004</v>
      </c>
    </row>
    <row r="2438" spans="2:6" x14ac:dyDescent="0.3">
      <c r="B2438" s="8" t="s">
        <v>4269</v>
      </c>
      <c r="C2438" s="8" t="s">
        <v>1826</v>
      </c>
      <c r="D2438" s="8" t="s">
        <v>4275</v>
      </c>
      <c r="E2438" s="8" t="s">
        <v>66</v>
      </c>
      <c r="F2438" s="8" t="s">
        <v>4004</v>
      </c>
    </row>
    <row r="2439" spans="2:6" x14ac:dyDescent="0.3">
      <c r="B2439" s="8" t="s">
        <v>4269</v>
      </c>
      <c r="C2439" s="8">
        <v>6</v>
      </c>
      <c r="D2439" s="8" t="s">
        <v>4276</v>
      </c>
      <c r="E2439" s="8" t="s">
        <v>66</v>
      </c>
      <c r="F2439" s="8" t="s">
        <v>4004</v>
      </c>
    </row>
    <row r="2440" spans="2:6" x14ac:dyDescent="0.3">
      <c r="B2440" s="8" t="s">
        <v>4269</v>
      </c>
      <c r="C2440" s="8">
        <v>7</v>
      </c>
      <c r="D2440" s="8" t="s">
        <v>4277</v>
      </c>
      <c r="E2440" s="8" t="s">
        <v>66</v>
      </c>
      <c r="F2440" s="8" t="s">
        <v>4004</v>
      </c>
    </row>
    <row r="2441" spans="2:6" x14ac:dyDescent="0.3">
      <c r="B2441" s="8" t="s">
        <v>4269</v>
      </c>
      <c r="C2441" s="8">
        <v>8</v>
      </c>
      <c r="D2441" s="8" t="s">
        <v>4278</v>
      </c>
      <c r="E2441" s="8" t="s">
        <v>66</v>
      </c>
      <c r="F2441" s="8" t="s">
        <v>4004</v>
      </c>
    </row>
    <row r="2442" spans="2:6" x14ac:dyDescent="0.3">
      <c r="B2442" s="8" t="s">
        <v>4269</v>
      </c>
      <c r="C2442" s="8">
        <v>9</v>
      </c>
      <c r="D2442" s="8" t="s">
        <v>4279</v>
      </c>
      <c r="E2442" s="8" t="s">
        <v>66</v>
      </c>
      <c r="F2442" s="8" t="s">
        <v>4004</v>
      </c>
    </row>
    <row r="2443" spans="2:6" x14ac:dyDescent="0.3">
      <c r="B2443" s="8" t="s">
        <v>4280</v>
      </c>
      <c r="C2443" s="8"/>
      <c r="D2443" s="8" t="s">
        <v>4280</v>
      </c>
      <c r="E2443" s="8" t="s">
        <v>66</v>
      </c>
      <c r="F2443" s="8" t="s">
        <v>4004</v>
      </c>
    </row>
    <row r="2444" spans="2:6" x14ac:dyDescent="0.3">
      <c r="B2444" s="8" t="s">
        <v>4277</v>
      </c>
      <c r="C2444" s="8" t="s">
        <v>4281</v>
      </c>
      <c r="D2444" s="8" t="s">
        <v>4282</v>
      </c>
      <c r="E2444" s="8" t="s">
        <v>66</v>
      </c>
      <c r="F2444" s="8" t="s">
        <v>4004</v>
      </c>
    </row>
    <row r="2445" spans="2:6" x14ac:dyDescent="0.3">
      <c r="B2445" s="8" t="s">
        <v>4277</v>
      </c>
      <c r="C2445" s="8" t="s">
        <v>3095</v>
      </c>
      <c r="D2445" s="8" t="s">
        <v>4283</v>
      </c>
      <c r="E2445" s="8" t="s">
        <v>66</v>
      </c>
      <c r="F2445" s="8" t="s">
        <v>4004</v>
      </c>
    </row>
    <row r="2446" spans="2:6" x14ac:dyDescent="0.3">
      <c r="B2446" s="8" t="s">
        <v>4277</v>
      </c>
      <c r="C2446" s="8" t="s">
        <v>4284</v>
      </c>
      <c r="D2446" s="8" t="s">
        <v>4285</v>
      </c>
      <c r="E2446" s="8" t="s">
        <v>66</v>
      </c>
      <c r="F2446" s="8" t="s">
        <v>4004</v>
      </c>
    </row>
    <row r="2447" spans="2:6" x14ac:dyDescent="0.3">
      <c r="B2447" s="8" t="s">
        <v>4277</v>
      </c>
      <c r="C2447" s="8" t="s">
        <v>4286</v>
      </c>
      <c r="D2447" s="8" t="s">
        <v>4287</v>
      </c>
      <c r="E2447" s="8" t="s">
        <v>66</v>
      </c>
      <c r="F2447" s="8" t="s">
        <v>4004</v>
      </c>
    </row>
    <row r="2448" spans="2:6" x14ac:dyDescent="0.3">
      <c r="B2448" s="8" t="s">
        <v>4277</v>
      </c>
      <c r="C2448" s="8" t="s">
        <v>4288</v>
      </c>
      <c r="D2448" s="8" t="s">
        <v>4289</v>
      </c>
      <c r="E2448" s="8" t="s">
        <v>66</v>
      </c>
      <c r="F2448" s="8" t="s">
        <v>4004</v>
      </c>
    </row>
    <row r="2449" spans="2:6" x14ac:dyDescent="0.3">
      <c r="B2449" s="8" t="s">
        <v>4277</v>
      </c>
      <c r="C2449" s="8" t="s">
        <v>2184</v>
      </c>
      <c r="D2449" s="8" t="s">
        <v>4290</v>
      </c>
      <c r="E2449" s="8" t="s">
        <v>66</v>
      </c>
      <c r="F2449" s="8" t="s">
        <v>4004</v>
      </c>
    </row>
    <row r="2450" spans="2:6" x14ac:dyDescent="0.3">
      <c r="B2450" s="8" t="s">
        <v>4277</v>
      </c>
      <c r="C2450" s="8" t="s">
        <v>3732</v>
      </c>
      <c r="D2450" s="8" t="s">
        <v>4291</v>
      </c>
      <c r="E2450" s="8" t="s">
        <v>66</v>
      </c>
      <c r="F2450" s="8" t="s">
        <v>4004</v>
      </c>
    </row>
    <row r="2451" spans="2:6" x14ac:dyDescent="0.3">
      <c r="B2451" s="8" t="s">
        <v>4277</v>
      </c>
      <c r="C2451" s="8" t="s">
        <v>876</v>
      </c>
      <c r="D2451" s="8" t="s">
        <v>4292</v>
      </c>
      <c r="E2451" s="8" t="s">
        <v>66</v>
      </c>
      <c r="F2451" s="8" t="s">
        <v>4004</v>
      </c>
    </row>
    <row r="2452" spans="2:6" x14ac:dyDescent="0.3">
      <c r="B2452" s="8" t="s">
        <v>4277</v>
      </c>
      <c r="C2452" s="8" t="s">
        <v>940</v>
      </c>
      <c r="D2452" s="8" t="s">
        <v>4293</v>
      </c>
      <c r="E2452" s="8" t="s">
        <v>66</v>
      </c>
      <c r="F2452" s="8" t="s">
        <v>4004</v>
      </c>
    </row>
    <row r="2453" spans="2:6" x14ac:dyDescent="0.3">
      <c r="B2453" s="8" t="s">
        <v>4279</v>
      </c>
      <c r="C2453" s="8"/>
      <c r="D2453" s="8" t="s">
        <v>4279</v>
      </c>
      <c r="E2453" s="8" t="s">
        <v>66</v>
      </c>
      <c r="F2453" s="8" t="s">
        <v>4004</v>
      </c>
    </row>
    <row r="2454" spans="2:6" x14ac:dyDescent="0.3">
      <c r="B2454" s="8" t="s">
        <v>4294</v>
      </c>
      <c r="C2454" s="8" t="s">
        <v>379</v>
      </c>
      <c r="D2454" s="8" t="s">
        <v>4295</v>
      </c>
      <c r="E2454" s="8" t="s">
        <v>66</v>
      </c>
      <c r="F2454" s="8" t="s">
        <v>4004</v>
      </c>
    </row>
    <row r="2455" spans="2:6" x14ac:dyDescent="0.3">
      <c r="B2455" s="8" t="s">
        <v>4294</v>
      </c>
      <c r="C2455" s="8" t="s">
        <v>4296</v>
      </c>
      <c r="D2455" s="8" t="s">
        <v>4297</v>
      </c>
      <c r="E2455" s="8" t="s">
        <v>66</v>
      </c>
      <c r="F2455" s="8" t="s">
        <v>4004</v>
      </c>
    </row>
    <row r="2456" spans="2:6" x14ac:dyDescent="0.3">
      <c r="B2456" s="8" t="s">
        <v>4294</v>
      </c>
      <c r="C2456" s="8" t="s">
        <v>381</v>
      </c>
      <c r="D2456" s="8" t="s">
        <v>4298</v>
      </c>
      <c r="E2456" s="8" t="s">
        <v>66</v>
      </c>
      <c r="F2456" s="8" t="s">
        <v>4004</v>
      </c>
    </row>
    <row r="2457" spans="2:6" x14ac:dyDescent="0.3">
      <c r="B2457" s="8" t="s">
        <v>4294</v>
      </c>
      <c r="C2457" s="8" t="s">
        <v>3324</v>
      </c>
      <c r="D2457" s="8" t="s">
        <v>4299</v>
      </c>
      <c r="E2457" s="8" t="s">
        <v>66</v>
      </c>
      <c r="F2457" s="8" t="s">
        <v>4004</v>
      </c>
    </row>
    <row r="2458" spans="2:6" x14ac:dyDescent="0.3">
      <c r="B2458" s="8" t="s">
        <v>4294</v>
      </c>
      <c r="C2458" s="8" t="s">
        <v>4300</v>
      </c>
      <c r="D2458" s="8" t="s">
        <v>4301</v>
      </c>
      <c r="E2458" s="8" t="s">
        <v>66</v>
      </c>
      <c r="F2458" s="8" t="s">
        <v>4004</v>
      </c>
    </row>
    <row r="2459" spans="2:6" x14ac:dyDescent="0.3">
      <c r="B2459" s="8" t="s">
        <v>4294</v>
      </c>
      <c r="C2459" s="8" t="s">
        <v>4302</v>
      </c>
      <c r="D2459" s="8" t="s">
        <v>4303</v>
      </c>
      <c r="E2459" s="8" t="s">
        <v>66</v>
      </c>
      <c r="F2459" s="8" t="s">
        <v>4004</v>
      </c>
    </row>
    <row r="2460" spans="2:6" x14ac:dyDescent="0.3">
      <c r="B2460" s="8" t="s">
        <v>4294</v>
      </c>
      <c r="C2460" s="8" t="s">
        <v>4304</v>
      </c>
      <c r="D2460" s="8" t="s">
        <v>4305</v>
      </c>
      <c r="E2460" s="8" t="s">
        <v>66</v>
      </c>
      <c r="F2460" s="8" t="s">
        <v>4004</v>
      </c>
    </row>
    <row r="2461" spans="2:6" x14ac:dyDescent="0.3">
      <c r="B2461" s="8" t="s">
        <v>4294</v>
      </c>
      <c r="C2461" s="8" t="s">
        <v>1341</v>
      </c>
      <c r="D2461" s="8" t="s">
        <v>4306</v>
      </c>
      <c r="E2461" s="8" t="s">
        <v>66</v>
      </c>
      <c r="F2461" s="8" t="s">
        <v>4004</v>
      </c>
    </row>
    <row r="2462" spans="2:6" x14ac:dyDescent="0.3">
      <c r="B2462" s="8" t="s">
        <v>4294</v>
      </c>
      <c r="C2462" s="8" t="s">
        <v>4307</v>
      </c>
      <c r="D2462" s="8" t="s">
        <v>4308</v>
      </c>
      <c r="E2462" s="8" t="s">
        <v>66</v>
      </c>
      <c r="F2462" s="8" t="s">
        <v>4004</v>
      </c>
    </row>
    <row r="2463" spans="2:6" x14ac:dyDescent="0.3">
      <c r="B2463" s="8" t="s">
        <v>4294</v>
      </c>
      <c r="C2463" s="8" t="s">
        <v>4309</v>
      </c>
      <c r="D2463" s="8" t="s">
        <v>4310</v>
      </c>
      <c r="E2463" s="8" t="s">
        <v>66</v>
      </c>
      <c r="F2463" s="8" t="s">
        <v>4004</v>
      </c>
    </row>
    <row r="2464" spans="2:6" x14ac:dyDescent="0.3">
      <c r="B2464" s="8" t="s">
        <v>4294</v>
      </c>
      <c r="C2464" s="8" t="s">
        <v>1169</v>
      </c>
      <c r="D2464" s="8" t="s">
        <v>4311</v>
      </c>
      <c r="E2464" s="8" t="s">
        <v>66</v>
      </c>
      <c r="F2464" s="8" t="s">
        <v>4004</v>
      </c>
    </row>
    <row r="2465" spans="2:6" x14ac:dyDescent="0.3">
      <c r="B2465" s="8" t="s">
        <v>4294</v>
      </c>
      <c r="C2465" s="8" t="s">
        <v>4312</v>
      </c>
      <c r="D2465" s="8" t="s">
        <v>4313</v>
      </c>
      <c r="E2465" s="8" t="s">
        <v>66</v>
      </c>
      <c r="F2465" s="8" t="s">
        <v>4004</v>
      </c>
    </row>
    <row r="2466" spans="2:6" x14ac:dyDescent="0.3">
      <c r="B2466" s="8" t="s">
        <v>4294</v>
      </c>
      <c r="C2466" s="8" t="s">
        <v>280</v>
      </c>
      <c r="D2466" s="8" t="s">
        <v>4314</v>
      </c>
      <c r="E2466" s="8" t="s">
        <v>66</v>
      </c>
      <c r="F2466" s="8" t="s">
        <v>4004</v>
      </c>
    </row>
    <row r="2467" spans="2:6" x14ac:dyDescent="0.3">
      <c r="B2467" s="8" t="s">
        <v>4294</v>
      </c>
      <c r="C2467" s="8" t="s">
        <v>4315</v>
      </c>
      <c r="D2467" s="8" t="s">
        <v>4316</v>
      </c>
      <c r="E2467" s="8" t="s">
        <v>66</v>
      </c>
      <c r="F2467" s="8" t="s">
        <v>4004</v>
      </c>
    </row>
    <row r="2468" spans="2:6" x14ac:dyDescent="0.3">
      <c r="B2468" s="8" t="s">
        <v>4294</v>
      </c>
      <c r="C2468" s="8" t="s">
        <v>4317</v>
      </c>
      <c r="D2468" s="8" t="s">
        <v>4318</v>
      </c>
      <c r="E2468" s="8" t="s">
        <v>66</v>
      </c>
      <c r="F2468" s="8" t="s">
        <v>4004</v>
      </c>
    </row>
    <row r="2469" spans="2:6" x14ac:dyDescent="0.3">
      <c r="B2469" s="8" t="s">
        <v>4294</v>
      </c>
      <c r="C2469" s="8" t="s">
        <v>4319</v>
      </c>
      <c r="D2469" s="8" t="s">
        <v>4320</v>
      </c>
      <c r="E2469" s="8" t="s">
        <v>66</v>
      </c>
      <c r="F2469" s="8" t="s">
        <v>4004</v>
      </c>
    </row>
    <row r="2470" spans="2:6" x14ac:dyDescent="0.3">
      <c r="B2470" s="8" t="s">
        <v>4294</v>
      </c>
      <c r="C2470" s="8" t="s">
        <v>4321</v>
      </c>
      <c r="D2470" s="8" t="s">
        <v>4322</v>
      </c>
      <c r="E2470" s="8" t="s">
        <v>66</v>
      </c>
      <c r="F2470" s="8" t="s">
        <v>4004</v>
      </c>
    </row>
    <row r="2471" spans="2:6" x14ac:dyDescent="0.3">
      <c r="B2471" s="8" t="s">
        <v>4294</v>
      </c>
      <c r="C2471" s="8" t="s">
        <v>4323</v>
      </c>
      <c r="D2471" s="8" t="s">
        <v>4324</v>
      </c>
      <c r="E2471" s="8" t="s">
        <v>66</v>
      </c>
      <c r="F2471" s="8" t="s">
        <v>4004</v>
      </c>
    </row>
    <row r="2472" spans="2:6" x14ac:dyDescent="0.3">
      <c r="B2472" s="8" t="s">
        <v>4294</v>
      </c>
      <c r="C2472" s="8" t="s">
        <v>4325</v>
      </c>
      <c r="D2472" s="8" t="s">
        <v>4326</v>
      </c>
      <c r="E2472" s="8" t="s">
        <v>66</v>
      </c>
      <c r="F2472" s="8" t="s">
        <v>4004</v>
      </c>
    </row>
    <row r="2473" spans="2:6" x14ac:dyDescent="0.3">
      <c r="B2473" s="8" t="s">
        <v>4294</v>
      </c>
      <c r="C2473" s="8" t="s">
        <v>4327</v>
      </c>
      <c r="D2473" s="8" t="s">
        <v>4328</v>
      </c>
      <c r="E2473" s="8" t="s">
        <v>66</v>
      </c>
      <c r="F2473" s="8" t="s">
        <v>4004</v>
      </c>
    </row>
    <row r="2474" spans="2:6" x14ac:dyDescent="0.3">
      <c r="B2474" s="8" t="s">
        <v>4294</v>
      </c>
      <c r="C2474" s="8" t="s">
        <v>3807</v>
      </c>
      <c r="D2474" s="8" t="s">
        <v>4329</v>
      </c>
      <c r="E2474" s="8" t="s">
        <v>66</v>
      </c>
      <c r="F2474" s="8" t="s">
        <v>4004</v>
      </c>
    </row>
    <row r="2475" spans="2:6" x14ac:dyDescent="0.3">
      <c r="B2475" s="8" t="s">
        <v>4294</v>
      </c>
      <c r="C2475" s="8" t="s">
        <v>4330</v>
      </c>
      <c r="D2475" s="8" t="s">
        <v>4331</v>
      </c>
      <c r="E2475" s="8" t="s">
        <v>66</v>
      </c>
      <c r="F2475" s="8" t="s">
        <v>4004</v>
      </c>
    </row>
    <row r="2476" spans="2:6" x14ac:dyDescent="0.3">
      <c r="B2476" s="8" t="s">
        <v>4294</v>
      </c>
      <c r="C2476" s="8" t="s">
        <v>3859</v>
      </c>
      <c r="D2476" s="8" t="s">
        <v>4332</v>
      </c>
      <c r="E2476" s="8" t="s">
        <v>66</v>
      </c>
      <c r="F2476" s="8" t="s">
        <v>4004</v>
      </c>
    </row>
    <row r="2477" spans="2:6" x14ac:dyDescent="0.3">
      <c r="B2477" s="8" t="s">
        <v>4294</v>
      </c>
      <c r="C2477" s="8" t="s">
        <v>4333</v>
      </c>
      <c r="D2477" s="8" t="s">
        <v>4334</v>
      </c>
      <c r="E2477" s="8" t="s">
        <v>66</v>
      </c>
      <c r="F2477" s="8" t="s">
        <v>4004</v>
      </c>
    </row>
    <row r="2478" spans="2:6" x14ac:dyDescent="0.3">
      <c r="B2478" s="8" t="s">
        <v>4294</v>
      </c>
      <c r="C2478" s="8" t="s">
        <v>3882</v>
      </c>
      <c r="D2478" s="8" t="s">
        <v>4335</v>
      </c>
      <c r="E2478" s="8" t="s">
        <v>66</v>
      </c>
      <c r="F2478" s="8" t="s">
        <v>4004</v>
      </c>
    </row>
    <row r="2479" spans="2:6" x14ac:dyDescent="0.3">
      <c r="B2479" s="8" t="s">
        <v>4294</v>
      </c>
      <c r="C2479" s="8" t="s">
        <v>2540</v>
      </c>
      <c r="D2479" s="8" t="s">
        <v>4336</v>
      </c>
      <c r="E2479" s="8" t="s">
        <v>66</v>
      </c>
      <c r="F2479" s="8" t="s">
        <v>4004</v>
      </c>
    </row>
    <row r="2480" spans="2:6" x14ac:dyDescent="0.3">
      <c r="B2480" s="8" t="s">
        <v>4294</v>
      </c>
      <c r="C2480" s="8" t="s">
        <v>3817</v>
      </c>
      <c r="D2480" s="8" t="s">
        <v>4337</v>
      </c>
      <c r="E2480" s="8" t="s">
        <v>66</v>
      </c>
      <c r="F2480" s="8" t="s">
        <v>4004</v>
      </c>
    </row>
    <row r="2481" spans="2:6" x14ac:dyDescent="0.3">
      <c r="B2481" s="8" t="s">
        <v>4294</v>
      </c>
      <c r="C2481" s="8" t="s">
        <v>818</v>
      </c>
      <c r="D2481" s="8" t="s">
        <v>4338</v>
      </c>
      <c r="E2481" s="8" t="s">
        <v>66</v>
      </c>
      <c r="F2481" s="8" t="s">
        <v>4004</v>
      </c>
    </row>
    <row r="2482" spans="2:6" x14ac:dyDescent="0.3">
      <c r="B2482" s="8" t="s">
        <v>4294</v>
      </c>
      <c r="C2482" s="8" t="s">
        <v>4339</v>
      </c>
      <c r="D2482" s="8" t="s">
        <v>4340</v>
      </c>
      <c r="E2482" s="8" t="s">
        <v>66</v>
      </c>
      <c r="F2482" s="8" t="s">
        <v>4004</v>
      </c>
    </row>
    <row r="2483" spans="2:6" x14ac:dyDescent="0.3">
      <c r="B2483" s="8" t="s">
        <v>4294</v>
      </c>
      <c r="C2483" s="8" t="s">
        <v>4341</v>
      </c>
      <c r="D2483" s="8" t="s">
        <v>4342</v>
      </c>
      <c r="E2483" s="8" t="s">
        <v>66</v>
      </c>
      <c r="F2483" s="8" t="s">
        <v>4004</v>
      </c>
    </row>
    <row r="2484" spans="2:6" x14ac:dyDescent="0.3">
      <c r="B2484" s="8" t="s">
        <v>4294</v>
      </c>
      <c r="C2484" s="8" t="s">
        <v>466</v>
      </c>
      <c r="D2484" s="8" t="s">
        <v>4343</v>
      </c>
      <c r="E2484" s="8" t="s">
        <v>66</v>
      </c>
      <c r="F2484" s="8" t="s">
        <v>4004</v>
      </c>
    </row>
    <row r="2485" spans="2:6" x14ac:dyDescent="0.3">
      <c r="B2485" s="8" t="s">
        <v>4294</v>
      </c>
      <c r="C2485" s="8" t="s">
        <v>2573</v>
      </c>
      <c r="D2485" s="8" t="s">
        <v>4344</v>
      </c>
      <c r="E2485" s="8" t="s">
        <v>66</v>
      </c>
      <c r="F2485" s="8" t="s">
        <v>4004</v>
      </c>
    </row>
    <row r="2486" spans="2:6" x14ac:dyDescent="0.3">
      <c r="B2486" s="8" t="s">
        <v>4294</v>
      </c>
      <c r="C2486" s="8" t="s">
        <v>3259</v>
      </c>
      <c r="D2486" s="8" t="s">
        <v>4345</v>
      </c>
      <c r="E2486" s="8" t="s">
        <v>66</v>
      </c>
      <c r="F2486" s="8" t="s">
        <v>4004</v>
      </c>
    </row>
    <row r="2487" spans="2:6" x14ac:dyDescent="0.3">
      <c r="B2487" s="8" t="s">
        <v>4294</v>
      </c>
      <c r="C2487" s="8" t="s">
        <v>4346</v>
      </c>
      <c r="D2487" s="8" t="s">
        <v>4347</v>
      </c>
      <c r="E2487" s="8" t="s">
        <v>66</v>
      </c>
      <c r="F2487" s="8" t="s">
        <v>4004</v>
      </c>
    </row>
    <row r="2488" spans="2:6" x14ac:dyDescent="0.3">
      <c r="B2488" s="8" t="s">
        <v>4294</v>
      </c>
      <c r="C2488" s="8" t="s">
        <v>4348</v>
      </c>
      <c r="D2488" s="8" t="s">
        <v>4349</v>
      </c>
      <c r="E2488" s="8" t="s">
        <v>66</v>
      </c>
      <c r="F2488" s="8" t="s">
        <v>4004</v>
      </c>
    </row>
    <row r="2489" spans="2:6" x14ac:dyDescent="0.3">
      <c r="B2489" s="8" t="s">
        <v>4294</v>
      </c>
      <c r="C2489" s="8" t="s">
        <v>2305</v>
      </c>
      <c r="D2489" s="8" t="s">
        <v>4350</v>
      </c>
      <c r="E2489" s="8" t="s">
        <v>66</v>
      </c>
      <c r="F2489" s="8" t="s">
        <v>4004</v>
      </c>
    </row>
    <row r="2490" spans="2:6" x14ac:dyDescent="0.3">
      <c r="B2490" s="8" t="s">
        <v>4294</v>
      </c>
      <c r="C2490" s="8" t="s">
        <v>4351</v>
      </c>
      <c r="D2490" s="8" t="s">
        <v>4352</v>
      </c>
      <c r="E2490" s="8" t="s">
        <v>66</v>
      </c>
      <c r="F2490" s="8" t="s">
        <v>4004</v>
      </c>
    </row>
    <row r="2491" spans="2:6" x14ac:dyDescent="0.3">
      <c r="B2491" s="8" t="s">
        <v>4294</v>
      </c>
      <c r="C2491" s="8" t="s">
        <v>895</v>
      </c>
      <c r="D2491" s="8" t="s">
        <v>4353</v>
      </c>
      <c r="E2491" s="8" t="s">
        <v>66</v>
      </c>
      <c r="F2491" s="8" t="s">
        <v>4004</v>
      </c>
    </row>
    <row r="2492" spans="2:6" x14ac:dyDescent="0.3">
      <c r="B2492" s="8" t="s">
        <v>4294</v>
      </c>
      <c r="C2492" s="8" t="s">
        <v>4354</v>
      </c>
      <c r="D2492" s="8" t="s">
        <v>4355</v>
      </c>
      <c r="E2492" s="8" t="s">
        <v>66</v>
      </c>
      <c r="F2492" s="8" t="s">
        <v>4004</v>
      </c>
    </row>
    <row r="2493" spans="2:6" x14ac:dyDescent="0.3">
      <c r="B2493" s="8" t="s">
        <v>4294</v>
      </c>
      <c r="C2493" s="8" t="s">
        <v>1889</v>
      </c>
      <c r="D2493" s="8" t="s">
        <v>4356</v>
      </c>
      <c r="E2493" s="8" t="s">
        <v>66</v>
      </c>
      <c r="F2493" s="8" t="s">
        <v>4004</v>
      </c>
    </row>
    <row r="2494" spans="2:6" x14ac:dyDescent="0.3">
      <c r="B2494" s="8" t="s">
        <v>4294</v>
      </c>
      <c r="C2494" s="8" t="s">
        <v>4357</v>
      </c>
      <c r="D2494" s="8" t="s">
        <v>4358</v>
      </c>
      <c r="E2494" s="8" t="s">
        <v>66</v>
      </c>
      <c r="F2494" s="8" t="s">
        <v>4004</v>
      </c>
    </row>
    <row r="2495" spans="2:6" x14ac:dyDescent="0.3">
      <c r="B2495" s="8" t="s">
        <v>4359</v>
      </c>
      <c r="C2495" s="8"/>
      <c r="D2495" s="8" t="s">
        <v>4359</v>
      </c>
      <c r="E2495" s="8" t="s">
        <v>66</v>
      </c>
      <c r="F2495" s="8" t="s">
        <v>4004</v>
      </c>
    </row>
    <row r="2496" spans="2:6" x14ac:dyDescent="0.3">
      <c r="B2496" s="8" t="s">
        <v>4360</v>
      </c>
      <c r="C2496" s="8"/>
      <c r="D2496" s="8" t="s">
        <v>4360</v>
      </c>
      <c r="E2496" s="8" t="s">
        <v>66</v>
      </c>
      <c r="F2496" s="8" t="s">
        <v>4004</v>
      </c>
    </row>
    <row r="2497" spans="2:6" x14ac:dyDescent="0.3">
      <c r="B2497" s="8" t="s">
        <v>4361</v>
      </c>
      <c r="C2497" s="8" t="s">
        <v>1991</v>
      </c>
      <c r="D2497" s="8" t="s">
        <v>4362</v>
      </c>
      <c r="E2497" s="8" t="s">
        <v>66</v>
      </c>
      <c r="F2497" s="8" t="s">
        <v>4004</v>
      </c>
    </row>
    <row r="2498" spans="2:6" x14ac:dyDescent="0.3">
      <c r="B2498" s="8" t="s">
        <v>4361</v>
      </c>
      <c r="C2498" s="8" t="s">
        <v>4363</v>
      </c>
      <c r="D2498" s="8" t="s">
        <v>4364</v>
      </c>
      <c r="E2498" s="8" t="s">
        <v>66</v>
      </c>
      <c r="F2498" s="8" t="s">
        <v>4004</v>
      </c>
    </row>
    <row r="2499" spans="2:6" x14ac:dyDescent="0.3">
      <c r="B2499" s="8" t="s">
        <v>4361</v>
      </c>
      <c r="C2499" s="8" t="s">
        <v>2036</v>
      </c>
      <c r="D2499" s="8" t="s">
        <v>4365</v>
      </c>
      <c r="E2499" s="8" t="s">
        <v>66</v>
      </c>
      <c r="F2499" s="8" t="s">
        <v>4004</v>
      </c>
    </row>
    <row r="2500" spans="2:6" x14ac:dyDescent="0.3">
      <c r="B2500" s="8" t="s">
        <v>4361</v>
      </c>
      <c r="C2500" s="8" t="s">
        <v>4366</v>
      </c>
      <c r="D2500" s="8" t="s">
        <v>4367</v>
      </c>
      <c r="E2500" s="8" t="s">
        <v>66</v>
      </c>
      <c r="F2500" s="8" t="s">
        <v>4004</v>
      </c>
    </row>
    <row r="2501" spans="2:6" x14ac:dyDescent="0.3">
      <c r="B2501" s="8" t="s">
        <v>4361</v>
      </c>
      <c r="C2501" s="8" t="s">
        <v>3093</v>
      </c>
      <c r="D2501" s="8" t="s">
        <v>4368</v>
      </c>
      <c r="E2501" s="8" t="s">
        <v>66</v>
      </c>
      <c r="F2501" s="8" t="s">
        <v>4004</v>
      </c>
    </row>
    <row r="2502" spans="2:6" x14ac:dyDescent="0.3">
      <c r="B2502" s="8" t="s">
        <v>4361</v>
      </c>
      <c r="C2502" s="8" t="s">
        <v>1508</v>
      </c>
      <c r="D2502" s="8" t="s">
        <v>4369</v>
      </c>
      <c r="E2502" s="8" t="s">
        <v>66</v>
      </c>
      <c r="F2502" s="8" t="s">
        <v>4004</v>
      </c>
    </row>
    <row r="2503" spans="2:6" x14ac:dyDescent="0.3">
      <c r="B2503" s="8" t="s">
        <v>4361</v>
      </c>
      <c r="C2503" s="8" t="s">
        <v>1510</v>
      </c>
      <c r="D2503" s="8" t="s">
        <v>4370</v>
      </c>
      <c r="E2503" s="8" t="s">
        <v>66</v>
      </c>
      <c r="F2503" s="8" t="s">
        <v>4004</v>
      </c>
    </row>
    <row r="2504" spans="2:6" x14ac:dyDescent="0.3">
      <c r="B2504" s="8" t="s">
        <v>4361</v>
      </c>
      <c r="C2504" s="8" t="s">
        <v>1512</v>
      </c>
      <c r="D2504" s="8" t="s">
        <v>4371</v>
      </c>
      <c r="E2504" s="8" t="s">
        <v>66</v>
      </c>
      <c r="F2504" s="8" t="s">
        <v>4004</v>
      </c>
    </row>
    <row r="2505" spans="2:6" x14ac:dyDescent="0.3">
      <c r="B2505" s="8" t="s">
        <v>4361</v>
      </c>
      <c r="C2505" s="8" t="s">
        <v>1514</v>
      </c>
      <c r="D2505" s="8" t="s">
        <v>4372</v>
      </c>
      <c r="E2505" s="8" t="s">
        <v>66</v>
      </c>
      <c r="F2505" s="8" t="s">
        <v>4004</v>
      </c>
    </row>
    <row r="2506" spans="2:6" x14ac:dyDescent="0.3">
      <c r="B2506" s="8" t="s">
        <v>4361</v>
      </c>
      <c r="C2506" s="8" t="s">
        <v>4373</v>
      </c>
      <c r="D2506" s="8" t="s">
        <v>4374</v>
      </c>
      <c r="E2506" s="8" t="s">
        <v>66</v>
      </c>
      <c r="F2506" s="8" t="s">
        <v>4004</v>
      </c>
    </row>
    <row r="2507" spans="2:6" x14ac:dyDescent="0.3">
      <c r="B2507" s="8" t="s">
        <v>4361</v>
      </c>
      <c r="C2507" s="8" t="s">
        <v>928</v>
      </c>
      <c r="D2507" s="8" t="s">
        <v>4375</v>
      </c>
      <c r="E2507" s="8" t="s">
        <v>66</v>
      </c>
      <c r="F2507" s="8" t="s">
        <v>4004</v>
      </c>
    </row>
    <row r="2508" spans="2:6" x14ac:dyDescent="0.3">
      <c r="B2508" s="8" t="s">
        <v>4361</v>
      </c>
      <c r="C2508" s="8" t="s">
        <v>930</v>
      </c>
      <c r="D2508" s="8" t="s">
        <v>4376</v>
      </c>
      <c r="E2508" s="8" t="s">
        <v>66</v>
      </c>
      <c r="F2508" s="8" t="s">
        <v>4004</v>
      </c>
    </row>
    <row r="2509" spans="2:6" x14ac:dyDescent="0.3">
      <c r="B2509" s="8" t="s">
        <v>4361</v>
      </c>
      <c r="C2509" s="8" t="s">
        <v>932</v>
      </c>
      <c r="D2509" s="8" t="s">
        <v>4377</v>
      </c>
      <c r="E2509" s="8" t="s">
        <v>66</v>
      </c>
      <c r="F2509" s="8" t="s">
        <v>4004</v>
      </c>
    </row>
    <row r="2510" spans="2:6" x14ac:dyDescent="0.3">
      <c r="B2510" s="8" t="s">
        <v>4361</v>
      </c>
      <c r="C2510" s="8" t="s">
        <v>934</v>
      </c>
      <c r="D2510" s="8" t="s">
        <v>4378</v>
      </c>
      <c r="E2510" s="8" t="s">
        <v>66</v>
      </c>
      <c r="F2510" s="8" t="s">
        <v>4004</v>
      </c>
    </row>
    <row r="2511" spans="2:6" x14ac:dyDescent="0.3">
      <c r="B2511" s="8" t="s">
        <v>4361</v>
      </c>
      <c r="C2511" s="8" t="s">
        <v>936</v>
      </c>
      <c r="D2511" s="8" t="s">
        <v>4379</v>
      </c>
      <c r="E2511" s="8" t="s">
        <v>66</v>
      </c>
      <c r="F2511" s="8" t="s">
        <v>4004</v>
      </c>
    </row>
    <row r="2512" spans="2:6" x14ac:dyDescent="0.3">
      <c r="B2512" s="8" t="s">
        <v>4361</v>
      </c>
      <c r="C2512" s="8" t="s">
        <v>4380</v>
      </c>
      <c r="D2512" s="8" t="s">
        <v>4381</v>
      </c>
      <c r="E2512" s="8" t="s">
        <v>66</v>
      </c>
      <c r="F2512" s="8" t="s">
        <v>4004</v>
      </c>
    </row>
    <row r="2513" spans="2:6" x14ac:dyDescent="0.3">
      <c r="B2513" s="8" t="s">
        <v>4382</v>
      </c>
      <c r="C2513" s="8"/>
      <c r="D2513" s="8" t="s">
        <v>4382</v>
      </c>
      <c r="E2513" s="8" t="s">
        <v>66</v>
      </c>
      <c r="F2513" s="8" t="s">
        <v>4004</v>
      </c>
    </row>
    <row r="2514" spans="2:6" x14ac:dyDescent="0.3">
      <c r="B2514" s="8" t="s">
        <v>4383</v>
      </c>
      <c r="C2514" s="8"/>
      <c r="D2514" s="8" t="s">
        <v>4383</v>
      </c>
      <c r="E2514" s="8" t="s">
        <v>66</v>
      </c>
      <c r="F2514" s="8" t="s">
        <v>4004</v>
      </c>
    </row>
    <row r="2515" spans="2:6" x14ac:dyDescent="0.3">
      <c r="B2515" s="8" t="s">
        <v>4384</v>
      </c>
      <c r="C2515" s="8"/>
      <c r="D2515" s="8" t="s">
        <v>4384</v>
      </c>
      <c r="E2515" s="8" t="s">
        <v>66</v>
      </c>
      <c r="F2515" s="8" t="s">
        <v>4004</v>
      </c>
    </row>
    <row r="2516" spans="2:6" x14ac:dyDescent="0.3">
      <c r="B2516" s="8" t="s">
        <v>4385</v>
      </c>
      <c r="C2516" s="8"/>
      <c r="D2516" s="8" t="s">
        <v>4385</v>
      </c>
      <c r="E2516" s="8" t="s">
        <v>66</v>
      </c>
      <c r="F2516" s="8" t="s">
        <v>4004</v>
      </c>
    </row>
    <row r="2517" spans="2:6" x14ac:dyDescent="0.3">
      <c r="B2517" s="8" t="s">
        <v>4386</v>
      </c>
      <c r="C2517" s="8"/>
      <c r="D2517" s="8" t="s">
        <v>4386</v>
      </c>
      <c r="E2517" s="8" t="s">
        <v>66</v>
      </c>
      <c r="F2517" s="8" t="s">
        <v>4004</v>
      </c>
    </row>
    <row r="2518" spans="2:6" x14ac:dyDescent="0.3">
      <c r="B2518" s="8" t="s">
        <v>4387</v>
      </c>
      <c r="C2518" s="8">
        <v>4</v>
      </c>
      <c r="D2518" s="8" t="s">
        <v>4388</v>
      </c>
      <c r="E2518" s="8" t="s">
        <v>66</v>
      </c>
      <c r="F2518" s="8" t="s">
        <v>4004</v>
      </c>
    </row>
    <row r="2519" spans="2:6" x14ac:dyDescent="0.3">
      <c r="B2519" s="8" t="s">
        <v>4387</v>
      </c>
      <c r="C2519" s="8" t="s">
        <v>4389</v>
      </c>
      <c r="D2519" s="8" t="s">
        <v>4390</v>
      </c>
      <c r="E2519" s="8" t="s">
        <v>66</v>
      </c>
      <c r="F2519" s="8" t="s">
        <v>4004</v>
      </c>
    </row>
    <row r="2520" spans="2:6" x14ac:dyDescent="0.3">
      <c r="B2520" s="8" t="s">
        <v>4391</v>
      </c>
      <c r="C2520" s="8"/>
      <c r="D2520" s="8" t="s">
        <v>4391</v>
      </c>
      <c r="E2520" s="8" t="s">
        <v>66</v>
      </c>
      <c r="F2520" s="8" t="s">
        <v>4004</v>
      </c>
    </row>
    <row r="2521" spans="2:6" x14ac:dyDescent="0.3">
      <c r="B2521" s="8" t="s">
        <v>4391</v>
      </c>
      <c r="C2521" s="8" t="s">
        <v>4392</v>
      </c>
      <c r="D2521" s="8" t="s">
        <v>4393</v>
      </c>
      <c r="E2521" s="8" t="s">
        <v>66</v>
      </c>
      <c r="F2521" s="8" t="s">
        <v>4004</v>
      </c>
    </row>
    <row r="2522" spans="2:6" x14ac:dyDescent="0.3">
      <c r="B2522" s="8" t="s">
        <v>4391</v>
      </c>
      <c r="C2522" s="8" t="s">
        <v>581</v>
      </c>
      <c r="D2522" s="8" t="s">
        <v>4394</v>
      </c>
      <c r="E2522" s="8" t="s">
        <v>66</v>
      </c>
      <c r="F2522" s="8" t="s">
        <v>4004</v>
      </c>
    </row>
    <row r="2523" spans="2:6" x14ac:dyDescent="0.3">
      <c r="B2523" s="8" t="s">
        <v>4391</v>
      </c>
      <c r="C2523" s="8" t="s">
        <v>4304</v>
      </c>
      <c r="D2523" s="8" t="s">
        <v>4395</v>
      </c>
      <c r="E2523" s="8" t="s">
        <v>66</v>
      </c>
      <c r="F2523" s="8" t="s">
        <v>4004</v>
      </c>
    </row>
    <row r="2524" spans="2:6" x14ac:dyDescent="0.3">
      <c r="B2524" s="8" t="s">
        <v>4391</v>
      </c>
      <c r="C2524" s="8" t="s">
        <v>4396</v>
      </c>
      <c r="D2524" s="8" t="s">
        <v>4397</v>
      </c>
      <c r="E2524" s="8" t="s">
        <v>66</v>
      </c>
      <c r="F2524" s="8" t="s">
        <v>4004</v>
      </c>
    </row>
    <row r="2525" spans="2:6" x14ac:dyDescent="0.3">
      <c r="B2525" s="8" t="s">
        <v>4391</v>
      </c>
      <c r="C2525" s="8" t="s">
        <v>4398</v>
      </c>
      <c r="D2525" s="8" t="s">
        <v>4399</v>
      </c>
      <c r="E2525" s="8" t="s">
        <v>66</v>
      </c>
      <c r="F2525" s="8" t="s">
        <v>4004</v>
      </c>
    </row>
    <row r="2526" spans="2:6" x14ac:dyDescent="0.3">
      <c r="B2526" s="8" t="s">
        <v>4391</v>
      </c>
      <c r="C2526" s="8" t="s">
        <v>222</v>
      </c>
      <c r="D2526" s="8" t="s">
        <v>4400</v>
      </c>
      <c r="E2526" s="8" t="s">
        <v>66</v>
      </c>
      <c r="F2526" s="8" t="s">
        <v>4004</v>
      </c>
    </row>
    <row r="2527" spans="2:6" x14ac:dyDescent="0.3">
      <c r="B2527" s="8" t="s">
        <v>4391</v>
      </c>
      <c r="C2527" s="8" t="s">
        <v>224</v>
      </c>
      <c r="D2527" s="8" t="s">
        <v>4401</v>
      </c>
      <c r="E2527" s="8" t="s">
        <v>66</v>
      </c>
      <c r="F2527" s="8" t="s">
        <v>4004</v>
      </c>
    </row>
    <row r="2528" spans="2:6" x14ac:dyDescent="0.3">
      <c r="B2528" s="8" t="s">
        <v>4391</v>
      </c>
      <c r="C2528" s="8" t="s">
        <v>226</v>
      </c>
      <c r="D2528" s="8" t="s">
        <v>4402</v>
      </c>
      <c r="E2528" s="8" t="s">
        <v>66</v>
      </c>
      <c r="F2528" s="8" t="s">
        <v>4004</v>
      </c>
    </row>
    <row r="2529" spans="2:6" x14ac:dyDescent="0.3">
      <c r="B2529" s="8" t="s">
        <v>4403</v>
      </c>
      <c r="C2529" s="8"/>
      <c r="D2529" s="8" t="s">
        <v>4403</v>
      </c>
      <c r="E2529" s="8" t="s">
        <v>66</v>
      </c>
      <c r="F2529" s="8" t="s">
        <v>4004</v>
      </c>
    </row>
    <row r="2530" spans="2:6" x14ac:dyDescent="0.3">
      <c r="B2530" s="8" t="s">
        <v>4404</v>
      </c>
      <c r="C2530" s="8"/>
      <c r="D2530" s="8" t="s">
        <v>4404</v>
      </c>
      <c r="E2530" s="8" t="s">
        <v>66</v>
      </c>
      <c r="F2530" s="8" t="s">
        <v>4004</v>
      </c>
    </row>
    <row r="2531" spans="2:6" x14ac:dyDescent="0.3">
      <c r="B2531" s="8" t="s">
        <v>4024</v>
      </c>
      <c r="C2531" s="8" t="s">
        <v>4405</v>
      </c>
      <c r="D2531" s="8" t="s">
        <v>4406</v>
      </c>
      <c r="E2531" s="8" t="s">
        <v>69</v>
      </c>
      <c r="F2531" s="8" t="s">
        <v>4004</v>
      </c>
    </row>
    <row r="2532" spans="2:6" x14ac:dyDescent="0.3">
      <c r="B2532" s="8" t="s">
        <v>4024</v>
      </c>
      <c r="C2532" s="8" t="s">
        <v>2404</v>
      </c>
      <c r="D2532" s="8" t="s">
        <v>4407</v>
      </c>
      <c r="E2532" s="8" t="s">
        <v>69</v>
      </c>
      <c r="F2532" s="8" t="s">
        <v>4004</v>
      </c>
    </row>
    <row r="2533" spans="2:6" x14ac:dyDescent="0.3">
      <c r="B2533" s="8" t="s">
        <v>4024</v>
      </c>
      <c r="C2533" s="8" t="s">
        <v>2643</v>
      </c>
      <c r="D2533" s="8" t="s">
        <v>4408</v>
      </c>
      <c r="E2533" s="8" t="s">
        <v>69</v>
      </c>
      <c r="F2533" s="8" t="s">
        <v>4004</v>
      </c>
    </row>
    <row r="2534" spans="2:6" x14ac:dyDescent="0.3">
      <c r="B2534" s="8" t="s">
        <v>2609</v>
      </c>
      <c r="C2534" s="8" t="s">
        <v>2685</v>
      </c>
      <c r="D2534" s="8" t="s">
        <v>4409</v>
      </c>
      <c r="E2534" s="8" t="s">
        <v>69</v>
      </c>
      <c r="F2534" s="8" t="s">
        <v>4004</v>
      </c>
    </row>
    <row r="2535" spans="2:6" x14ac:dyDescent="0.3">
      <c r="B2535" s="8" t="s">
        <v>2609</v>
      </c>
      <c r="C2535" s="8" t="s">
        <v>2687</v>
      </c>
      <c r="D2535" s="8" t="s">
        <v>4410</v>
      </c>
      <c r="E2535" s="8" t="s">
        <v>69</v>
      </c>
      <c r="F2535" s="8" t="s">
        <v>4004</v>
      </c>
    </row>
    <row r="2536" spans="2:6" x14ac:dyDescent="0.3">
      <c r="B2536" s="8" t="s">
        <v>2609</v>
      </c>
      <c r="C2536" s="8" t="s">
        <v>2689</v>
      </c>
      <c r="D2536" s="8" t="s">
        <v>4411</v>
      </c>
      <c r="E2536" s="8" t="s">
        <v>69</v>
      </c>
      <c r="F2536" s="8" t="s">
        <v>4004</v>
      </c>
    </row>
    <row r="2537" spans="2:6" x14ac:dyDescent="0.3">
      <c r="B2537" s="8" t="s">
        <v>2609</v>
      </c>
      <c r="C2537" s="8" t="s">
        <v>2693</v>
      </c>
      <c r="D2537" s="8" t="s">
        <v>4412</v>
      </c>
      <c r="E2537" s="8" t="s">
        <v>69</v>
      </c>
      <c r="F2537" s="8" t="s">
        <v>4004</v>
      </c>
    </row>
    <row r="2538" spans="2:6" x14ac:dyDescent="0.3">
      <c r="B2538" s="8" t="s">
        <v>2609</v>
      </c>
      <c r="C2538" s="8" t="s">
        <v>4413</v>
      </c>
      <c r="D2538" s="8" t="s">
        <v>4414</v>
      </c>
      <c r="E2538" s="8" t="s">
        <v>69</v>
      </c>
      <c r="F2538" s="8" t="s">
        <v>4004</v>
      </c>
    </row>
    <row r="2539" spans="2:6" x14ac:dyDescent="0.3">
      <c r="B2539" s="8" t="s">
        <v>2609</v>
      </c>
      <c r="C2539" s="8" t="s">
        <v>2158</v>
      </c>
      <c r="D2539" s="8" t="s">
        <v>4415</v>
      </c>
      <c r="E2539" s="8" t="s">
        <v>69</v>
      </c>
      <c r="F2539" s="8" t="s">
        <v>4004</v>
      </c>
    </row>
    <row r="2540" spans="2:6" x14ac:dyDescent="0.3">
      <c r="B2540" s="8" t="s">
        <v>2609</v>
      </c>
      <c r="C2540" s="8" t="s">
        <v>2026</v>
      </c>
      <c r="D2540" s="8" t="s">
        <v>4416</v>
      </c>
      <c r="E2540" s="8" t="s">
        <v>69</v>
      </c>
      <c r="F2540" s="8" t="s">
        <v>4004</v>
      </c>
    </row>
    <row r="2541" spans="2:6" x14ac:dyDescent="0.3">
      <c r="B2541" s="8" t="s">
        <v>2609</v>
      </c>
      <c r="C2541" s="8" t="s">
        <v>2161</v>
      </c>
      <c r="D2541" s="8" t="s">
        <v>4417</v>
      </c>
      <c r="E2541" s="8" t="s">
        <v>69</v>
      </c>
      <c r="F2541" s="8" t="s">
        <v>4004</v>
      </c>
    </row>
    <row r="2542" spans="2:6" x14ac:dyDescent="0.3">
      <c r="B2542" s="8" t="s">
        <v>4418</v>
      </c>
      <c r="C2542" s="8"/>
      <c r="D2542" s="8" t="s">
        <v>4418</v>
      </c>
      <c r="E2542" s="8" t="s">
        <v>69</v>
      </c>
      <c r="F2542" s="8" t="s">
        <v>4004</v>
      </c>
    </row>
    <row r="2543" spans="2:6" x14ac:dyDescent="0.3">
      <c r="B2543" s="8" t="s">
        <v>4419</v>
      </c>
      <c r="C2543" s="8" t="s">
        <v>3213</v>
      </c>
      <c r="D2543" s="8" t="s">
        <v>4420</v>
      </c>
      <c r="E2543" s="8" t="s">
        <v>69</v>
      </c>
      <c r="F2543" s="8" t="s">
        <v>4004</v>
      </c>
    </row>
    <row r="2544" spans="2:6" x14ac:dyDescent="0.3">
      <c r="B2544" s="8" t="s">
        <v>4419</v>
      </c>
      <c r="C2544" s="8" t="s">
        <v>2257</v>
      </c>
      <c r="D2544" s="8" t="s">
        <v>4421</v>
      </c>
      <c r="E2544" s="8" t="s">
        <v>69</v>
      </c>
      <c r="F2544" s="8" t="s">
        <v>4004</v>
      </c>
    </row>
    <row r="2545" spans="2:6" x14ac:dyDescent="0.3">
      <c r="B2545" s="8" t="s">
        <v>4422</v>
      </c>
      <c r="C2545" s="8" t="s">
        <v>4423</v>
      </c>
      <c r="D2545" s="8" t="s">
        <v>4424</v>
      </c>
      <c r="E2545" s="8" t="s">
        <v>69</v>
      </c>
      <c r="F2545" s="8" t="s">
        <v>4004</v>
      </c>
    </row>
    <row r="2546" spans="2:6" x14ac:dyDescent="0.3">
      <c r="B2546" s="8" t="s">
        <v>4425</v>
      </c>
      <c r="C2546" s="8" t="s">
        <v>3421</v>
      </c>
      <c r="D2546" s="8" t="s">
        <v>4426</v>
      </c>
      <c r="E2546" s="8" t="s">
        <v>69</v>
      </c>
      <c r="F2546" s="8" t="s">
        <v>4004</v>
      </c>
    </row>
    <row r="2547" spans="2:6" x14ac:dyDescent="0.3">
      <c r="B2547" s="8" t="s">
        <v>3662</v>
      </c>
      <c r="C2547" s="8" t="s">
        <v>1261</v>
      </c>
      <c r="D2547" s="8" t="s">
        <v>4427</v>
      </c>
      <c r="E2547" s="8" t="s">
        <v>69</v>
      </c>
      <c r="F2547" s="8" t="s">
        <v>4004</v>
      </c>
    </row>
    <row r="2548" spans="2:6" x14ac:dyDescent="0.3">
      <c r="B2548" s="8" t="s">
        <v>4428</v>
      </c>
      <c r="C2548" s="8" t="s">
        <v>4429</v>
      </c>
      <c r="D2548" s="8" t="s">
        <v>4430</v>
      </c>
      <c r="E2548" s="8" t="s">
        <v>69</v>
      </c>
      <c r="F2548" s="8" t="s">
        <v>4004</v>
      </c>
    </row>
    <row r="2549" spans="2:6" x14ac:dyDescent="0.3">
      <c r="B2549" s="8" t="s">
        <v>4428</v>
      </c>
      <c r="C2549" s="8" t="s">
        <v>4431</v>
      </c>
      <c r="D2549" s="8" t="s">
        <v>4432</v>
      </c>
      <c r="E2549" s="8" t="s">
        <v>69</v>
      </c>
      <c r="F2549" s="8" t="s">
        <v>4004</v>
      </c>
    </row>
    <row r="2550" spans="2:6" x14ac:dyDescent="0.3">
      <c r="B2550" s="8" t="s">
        <v>4428</v>
      </c>
      <c r="C2550" s="8" t="s">
        <v>4433</v>
      </c>
      <c r="D2550" s="8" t="s">
        <v>4434</v>
      </c>
      <c r="E2550" s="8" t="s">
        <v>69</v>
      </c>
      <c r="F2550" s="8" t="s">
        <v>4004</v>
      </c>
    </row>
    <row r="2551" spans="2:6" x14ac:dyDescent="0.3">
      <c r="B2551" s="8" t="s">
        <v>4428</v>
      </c>
      <c r="C2551" s="8" t="s">
        <v>4435</v>
      </c>
      <c r="D2551" s="8" t="s">
        <v>4436</v>
      </c>
      <c r="E2551" s="8" t="s">
        <v>69</v>
      </c>
      <c r="F2551" s="8" t="s">
        <v>4004</v>
      </c>
    </row>
    <row r="2552" spans="2:6" x14ac:dyDescent="0.3">
      <c r="B2552" s="8" t="s">
        <v>4428</v>
      </c>
      <c r="C2552" s="8" t="s">
        <v>156</v>
      </c>
      <c r="D2552" s="8" t="s">
        <v>4437</v>
      </c>
      <c r="E2552" s="8" t="s">
        <v>69</v>
      </c>
      <c r="F2552" s="8" t="s">
        <v>4004</v>
      </c>
    </row>
    <row r="2553" spans="2:6" x14ac:dyDescent="0.3">
      <c r="B2553" s="8" t="s">
        <v>4428</v>
      </c>
      <c r="C2553" s="8">
        <v>5</v>
      </c>
      <c r="D2553" s="8" t="s">
        <v>4438</v>
      </c>
      <c r="E2553" s="8" t="s">
        <v>69</v>
      </c>
      <c r="F2553" s="8" t="s">
        <v>4004</v>
      </c>
    </row>
    <row r="2554" spans="2:6" x14ac:dyDescent="0.3">
      <c r="B2554" s="8" t="s">
        <v>4439</v>
      </c>
      <c r="C2554" s="8" t="s">
        <v>4440</v>
      </c>
      <c r="D2554" s="8" t="s">
        <v>4441</v>
      </c>
      <c r="E2554" s="8" t="s">
        <v>69</v>
      </c>
      <c r="F2554" s="8" t="s">
        <v>4004</v>
      </c>
    </row>
    <row r="2555" spans="2:6" x14ac:dyDescent="0.3">
      <c r="B2555" s="8" t="s">
        <v>4439</v>
      </c>
      <c r="C2555" s="8" t="s">
        <v>711</v>
      </c>
      <c r="D2555" s="8" t="s">
        <v>4442</v>
      </c>
      <c r="E2555" s="8" t="s">
        <v>69</v>
      </c>
      <c r="F2555" s="8" t="s">
        <v>4004</v>
      </c>
    </row>
    <row r="2556" spans="2:6" x14ac:dyDescent="0.3">
      <c r="B2556" s="8" t="s">
        <v>4439</v>
      </c>
      <c r="C2556" s="8" t="s">
        <v>4443</v>
      </c>
      <c r="D2556" s="8" t="s">
        <v>4444</v>
      </c>
      <c r="E2556" s="8" t="s">
        <v>69</v>
      </c>
      <c r="F2556" s="8" t="s">
        <v>4004</v>
      </c>
    </row>
    <row r="2557" spans="2:6" x14ac:dyDescent="0.3">
      <c r="B2557" s="8" t="s">
        <v>4439</v>
      </c>
      <c r="C2557" s="8" t="s">
        <v>4445</v>
      </c>
      <c r="D2557" s="8" t="s">
        <v>4446</v>
      </c>
      <c r="E2557" s="8" t="s">
        <v>69</v>
      </c>
      <c r="F2557" s="8" t="s">
        <v>4004</v>
      </c>
    </row>
    <row r="2558" spans="2:6" x14ac:dyDescent="0.3">
      <c r="B2558" s="8" t="s">
        <v>4447</v>
      </c>
      <c r="C2558" s="8" t="s">
        <v>4448</v>
      </c>
      <c r="D2558" s="8" t="s">
        <v>4449</v>
      </c>
      <c r="E2558" s="8" t="s">
        <v>69</v>
      </c>
      <c r="F2558" s="8" t="s">
        <v>4004</v>
      </c>
    </row>
    <row r="2559" spans="2:6" x14ac:dyDescent="0.3">
      <c r="B2559" s="8" t="s">
        <v>4450</v>
      </c>
      <c r="C2559" s="8"/>
      <c r="D2559" s="8" t="s">
        <v>4450</v>
      </c>
      <c r="E2559" s="8" t="s">
        <v>69</v>
      </c>
      <c r="F2559" s="8" t="s">
        <v>4004</v>
      </c>
    </row>
    <row r="2560" spans="2:6" x14ac:dyDescent="0.3">
      <c r="B2560" s="8" t="s">
        <v>4277</v>
      </c>
      <c r="C2560" s="8" t="s">
        <v>3730</v>
      </c>
      <c r="D2560" s="8" t="s">
        <v>4451</v>
      </c>
      <c r="E2560" s="8" t="s">
        <v>69</v>
      </c>
      <c r="F2560" s="8" t="s">
        <v>4004</v>
      </c>
    </row>
    <row r="2561" spans="2:6" x14ac:dyDescent="0.3">
      <c r="B2561" s="8" t="s">
        <v>4277</v>
      </c>
      <c r="C2561" s="8" t="s">
        <v>4452</v>
      </c>
      <c r="D2561" s="8" t="s">
        <v>4453</v>
      </c>
      <c r="E2561" s="8" t="s">
        <v>69</v>
      </c>
      <c r="F2561" s="8" t="s">
        <v>4004</v>
      </c>
    </row>
    <row r="2562" spans="2:6" x14ac:dyDescent="0.3">
      <c r="B2562" s="8" t="s">
        <v>4277</v>
      </c>
      <c r="C2562" s="8" t="s">
        <v>4454</v>
      </c>
      <c r="D2562" s="8" t="s">
        <v>4455</v>
      </c>
      <c r="E2562" s="8" t="s">
        <v>69</v>
      </c>
      <c r="F2562" s="8" t="s">
        <v>4004</v>
      </c>
    </row>
    <row r="2563" spans="2:6" x14ac:dyDescent="0.3">
      <c r="B2563" s="8" t="s">
        <v>4277</v>
      </c>
      <c r="C2563" s="8" t="s">
        <v>4456</v>
      </c>
      <c r="D2563" s="8" t="s">
        <v>4457</v>
      </c>
      <c r="E2563" s="8" t="s">
        <v>69</v>
      </c>
      <c r="F2563" s="8" t="s">
        <v>4004</v>
      </c>
    </row>
    <row r="2564" spans="2:6" x14ac:dyDescent="0.3">
      <c r="B2564" s="8" t="s">
        <v>4277</v>
      </c>
      <c r="C2564" s="8" t="s">
        <v>4458</v>
      </c>
      <c r="D2564" s="8" t="s">
        <v>4459</v>
      </c>
      <c r="E2564" s="8" t="s">
        <v>69</v>
      </c>
      <c r="F2564" s="8" t="s">
        <v>4004</v>
      </c>
    </row>
    <row r="2565" spans="2:6" x14ac:dyDescent="0.3">
      <c r="B2565" s="8" t="s">
        <v>4277</v>
      </c>
      <c r="C2565" s="8" t="s">
        <v>4460</v>
      </c>
      <c r="D2565" s="8" t="s">
        <v>4461</v>
      </c>
      <c r="E2565" s="8" t="s">
        <v>69</v>
      </c>
      <c r="F2565" s="8" t="s">
        <v>4004</v>
      </c>
    </row>
    <row r="2566" spans="2:6" x14ac:dyDescent="0.3">
      <c r="B2566" s="8" t="s">
        <v>4386</v>
      </c>
      <c r="C2566" s="8" t="s">
        <v>1286</v>
      </c>
      <c r="D2566" s="8" t="s">
        <v>4462</v>
      </c>
      <c r="E2566" s="8" t="s">
        <v>69</v>
      </c>
      <c r="F2566" s="8" t="s">
        <v>4004</v>
      </c>
    </row>
    <row r="2567" spans="2:6" x14ac:dyDescent="0.3">
      <c r="B2567" s="8" t="s">
        <v>4386</v>
      </c>
      <c r="C2567" s="8" t="s">
        <v>1294</v>
      </c>
      <c r="D2567" s="8" t="s">
        <v>4463</v>
      </c>
      <c r="E2567" s="8" t="s">
        <v>69</v>
      </c>
      <c r="F2567" s="8" t="s">
        <v>4004</v>
      </c>
    </row>
    <row r="2568" spans="2:6" x14ac:dyDescent="0.3">
      <c r="B2568" s="8" t="s">
        <v>4386</v>
      </c>
      <c r="C2568" s="8" t="s">
        <v>4464</v>
      </c>
      <c r="D2568" s="8" t="s">
        <v>4465</v>
      </c>
      <c r="E2568" s="8" t="s">
        <v>69</v>
      </c>
      <c r="F2568" s="8" t="s">
        <v>4004</v>
      </c>
    </row>
    <row r="2569" spans="2:6" x14ac:dyDescent="0.3">
      <c r="B2569" s="8" t="s">
        <v>4466</v>
      </c>
      <c r="C2569" s="8" t="s">
        <v>4467</v>
      </c>
      <c r="D2569" s="8" t="s">
        <v>4468</v>
      </c>
      <c r="E2569" s="8" t="s">
        <v>69</v>
      </c>
      <c r="F2569" s="8" t="s">
        <v>4004</v>
      </c>
    </row>
    <row r="2570" spans="2:6" x14ac:dyDescent="0.3">
      <c r="B2570" s="8" t="s">
        <v>4387</v>
      </c>
      <c r="C2570" s="8"/>
      <c r="D2570" s="8" t="s">
        <v>4387</v>
      </c>
      <c r="E2570" s="8" t="s">
        <v>69</v>
      </c>
      <c r="F2570" s="8" t="s">
        <v>4004</v>
      </c>
    </row>
    <row r="2571" spans="2:6" x14ac:dyDescent="0.3">
      <c r="B2571" s="8" t="s">
        <v>4391</v>
      </c>
      <c r="C2571" s="8" t="s">
        <v>4469</v>
      </c>
      <c r="D2571" s="8" t="s">
        <v>4470</v>
      </c>
      <c r="E2571" s="8" t="s">
        <v>69</v>
      </c>
      <c r="F2571" s="8" t="s">
        <v>4004</v>
      </c>
    </row>
    <row r="2572" spans="2:6" x14ac:dyDescent="0.3">
      <c r="B2572" s="8" t="s">
        <v>4391</v>
      </c>
      <c r="C2572" s="8" t="s">
        <v>4471</v>
      </c>
      <c r="D2572" s="8" t="s">
        <v>4472</v>
      </c>
      <c r="E2572" s="8" t="s">
        <v>69</v>
      </c>
      <c r="F2572" s="8" t="s">
        <v>4004</v>
      </c>
    </row>
    <row r="2573" spans="2:6" x14ac:dyDescent="0.3">
      <c r="B2573" s="8" t="s">
        <v>4391</v>
      </c>
      <c r="C2573" s="8" t="s">
        <v>4473</v>
      </c>
      <c r="D2573" s="8" t="s">
        <v>4474</v>
      </c>
      <c r="E2573" s="8" t="s">
        <v>69</v>
      </c>
      <c r="F2573" s="8" t="s">
        <v>4004</v>
      </c>
    </row>
    <row r="2574" spans="2:6" x14ac:dyDescent="0.3">
      <c r="B2574" s="8" t="s">
        <v>4391</v>
      </c>
      <c r="C2574" s="8" t="s">
        <v>4475</v>
      </c>
      <c r="D2574" s="8" t="s">
        <v>4476</v>
      </c>
      <c r="E2574" s="8" t="s">
        <v>69</v>
      </c>
      <c r="F2574" s="8" t="s">
        <v>4004</v>
      </c>
    </row>
    <row r="2575" spans="2:6" x14ac:dyDescent="0.3">
      <c r="B2575" s="8" t="s">
        <v>4391</v>
      </c>
      <c r="C2575" s="8" t="s">
        <v>4477</v>
      </c>
      <c r="D2575" s="8" t="s">
        <v>4478</v>
      </c>
      <c r="E2575" s="8" t="s">
        <v>69</v>
      </c>
      <c r="F2575" s="8" t="s">
        <v>4004</v>
      </c>
    </row>
    <row r="2576" spans="2:6" x14ac:dyDescent="0.3">
      <c r="B2576" s="8" t="s">
        <v>4391</v>
      </c>
      <c r="C2576" s="8" t="s">
        <v>4479</v>
      </c>
      <c r="D2576" s="8" t="s">
        <v>4480</v>
      </c>
      <c r="E2576" s="8" t="s">
        <v>69</v>
      </c>
      <c r="F2576" s="8" t="s">
        <v>4004</v>
      </c>
    </row>
    <row r="2577" spans="2:6" x14ac:dyDescent="0.3">
      <c r="B2577" s="8" t="s">
        <v>4391</v>
      </c>
      <c r="C2577" s="8" t="s">
        <v>4481</v>
      </c>
      <c r="D2577" s="8" t="s">
        <v>4482</v>
      </c>
      <c r="E2577" s="8" t="s">
        <v>69</v>
      </c>
      <c r="F2577" s="8" t="s">
        <v>4004</v>
      </c>
    </row>
    <row r="2578" spans="2:6" x14ac:dyDescent="0.3">
      <c r="B2578" s="8" t="s">
        <v>4391</v>
      </c>
      <c r="C2578" s="8" t="s">
        <v>4483</v>
      </c>
      <c r="D2578" s="8" t="s">
        <v>4484</v>
      </c>
      <c r="E2578" s="8" t="s">
        <v>69</v>
      </c>
      <c r="F2578" s="8" t="s">
        <v>4004</v>
      </c>
    </row>
    <row r="2579" spans="2:6" x14ac:dyDescent="0.3">
      <c r="B2579" s="8" t="s">
        <v>4391</v>
      </c>
      <c r="C2579" s="8" t="s">
        <v>4485</v>
      </c>
      <c r="D2579" s="8" t="s">
        <v>4486</v>
      </c>
      <c r="E2579" s="8" t="s">
        <v>69</v>
      </c>
      <c r="F2579" s="8" t="s">
        <v>4004</v>
      </c>
    </row>
    <row r="2580" spans="2:6" x14ac:dyDescent="0.3">
      <c r="B2580" s="8" t="s">
        <v>4419</v>
      </c>
      <c r="C2580" s="8" t="s">
        <v>446</v>
      </c>
      <c r="D2580" s="8" t="s">
        <v>4487</v>
      </c>
      <c r="E2580" s="8" t="s">
        <v>73</v>
      </c>
      <c r="F2580" s="8" t="s">
        <v>4004</v>
      </c>
    </row>
    <row r="2581" spans="2:6" x14ac:dyDescent="0.3">
      <c r="B2581" s="8" t="s">
        <v>4419</v>
      </c>
      <c r="C2581" s="8" t="s">
        <v>3280</v>
      </c>
      <c r="D2581" s="8" t="s">
        <v>4488</v>
      </c>
      <c r="E2581" s="8" t="s">
        <v>73</v>
      </c>
      <c r="F2581" s="8" t="s">
        <v>4004</v>
      </c>
    </row>
    <row r="2582" spans="2:6" x14ac:dyDescent="0.3">
      <c r="B2582" s="8" t="s">
        <v>4419</v>
      </c>
      <c r="C2582" s="8" t="s">
        <v>3286</v>
      </c>
      <c r="D2582" s="8" t="s">
        <v>4489</v>
      </c>
      <c r="E2582" s="8" t="s">
        <v>73</v>
      </c>
      <c r="F2582" s="8" t="s">
        <v>4004</v>
      </c>
    </row>
    <row r="2583" spans="2:6" x14ac:dyDescent="0.3">
      <c r="B2583" s="8" t="s">
        <v>4419</v>
      </c>
      <c r="C2583" s="8" t="s">
        <v>356</v>
      </c>
      <c r="D2583" s="8" t="s">
        <v>4490</v>
      </c>
      <c r="E2583" s="8" t="s">
        <v>73</v>
      </c>
      <c r="F2583" s="8" t="s">
        <v>4004</v>
      </c>
    </row>
    <row r="2584" spans="2:6" x14ac:dyDescent="0.3">
      <c r="B2584" s="8" t="s">
        <v>4491</v>
      </c>
      <c r="C2584" s="8" t="s">
        <v>32</v>
      </c>
      <c r="D2584" s="8" t="s">
        <v>4492</v>
      </c>
      <c r="E2584" s="8" t="s">
        <v>76</v>
      </c>
      <c r="F2584" s="8" t="s">
        <v>4493</v>
      </c>
    </row>
    <row r="2585" spans="2:6" x14ac:dyDescent="0.3">
      <c r="B2585" s="8" t="s">
        <v>4494</v>
      </c>
      <c r="C2585" s="8" t="s">
        <v>32</v>
      </c>
      <c r="D2585" s="8" t="s">
        <v>4495</v>
      </c>
      <c r="E2585" s="8" t="s">
        <v>76</v>
      </c>
      <c r="F2585" s="8" t="s">
        <v>4493</v>
      </c>
    </row>
    <row r="2586" spans="2:6" x14ac:dyDescent="0.3">
      <c r="B2586" s="8" t="s">
        <v>4496</v>
      </c>
      <c r="C2586" s="8" t="s">
        <v>32</v>
      </c>
      <c r="D2586" s="8" t="s">
        <v>4497</v>
      </c>
      <c r="E2586" s="8" t="s">
        <v>76</v>
      </c>
      <c r="F2586" s="8" t="s">
        <v>4493</v>
      </c>
    </row>
    <row r="2587" spans="2:6" x14ac:dyDescent="0.3">
      <c r="B2587" s="8" t="s">
        <v>4498</v>
      </c>
      <c r="C2587" s="8" t="s">
        <v>32</v>
      </c>
      <c r="D2587" s="8" t="s">
        <v>4499</v>
      </c>
      <c r="E2587" s="8" t="s">
        <v>76</v>
      </c>
      <c r="F2587" s="8" t="s">
        <v>4493</v>
      </c>
    </row>
    <row r="2588" spans="2:6" x14ac:dyDescent="0.3">
      <c r="B2588" s="8" t="s">
        <v>4500</v>
      </c>
      <c r="C2588" s="8" t="s">
        <v>1999</v>
      </c>
      <c r="D2588" s="8" t="s">
        <v>4501</v>
      </c>
      <c r="E2588" s="8" t="s">
        <v>76</v>
      </c>
      <c r="F2588" s="8" t="s">
        <v>4493</v>
      </c>
    </row>
    <row r="2589" spans="2:6" x14ac:dyDescent="0.3">
      <c r="B2589" s="8" t="s">
        <v>4502</v>
      </c>
      <c r="C2589" s="8" t="s">
        <v>4503</v>
      </c>
      <c r="D2589" s="8" t="s">
        <v>4504</v>
      </c>
      <c r="E2589" s="8" t="s">
        <v>76</v>
      </c>
      <c r="F2589" s="8" t="s">
        <v>4493</v>
      </c>
    </row>
    <row r="2590" spans="2:6" x14ac:dyDescent="0.3">
      <c r="B2590" s="8" t="s">
        <v>4502</v>
      </c>
      <c r="C2590" s="8" t="s">
        <v>4505</v>
      </c>
      <c r="D2590" s="8" t="s">
        <v>4506</v>
      </c>
      <c r="E2590" s="8" t="s">
        <v>76</v>
      </c>
      <c r="F2590" s="8" t="s">
        <v>4493</v>
      </c>
    </row>
    <row r="2591" spans="2:6" x14ac:dyDescent="0.3">
      <c r="B2591" s="8" t="s">
        <v>4507</v>
      </c>
      <c r="C2591" s="8"/>
      <c r="D2591" s="8" t="s">
        <v>4507</v>
      </c>
      <c r="E2591" s="8" t="s">
        <v>76</v>
      </c>
      <c r="F2591" s="8" t="s">
        <v>4493</v>
      </c>
    </row>
    <row r="2592" spans="2:6" x14ac:dyDescent="0.3">
      <c r="B2592" s="8" t="s">
        <v>4508</v>
      </c>
      <c r="C2592" s="8" t="s">
        <v>4509</v>
      </c>
      <c r="D2592" s="8" t="s">
        <v>4510</v>
      </c>
      <c r="E2592" s="8" t="s">
        <v>76</v>
      </c>
      <c r="F2592" s="8" t="s">
        <v>4493</v>
      </c>
    </row>
    <row r="2593" spans="2:6" x14ac:dyDescent="0.3">
      <c r="B2593" s="8" t="s">
        <v>4508</v>
      </c>
      <c r="C2593" s="8" t="s">
        <v>4511</v>
      </c>
      <c r="D2593" s="8" t="s">
        <v>4512</v>
      </c>
      <c r="E2593" s="8" t="s">
        <v>76</v>
      </c>
      <c r="F2593" s="8" t="s">
        <v>4493</v>
      </c>
    </row>
    <row r="2594" spans="2:6" x14ac:dyDescent="0.3">
      <c r="B2594" s="8" t="s">
        <v>4508</v>
      </c>
      <c r="C2594" s="8" t="s">
        <v>4513</v>
      </c>
      <c r="D2594" s="8" t="s">
        <v>4514</v>
      </c>
      <c r="E2594" s="8" t="s">
        <v>76</v>
      </c>
      <c r="F2594" s="8" t="s">
        <v>4493</v>
      </c>
    </row>
    <row r="2595" spans="2:6" x14ac:dyDescent="0.3">
      <c r="B2595" s="8" t="s">
        <v>4508</v>
      </c>
      <c r="C2595" s="8" t="s">
        <v>4515</v>
      </c>
      <c r="D2595" s="8" t="s">
        <v>4516</v>
      </c>
      <c r="E2595" s="8" t="s">
        <v>76</v>
      </c>
      <c r="F2595" s="8" t="s">
        <v>4493</v>
      </c>
    </row>
    <row r="2596" spans="2:6" x14ac:dyDescent="0.3">
      <c r="B2596" s="8" t="s">
        <v>4508</v>
      </c>
      <c r="C2596" s="8" t="s">
        <v>1125</v>
      </c>
      <c r="D2596" s="8" t="s">
        <v>4517</v>
      </c>
      <c r="E2596" s="8" t="s">
        <v>76</v>
      </c>
      <c r="F2596" s="8" t="s">
        <v>4493</v>
      </c>
    </row>
    <row r="2597" spans="2:6" x14ac:dyDescent="0.3">
      <c r="B2597" s="8" t="s">
        <v>4508</v>
      </c>
      <c r="C2597" s="8" t="s">
        <v>1127</v>
      </c>
      <c r="D2597" s="8" t="s">
        <v>4518</v>
      </c>
      <c r="E2597" s="8" t="s">
        <v>76</v>
      </c>
      <c r="F2597" s="8" t="s">
        <v>4493</v>
      </c>
    </row>
    <row r="2598" spans="2:6" x14ac:dyDescent="0.3">
      <c r="B2598" s="8" t="s">
        <v>4508</v>
      </c>
      <c r="C2598" s="8" t="s">
        <v>2563</v>
      </c>
      <c r="D2598" s="8" t="s">
        <v>4519</v>
      </c>
      <c r="E2598" s="8" t="s">
        <v>76</v>
      </c>
      <c r="F2598" s="8" t="s">
        <v>4493</v>
      </c>
    </row>
    <row r="2599" spans="2:6" x14ac:dyDescent="0.3">
      <c r="B2599" s="8" t="s">
        <v>4508</v>
      </c>
      <c r="C2599" s="8" t="s">
        <v>4520</v>
      </c>
      <c r="D2599" s="8" t="s">
        <v>4521</v>
      </c>
      <c r="E2599" s="8" t="s">
        <v>76</v>
      </c>
      <c r="F2599" s="8" t="s">
        <v>4493</v>
      </c>
    </row>
    <row r="2600" spans="2:6" x14ac:dyDescent="0.3">
      <c r="B2600" s="8" t="s">
        <v>4508</v>
      </c>
      <c r="C2600" s="8" t="s">
        <v>1484</v>
      </c>
      <c r="D2600" s="8" t="s">
        <v>4522</v>
      </c>
      <c r="E2600" s="8" t="s">
        <v>76</v>
      </c>
      <c r="F2600" s="8" t="s">
        <v>4493</v>
      </c>
    </row>
    <row r="2601" spans="2:6" x14ac:dyDescent="0.3">
      <c r="B2601" s="8" t="s">
        <v>4508</v>
      </c>
      <c r="C2601" s="8" t="s">
        <v>1292</v>
      </c>
      <c r="D2601" s="8" t="s">
        <v>4523</v>
      </c>
      <c r="E2601" s="8" t="s">
        <v>76</v>
      </c>
      <c r="F2601" s="8" t="s">
        <v>4493</v>
      </c>
    </row>
    <row r="2602" spans="2:6" x14ac:dyDescent="0.3">
      <c r="B2602" s="8" t="s">
        <v>4508</v>
      </c>
      <c r="C2602" s="8" t="s">
        <v>1656</v>
      </c>
      <c r="D2602" s="8" t="s">
        <v>4524</v>
      </c>
      <c r="E2602" s="8" t="s">
        <v>76</v>
      </c>
      <c r="F2602" s="8" t="s">
        <v>4493</v>
      </c>
    </row>
    <row r="2603" spans="2:6" x14ac:dyDescent="0.3">
      <c r="B2603" s="8" t="s">
        <v>4508</v>
      </c>
      <c r="C2603" s="8" t="s">
        <v>4098</v>
      </c>
      <c r="D2603" s="8" t="s">
        <v>4525</v>
      </c>
      <c r="E2603" s="8" t="s">
        <v>76</v>
      </c>
      <c r="F2603" s="8" t="s">
        <v>4493</v>
      </c>
    </row>
    <row r="2604" spans="2:6" x14ac:dyDescent="0.3">
      <c r="B2604" s="8" t="s">
        <v>4508</v>
      </c>
      <c r="C2604" s="8" t="s">
        <v>4526</v>
      </c>
      <c r="D2604" s="8" t="s">
        <v>4527</v>
      </c>
      <c r="E2604" s="8" t="s">
        <v>76</v>
      </c>
      <c r="F2604" s="8" t="s">
        <v>4493</v>
      </c>
    </row>
    <row r="2605" spans="2:6" x14ac:dyDescent="0.3">
      <c r="B2605" s="8" t="s">
        <v>4508</v>
      </c>
      <c r="C2605" s="8" t="s">
        <v>4528</v>
      </c>
      <c r="D2605" s="8" t="s">
        <v>4529</v>
      </c>
      <c r="E2605" s="8" t="s">
        <v>76</v>
      </c>
      <c r="F2605" s="8" t="s">
        <v>4493</v>
      </c>
    </row>
    <row r="2606" spans="2:6" x14ac:dyDescent="0.3">
      <c r="B2606" s="8" t="s">
        <v>4508</v>
      </c>
      <c r="C2606" s="8" t="s">
        <v>4530</v>
      </c>
      <c r="D2606" s="8" t="s">
        <v>4531</v>
      </c>
      <c r="E2606" s="8" t="s">
        <v>76</v>
      </c>
      <c r="F2606" s="8" t="s">
        <v>4493</v>
      </c>
    </row>
    <row r="2607" spans="2:6" x14ac:dyDescent="0.3">
      <c r="B2607" s="8" t="s">
        <v>4508</v>
      </c>
      <c r="C2607" s="8" t="s">
        <v>4532</v>
      </c>
      <c r="D2607" s="8" t="s">
        <v>4533</v>
      </c>
      <c r="E2607" s="8" t="s">
        <v>76</v>
      </c>
      <c r="F2607" s="8" t="s">
        <v>4493</v>
      </c>
    </row>
    <row r="2608" spans="2:6" x14ac:dyDescent="0.3">
      <c r="B2608" s="8" t="s">
        <v>4508</v>
      </c>
      <c r="C2608" s="8" t="s">
        <v>4534</v>
      </c>
      <c r="D2608" s="8" t="s">
        <v>4535</v>
      </c>
      <c r="E2608" s="8" t="s">
        <v>76</v>
      </c>
      <c r="F2608" s="8" t="s">
        <v>4493</v>
      </c>
    </row>
    <row r="2609" spans="2:6" x14ac:dyDescent="0.3">
      <c r="B2609" s="8" t="s">
        <v>4508</v>
      </c>
      <c r="C2609" s="8" t="s">
        <v>415</v>
      </c>
      <c r="D2609" s="8" t="s">
        <v>4536</v>
      </c>
      <c r="E2609" s="8" t="s">
        <v>76</v>
      </c>
      <c r="F2609" s="8" t="s">
        <v>4493</v>
      </c>
    </row>
    <row r="2610" spans="2:6" x14ac:dyDescent="0.3">
      <c r="B2610" s="8" t="s">
        <v>4111</v>
      </c>
      <c r="C2610" s="8" t="s">
        <v>4155</v>
      </c>
      <c r="D2610" s="8" t="s">
        <v>4537</v>
      </c>
      <c r="E2610" s="8" t="s">
        <v>76</v>
      </c>
      <c r="F2610" s="8" t="s">
        <v>4493</v>
      </c>
    </row>
    <row r="2611" spans="2:6" x14ac:dyDescent="0.3">
      <c r="B2611" s="8" t="s">
        <v>4111</v>
      </c>
      <c r="C2611" s="8">
        <v>4</v>
      </c>
      <c r="D2611" s="8" t="s">
        <v>4538</v>
      </c>
      <c r="E2611" s="8" t="s">
        <v>76</v>
      </c>
      <c r="F2611" s="8" t="s">
        <v>4493</v>
      </c>
    </row>
    <row r="2612" spans="2:6" x14ac:dyDescent="0.3">
      <c r="B2612" s="8" t="s">
        <v>4111</v>
      </c>
      <c r="C2612" s="8" t="s">
        <v>1181</v>
      </c>
      <c r="D2612" s="8" t="s">
        <v>4539</v>
      </c>
      <c r="E2612" s="8" t="s">
        <v>76</v>
      </c>
      <c r="F2612" s="8" t="s">
        <v>4493</v>
      </c>
    </row>
    <row r="2613" spans="2:6" x14ac:dyDescent="0.3">
      <c r="B2613" s="8" t="s">
        <v>4111</v>
      </c>
      <c r="C2613" s="8" t="s">
        <v>1183</v>
      </c>
      <c r="D2613" s="8" t="s">
        <v>4540</v>
      </c>
      <c r="E2613" s="8" t="s">
        <v>76</v>
      </c>
      <c r="F2613" s="8" t="s">
        <v>4493</v>
      </c>
    </row>
    <row r="2614" spans="2:6" x14ac:dyDescent="0.3">
      <c r="B2614" s="8" t="s">
        <v>4541</v>
      </c>
      <c r="C2614" s="8" t="s">
        <v>1081</v>
      </c>
      <c r="D2614" s="8" t="s">
        <v>4542</v>
      </c>
      <c r="E2614" s="8" t="s">
        <v>76</v>
      </c>
      <c r="F2614" s="8" t="s">
        <v>4493</v>
      </c>
    </row>
    <row r="2615" spans="2:6" x14ac:dyDescent="0.3">
      <c r="B2615" s="8" t="s">
        <v>4541</v>
      </c>
      <c r="C2615" s="8" t="s">
        <v>1194</v>
      </c>
      <c r="D2615" s="8" t="s">
        <v>4543</v>
      </c>
      <c r="E2615" s="8" t="s">
        <v>76</v>
      </c>
      <c r="F2615" s="8" t="s">
        <v>4493</v>
      </c>
    </row>
    <row r="2616" spans="2:6" x14ac:dyDescent="0.3">
      <c r="B2616" s="8" t="s">
        <v>4544</v>
      </c>
      <c r="C2616" s="8" t="s">
        <v>4545</v>
      </c>
      <c r="D2616" s="8" t="s">
        <v>4546</v>
      </c>
      <c r="E2616" s="8" t="s">
        <v>76</v>
      </c>
      <c r="F2616" s="8" t="s">
        <v>4493</v>
      </c>
    </row>
    <row r="2617" spans="2:6" x14ac:dyDescent="0.3">
      <c r="B2617" s="8" t="s">
        <v>4547</v>
      </c>
      <c r="C2617" s="8"/>
      <c r="D2617" s="8" t="s">
        <v>4547</v>
      </c>
      <c r="E2617" s="8" t="s">
        <v>76</v>
      </c>
      <c r="F2617" s="8" t="s">
        <v>4493</v>
      </c>
    </row>
    <row r="2618" spans="2:6" x14ac:dyDescent="0.3">
      <c r="B2618" s="8" t="s">
        <v>73</v>
      </c>
      <c r="C2618" s="8" t="s">
        <v>4548</v>
      </c>
      <c r="D2618" s="8" t="s">
        <v>4549</v>
      </c>
      <c r="E2618" s="8" t="s">
        <v>76</v>
      </c>
      <c r="F2618" s="8" t="s">
        <v>4493</v>
      </c>
    </row>
    <row r="2619" spans="2:6" x14ac:dyDescent="0.3">
      <c r="B2619" s="8" t="s">
        <v>4550</v>
      </c>
      <c r="C2619" s="8"/>
      <c r="D2619" s="8" t="s">
        <v>4550</v>
      </c>
      <c r="E2619" s="8" t="s">
        <v>76</v>
      </c>
      <c r="F2619" s="8" t="s">
        <v>4493</v>
      </c>
    </row>
    <row r="2620" spans="2:6" x14ac:dyDescent="0.3">
      <c r="B2620" s="8" t="s">
        <v>4551</v>
      </c>
      <c r="C2620" s="8" t="s">
        <v>2546</v>
      </c>
      <c r="D2620" s="8" t="s">
        <v>4552</v>
      </c>
      <c r="E2620" s="8" t="s">
        <v>76</v>
      </c>
      <c r="F2620" s="8" t="s">
        <v>4493</v>
      </c>
    </row>
    <row r="2621" spans="2:6" x14ac:dyDescent="0.3">
      <c r="B2621" s="8" t="s">
        <v>4551</v>
      </c>
      <c r="C2621" s="8" t="s">
        <v>3545</v>
      </c>
      <c r="D2621" s="8" t="s">
        <v>4553</v>
      </c>
      <c r="E2621" s="8" t="s">
        <v>76</v>
      </c>
      <c r="F2621" s="8" t="s">
        <v>4493</v>
      </c>
    </row>
    <row r="2622" spans="2:6" x14ac:dyDescent="0.3">
      <c r="B2622" s="8" t="s">
        <v>4551</v>
      </c>
      <c r="C2622" s="8" t="s">
        <v>3547</v>
      </c>
      <c r="D2622" s="8" t="s">
        <v>4554</v>
      </c>
      <c r="E2622" s="8" t="s">
        <v>76</v>
      </c>
      <c r="F2622" s="8" t="s">
        <v>4493</v>
      </c>
    </row>
    <row r="2623" spans="2:6" x14ac:dyDescent="0.3">
      <c r="B2623" s="8" t="s">
        <v>4551</v>
      </c>
      <c r="C2623" s="8" t="s">
        <v>2554</v>
      </c>
      <c r="D2623" s="8" t="s">
        <v>4555</v>
      </c>
      <c r="E2623" s="8" t="s">
        <v>76</v>
      </c>
      <c r="F2623" s="8" t="s">
        <v>4493</v>
      </c>
    </row>
    <row r="2624" spans="2:6" x14ac:dyDescent="0.3">
      <c r="B2624" s="8" t="s">
        <v>4551</v>
      </c>
      <c r="C2624" s="8" t="s">
        <v>1706</v>
      </c>
      <c r="D2624" s="8" t="s">
        <v>4556</v>
      </c>
      <c r="E2624" s="8" t="s">
        <v>76</v>
      </c>
      <c r="F2624" s="8" t="s">
        <v>4493</v>
      </c>
    </row>
    <row r="2625" spans="2:6" x14ac:dyDescent="0.3">
      <c r="B2625" s="8" t="s">
        <v>4551</v>
      </c>
      <c r="C2625" s="8" t="s">
        <v>4557</v>
      </c>
      <c r="D2625" s="8" t="s">
        <v>4558</v>
      </c>
      <c r="E2625" s="8" t="s">
        <v>76</v>
      </c>
      <c r="F2625" s="8" t="s">
        <v>4493</v>
      </c>
    </row>
    <row r="2626" spans="2:6" x14ac:dyDescent="0.3">
      <c r="B2626" s="8" t="s">
        <v>4559</v>
      </c>
      <c r="C2626" s="8"/>
      <c r="D2626" s="8" t="s">
        <v>4559</v>
      </c>
      <c r="E2626" s="8" t="s">
        <v>76</v>
      </c>
      <c r="F2626" s="8" t="s">
        <v>4493</v>
      </c>
    </row>
    <row r="2627" spans="2:6" x14ac:dyDescent="0.3">
      <c r="B2627" s="8" t="s">
        <v>4559</v>
      </c>
      <c r="C2627" s="8" t="s">
        <v>4560</v>
      </c>
      <c r="D2627" s="8" t="s">
        <v>4561</v>
      </c>
      <c r="E2627" s="8" t="s">
        <v>76</v>
      </c>
      <c r="F2627" s="8" t="s">
        <v>4493</v>
      </c>
    </row>
    <row r="2628" spans="2:6" x14ac:dyDescent="0.3">
      <c r="B2628" s="8" t="s">
        <v>4562</v>
      </c>
      <c r="C2628" s="8"/>
      <c r="D2628" s="8" t="s">
        <v>4562</v>
      </c>
      <c r="E2628" s="8" t="s">
        <v>76</v>
      </c>
      <c r="F2628" s="8" t="s">
        <v>4493</v>
      </c>
    </row>
    <row r="2629" spans="2:6" x14ac:dyDescent="0.3">
      <c r="B2629" s="8" t="s">
        <v>4428</v>
      </c>
      <c r="C2629" s="8" t="s">
        <v>1303</v>
      </c>
      <c r="D2629" s="8" t="s">
        <v>4563</v>
      </c>
      <c r="E2629" s="8" t="s">
        <v>76</v>
      </c>
      <c r="F2629" s="8" t="s">
        <v>4493</v>
      </c>
    </row>
    <row r="2630" spans="2:6" x14ac:dyDescent="0.3">
      <c r="B2630" s="8" t="s">
        <v>4428</v>
      </c>
      <c r="C2630" s="8" t="s">
        <v>1305</v>
      </c>
      <c r="D2630" s="8" t="s">
        <v>4564</v>
      </c>
      <c r="E2630" s="8" t="s">
        <v>76</v>
      </c>
      <c r="F2630" s="8" t="s">
        <v>4493</v>
      </c>
    </row>
    <row r="2631" spans="2:6" x14ac:dyDescent="0.3">
      <c r="B2631" s="8" t="s">
        <v>4428</v>
      </c>
      <c r="C2631" s="8" t="s">
        <v>583</v>
      </c>
      <c r="D2631" s="8" t="s">
        <v>4565</v>
      </c>
      <c r="E2631" s="8" t="s">
        <v>76</v>
      </c>
      <c r="F2631" s="8" t="s">
        <v>4493</v>
      </c>
    </row>
    <row r="2632" spans="2:6" x14ac:dyDescent="0.3">
      <c r="B2632" s="8" t="s">
        <v>4428</v>
      </c>
      <c r="C2632" s="8" t="s">
        <v>166</v>
      </c>
      <c r="D2632" s="8" t="s">
        <v>4566</v>
      </c>
      <c r="E2632" s="8" t="s">
        <v>76</v>
      </c>
      <c r="F2632" s="8" t="s">
        <v>4493</v>
      </c>
    </row>
    <row r="2633" spans="2:6" x14ac:dyDescent="0.3">
      <c r="B2633" s="8" t="s">
        <v>4428</v>
      </c>
      <c r="C2633" s="8" t="s">
        <v>49</v>
      </c>
      <c r="D2633" s="8" t="s">
        <v>4567</v>
      </c>
      <c r="E2633" s="8" t="s">
        <v>76</v>
      </c>
      <c r="F2633" s="8" t="s">
        <v>4493</v>
      </c>
    </row>
    <row r="2634" spans="2:6" x14ac:dyDescent="0.3">
      <c r="B2634" s="8" t="s">
        <v>4391</v>
      </c>
      <c r="C2634" s="8" t="s">
        <v>2524</v>
      </c>
      <c r="D2634" s="8" t="s">
        <v>4568</v>
      </c>
      <c r="E2634" s="8" t="s">
        <v>76</v>
      </c>
      <c r="F2634" s="8" t="s">
        <v>4493</v>
      </c>
    </row>
    <row r="2635" spans="2:6" x14ac:dyDescent="0.3">
      <c r="B2635" s="8" t="s">
        <v>4391</v>
      </c>
      <c r="C2635" s="8" t="s">
        <v>3532</v>
      </c>
      <c r="D2635" s="8" t="s">
        <v>4569</v>
      </c>
      <c r="E2635" s="8" t="s">
        <v>76</v>
      </c>
      <c r="F2635" s="8" t="s">
        <v>4493</v>
      </c>
    </row>
    <row r="2636" spans="2:6" x14ac:dyDescent="0.3">
      <c r="B2636" s="8" t="s">
        <v>4391</v>
      </c>
      <c r="C2636" s="8" t="s">
        <v>2536</v>
      </c>
      <c r="D2636" s="8" t="s">
        <v>4570</v>
      </c>
      <c r="E2636" s="8" t="s">
        <v>76</v>
      </c>
      <c r="F2636" s="8" t="s">
        <v>4493</v>
      </c>
    </row>
    <row r="2637" spans="2:6" x14ac:dyDescent="0.3">
      <c r="B2637" s="8" t="s">
        <v>4391</v>
      </c>
      <c r="C2637" s="8" t="s">
        <v>2538</v>
      </c>
      <c r="D2637" s="8" t="s">
        <v>4571</v>
      </c>
      <c r="E2637" s="8" t="s">
        <v>76</v>
      </c>
      <c r="F2637" s="8" t="s">
        <v>4493</v>
      </c>
    </row>
    <row r="2638" spans="2:6" x14ac:dyDescent="0.3">
      <c r="B2638" s="8" t="s">
        <v>4572</v>
      </c>
      <c r="C2638" s="8"/>
      <c r="D2638" s="8" t="s">
        <v>4572</v>
      </c>
      <c r="E2638" s="8" t="s">
        <v>79</v>
      </c>
      <c r="F2638" s="8" t="s">
        <v>4493</v>
      </c>
    </row>
    <row r="2639" spans="2:6" x14ac:dyDescent="0.3">
      <c r="B2639" s="8" t="s">
        <v>4502</v>
      </c>
      <c r="C2639" s="8" t="s">
        <v>3311</v>
      </c>
      <c r="D2639" s="8" t="s">
        <v>4573</v>
      </c>
      <c r="E2639" s="8" t="s">
        <v>79</v>
      </c>
      <c r="F2639" s="8" t="s">
        <v>4493</v>
      </c>
    </row>
    <row r="2640" spans="2:6" x14ac:dyDescent="0.3">
      <c r="B2640" s="8" t="s">
        <v>4502</v>
      </c>
      <c r="C2640" s="8" t="s">
        <v>2327</v>
      </c>
      <c r="D2640" s="8" t="s">
        <v>4574</v>
      </c>
      <c r="E2640" s="8" t="s">
        <v>79</v>
      </c>
      <c r="F2640" s="8" t="s">
        <v>4493</v>
      </c>
    </row>
    <row r="2641" spans="2:6" x14ac:dyDescent="0.3">
      <c r="B2641" s="8" t="s">
        <v>4502</v>
      </c>
      <c r="C2641" s="8" t="s">
        <v>4575</v>
      </c>
      <c r="D2641" s="8" t="s">
        <v>4576</v>
      </c>
      <c r="E2641" s="8" t="s">
        <v>79</v>
      </c>
      <c r="F2641" s="8" t="s">
        <v>4493</v>
      </c>
    </row>
    <row r="2642" spans="2:6" x14ac:dyDescent="0.3">
      <c r="B2642" s="8" t="s">
        <v>4502</v>
      </c>
      <c r="C2642" s="8" t="s">
        <v>4577</v>
      </c>
      <c r="D2642" s="8" t="s">
        <v>4578</v>
      </c>
      <c r="E2642" s="8" t="s">
        <v>79</v>
      </c>
      <c r="F2642" s="8" t="s">
        <v>4493</v>
      </c>
    </row>
    <row r="2643" spans="2:6" x14ac:dyDescent="0.3">
      <c r="B2643" s="8" t="s">
        <v>4502</v>
      </c>
      <c r="C2643" s="8" t="s">
        <v>4579</v>
      </c>
      <c r="D2643" s="8" t="s">
        <v>4580</v>
      </c>
      <c r="E2643" s="8" t="s">
        <v>79</v>
      </c>
      <c r="F2643" s="8" t="s">
        <v>4493</v>
      </c>
    </row>
    <row r="2644" spans="2:6" x14ac:dyDescent="0.3">
      <c r="B2644" s="8" t="s">
        <v>4502</v>
      </c>
      <c r="C2644" s="8" t="s">
        <v>4581</v>
      </c>
      <c r="D2644" s="8" t="s">
        <v>4582</v>
      </c>
      <c r="E2644" s="8" t="s">
        <v>79</v>
      </c>
      <c r="F2644" s="8" t="s">
        <v>4493</v>
      </c>
    </row>
    <row r="2645" spans="2:6" x14ac:dyDescent="0.3">
      <c r="B2645" s="8" t="s">
        <v>4502</v>
      </c>
      <c r="C2645" s="8" t="s">
        <v>4583</v>
      </c>
      <c r="D2645" s="8" t="s">
        <v>4584</v>
      </c>
      <c r="E2645" s="8" t="s">
        <v>79</v>
      </c>
      <c r="F2645" s="8" t="s">
        <v>4493</v>
      </c>
    </row>
    <row r="2646" spans="2:6" x14ac:dyDescent="0.3">
      <c r="B2646" s="8" t="s">
        <v>4502</v>
      </c>
      <c r="C2646" s="8" t="s">
        <v>3427</v>
      </c>
      <c r="D2646" s="8" t="s">
        <v>4585</v>
      </c>
      <c r="E2646" s="8" t="s">
        <v>79</v>
      </c>
      <c r="F2646" s="8" t="s">
        <v>4493</v>
      </c>
    </row>
    <row r="2647" spans="2:6" x14ac:dyDescent="0.3">
      <c r="B2647" s="8" t="s">
        <v>4586</v>
      </c>
      <c r="C2647" s="8" t="s">
        <v>594</v>
      </c>
      <c r="D2647" s="8" t="s">
        <v>4587</v>
      </c>
      <c r="E2647" s="8" t="s">
        <v>79</v>
      </c>
      <c r="F2647" s="8" t="s">
        <v>4493</v>
      </c>
    </row>
    <row r="2648" spans="2:6" x14ac:dyDescent="0.3">
      <c r="B2648" s="8" t="s">
        <v>4586</v>
      </c>
      <c r="C2648" s="8" t="s">
        <v>4588</v>
      </c>
      <c r="D2648" s="8" t="s">
        <v>4589</v>
      </c>
      <c r="E2648" s="8" t="s">
        <v>79</v>
      </c>
      <c r="F2648" s="8" t="s">
        <v>4493</v>
      </c>
    </row>
    <row r="2649" spans="2:6" x14ac:dyDescent="0.3">
      <c r="B2649" s="8" t="s">
        <v>4586</v>
      </c>
      <c r="C2649" s="8" t="s">
        <v>1661</v>
      </c>
      <c r="D2649" s="8" t="s">
        <v>4590</v>
      </c>
      <c r="E2649" s="8" t="s">
        <v>79</v>
      </c>
      <c r="F2649" s="8" t="s">
        <v>4493</v>
      </c>
    </row>
    <row r="2650" spans="2:6" x14ac:dyDescent="0.3">
      <c r="B2650" s="8" t="s">
        <v>4586</v>
      </c>
      <c r="C2650" s="8" t="s">
        <v>4112</v>
      </c>
      <c r="D2650" s="8" t="s">
        <v>4591</v>
      </c>
      <c r="E2650" s="8" t="s">
        <v>79</v>
      </c>
      <c r="F2650" s="8" t="s">
        <v>4493</v>
      </c>
    </row>
    <row r="2651" spans="2:6" x14ac:dyDescent="0.3">
      <c r="B2651" s="8" t="s">
        <v>4586</v>
      </c>
      <c r="C2651" s="8" t="s">
        <v>3914</v>
      </c>
      <c r="D2651" s="8" t="s">
        <v>4592</v>
      </c>
      <c r="E2651" s="8" t="s">
        <v>79</v>
      </c>
      <c r="F2651" s="8" t="s">
        <v>4493</v>
      </c>
    </row>
    <row r="2652" spans="2:6" x14ac:dyDescent="0.3">
      <c r="B2652" s="8" t="s">
        <v>4593</v>
      </c>
      <c r="C2652" s="8" t="s">
        <v>4594</v>
      </c>
      <c r="D2652" s="8" t="s">
        <v>4595</v>
      </c>
      <c r="E2652" s="8" t="s">
        <v>79</v>
      </c>
      <c r="F2652" s="8" t="s">
        <v>4493</v>
      </c>
    </row>
    <row r="2653" spans="2:6" x14ac:dyDescent="0.3">
      <c r="B2653" s="8" t="s">
        <v>4593</v>
      </c>
      <c r="C2653" s="8" t="s">
        <v>4596</v>
      </c>
      <c r="D2653" s="8" t="s">
        <v>4597</v>
      </c>
      <c r="E2653" s="8" t="s">
        <v>79</v>
      </c>
      <c r="F2653" s="8" t="s">
        <v>4493</v>
      </c>
    </row>
    <row r="2654" spans="2:6" x14ac:dyDescent="0.3">
      <c r="B2654" s="8" t="s">
        <v>4593</v>
      </c>
      <c r="C2654" s="8" t="s">
        <v>4032</v>
      </c>
      <c r="D2654" s="8" t="s">
        <v>4598</v>
      </c>
      <c r="E2654" s="8" t="s">
        <v>79</v>
      </c>
      <c r="F2654" s="8" t="s">
        <v>4493</v>
      </c>
    </row>
    <row r="2655" spans="2:6" x14ac:dyDescent="0.3">
      <c r="B2655" s="8" t="s">
        <v>4593</v>
      </c>
      <c r="C2655" s="8" t="s">
        <v>4599</v>
      </c>
      <c r="D2655" s="8" t="s">
        <v>4600</v>
      </c>
      <c r="E2655" s="8" t="s">
        <v>79</v>
      </c>
      <c r="F2655" s="8" t="s">
        <v>4493</v>
      </c>
    </row>
    <row r="2656" spans="2:6" x14ac:dyDescent="0.3">
      <c r="B2656" s="8" t="s">
        <v>4593</v>
      </c>
      <c r="C2656" s="8" t="s">
        <v>1995</v>
      </c>
      <c r="D2656" s="8" t="s">
        <v>4601</v>
      </c>
      <c r="E2656" s="8" t="s">
        <v>79</v>
      </c>
      <c r="F2656" s="8" t="s">
        <v>4493</v>
      </c>
    </row>
    <row r="2657" spans="2:6" x14ac:dyDescent="0.3">
      <c r="B2657" s="8" t="s">
        <v>4593</v>
      </c>
      <c r="C2657" s="8" t="s">
        <v>2044</v>
      </c>
      <c r="D2657" s="8" t="s">
        <v>4602</v>
      </c>
      <c r="E2657" s="8" t="s">
        <v>79</v>
      </c>
      <c r="F2657" s="8" t="s">
        <v>4493</v>
      </c>
    </row>
    <row r="2658" spans="2:6" x14ac:dyDescent="0.3">
      <c r="B2658" s="8" t="s">
        <v>4593</v>
      </c>
      <c r="C2658" s="8" t="s">
        <v>2017</v>
      </c>
      <c r="D2658" s="8" t="s">
        <v>4603</v>
      </c>
      <c r="E2658" s="8" t="s">
        <v>79</v>
      </c>
      <c r="F2658" s="8" t="s">
        <v>4493</v>
      </c>
    </row>
    <row r="2659" spans="2:6" x14ac:dyDescent="0.3">
      <c r="B2659" s="8" t="s">
        <v>4593</v>
      </c>
      <c r="C2659" s="8" t="s">
        <v>4604</v>
      </c>
      <c r="D2659" s="8" t="s">
        <v>4605</v>
      </c>
      <c r="E2659" s="8" t="s">
        <v>79</v>
      </c>
      <c r="F2659" s="8" t="s">
        <v>4493</v>
      </c>
    </row>
    <row r="2660" spans="2:6" x14ac:dyDescent="0.3">
      <c r="B2660" s="8" t="s">
        <v>4593</v>
      </c>
      <c r="C2660" s="8" t="s">
        <v>2047</v>
      </c>
      <c r="D2660" s="8" t="s">
        <v>4606</v>
      </c>
      <c r="E2660" s="8" t="s">
        <v>79</v>
      </c>
      <c r="F2660" s="8" t="s">
        <v>4493</v>
      </c>
    </row>
    <row r="2661" spans="2:6" x14ac:dyDescent="0.3">
      <c r="B2661" s="8" t="s">
        <v>4607</v>
      </c>
      <c r="C2661" s="8" t="s">
        <v>4608</v>
      </c>
      <c r="D2661" s="8" t="s">
        <v>4609</v>
      </c>
      <c r="E2661" s="8" t="s">
        <v>79</v>
      </c>
      <c r="F2661" s="8" t="s">
        <v>4493</v>
      </c>
    </row>
    <row r="2662" spans="2:6" x14ac:dyDescent="0.3">
      <c r="B2662" s="8" t="s">
        <v>4610</v>
      </c>
      <c r="C2662" s="8" t="s">
        <v>2952</v>
      </c>
      <c r="D2662" s="8" t="s">
        <v>4611</v>
      </c>
      <c r="E2662" s="8" t="s">
        <v>79</v>
      </c>
      <c r="F2662" s="8" t="s">
        <v>4493</v>
      </c>
    </row>
    <row r="2663" spans="2:6" x14ac:dyDescent="0.3">
      <c r="B2663" s="8" t="s">
        <v>4610</v>
      </c>
      <c r="C2663" s="8" t="s">
        <v>4612</v>
      </c>
      <c r="D2663" s="8" t="s">
        <v>4613</v>
      </c>
      <c r="E2663" s="8" t="s">
        <v>79</v>
      </c>
      <c r="F2663" s="8" t="s">
        <v>4493</v>
      </c>
    </row>
    <row r="2664" spans="2:6" x14ac:dyDescent="0.3">
      <c r="B2664" s="8" t="s">
        <v>4610</v>
      </c>
      <c r="C2664" s="8" t="s">
        <v>440</v>
      </c>
      <c r="D2664" s="8" t="s">
        <v>4614</v>
      </c>
      <c r="E2664" s="8" t="s">
        <v>79</v>
      </c>
      <c r="F2664" s="8" t="s">
        <v>4493</v>
      </c>
    </row>
    <row r="2665" spans="2:6" x14ac:dyDescent="0.3">
      <c r="B2665" s="8" t="s">
        <v>4610</v>
      </c>
      <c r="C2665" s="8" t="s">
        <v>199</v>
      </c>
      <c r="D2665" s="8" t="s">
        <v>4615</v>
      </c>
      <c r="E2665" s="8" t="s">
        <v>79</v>
      </c>
      <c r="F2665" s="8" t="s">
        <v>4493</v>
      </c>
    </row>
    <row r="2666" spans="2:6" x14ac:dyDescent="0.3">
      <c r="B2666" s="8" t="s">
        <v>4610</v>
      </c>
      <c r="C2666" s="8" t="s">
        <v>2065</v>
      </c>
      <c r="D2666" s="8" t="s">
        <v>4616</v>
      </c>
      <c r="E2666" s="8" t="s">
        <v>79</v>
      </c>
      <c r="F2666" s="8" t="s">
        <v>4493</v>
      </c>
    </row>
    <row r="2667" spans="2:6" x14ac:dyDescent="0.3">
      <c r="B2667" s="8" t="s">
        <v>4610</v>
      </c>
      <c r="C2667" s="8" t="s">
        <v>2067</v>
      </c>
      <c r="D2667" s="8" t="s">
        <v>4617</v>
      </c>
      <c r="E2667" s="8" t="s">
        <v>79</v>
      </c>
      <c r="F2667" s="8" t="s">
        <v>4493</v>
      </c>
    </row>
    <row r="2668" spans="2:6" x14ac:dyDescent="0.3">
      <c r="B2668" s="8" t="s">
        <v>4610</v>
      </c>
      <c r="C2668" s="8" t="s">
        <v>4618</v>
      </c>
      <c r="D2668" s="8" t="s">
        <v>4619</v>
      </c>
      <c r="E2668" s="8" t="s">
        <v>79</v>
      </c>
      <c r="F2668" s="8" t="s">
        <v>4493</v>
      </c>
    </row>
    <row r="2669" spans="2:6" x14ac:dyDescent="0.3">
      <c r="B2669" s="8" t="s">
        <v>4610</v>
      </c>
      <c r="C2669" s="8" t="s">
        <v>4620</v>
      </c>
      <c r="D2669" s="8" t="s">
        <v>4621</v>
      </c>
      <c r="E2669" s="8" t="s">
        <v>79</v>
      </c>
      <c r="F2669" s="8" t="s">
        <v>4493</v>
      </c>
    </row>
    <row r="2670" spans="2:6" x14ac:dyDescent="0.3">
      <c r="B2670" s="8" t="s">
        <v>4610</v>
      </c>
      <c r="C2670" s="8" t="s">
        <v>4622</v>
      </c>
      <c r="D2670" s="8" t="s">
        <v>4623</v>
      </c>
      <c r="E2670" s="8" t="s">
        <v>79</v>
      </c>
      <c r="F2670" s="8" t="s">
        <v>4493</v>
      </c>
    </row>
    <row r="2671" spans="2:6" x14ac:dyDescent="0.3">
      <c r="B2671" s="8" t="s">
        <v>4508</v>
      </c>
      <c r="C2671" s="8"/>
      <c r="D2671" s="8" t="s">
        <v>4508</v>
      </c>
      <c r="E2671" s="8" t="s">
        <v>79</v>
      </c>
      <c r="F2671" s="8" t="s">
        <v>4493</v>
      </c>
    </row>
    <row r="2672" spans="2:6" x14ac:dyDescent="0.3">
      <c r="B2672" s="8" t="s">
        <v>4624</v>
      </c>
      <c r="C2672" s="8" t="s">
        <v>2971</v>
      </c>
      <c r="D2672" s="8" t="s">
        <v>4625</v>
      </c>
      <c r="E2672" s="8" t="s">
        <v>79</v>
      </c>
      <c r="F2672" s="8" t="s">
        <v>4493</v>
      </c>
    </row>
    <row r="2673" spans="2:6" x14ac:dyDescent="0.3">
      <c r="B2673" s="8" t="s">
        <v>4624</v>
      </c>
      <c r="C2673" s="8" t="s">
        <v>4626</v>
      </c>
      <c r="D2673" s="8" t="s">
        <v>4627</v>
      </c>
      <c r="E2673" s="8" t="s">
        <v>79</v>
      </c>
      <c r="F2673" s="8" t="s">
        <v>4493</v>
      </c>
    </row>
    <row r="2674" spans="2:6" x14ac:dyDescent="0.3">
      <c r="B2674" s="8" t="s">
        <v>4624</v>
      </c>
      <c r="C2674" s="8" t="s">
        <v>4628</v>
      </c>
      <c r="D2674" s="8" t="s">
        <v>4629</v>
      </c>
      <c r="E2674" s="8" t="s">
        <v>79</v>
      </c>
      <c r="F2674" s="8" t="s">
        <v>4493</v>
      </c>
    </row>
    <row r="2675" spans="2:6" x14ac:dyDescent="0.3">
      <c r="B2675" s="8" t="s">
        <v>4541</v>
      </c>
      <c r="C2675" s="8" t="s">
        <v>4630</v>
      </c>
      <c r="D2675" s="8" t="s">
        <v>4631</v>
      </c>
      <c r="E2675" s="8" t="s">
        <v>79</v>
      </c>
      <c r="F2675" s="8" t="s">
        <v>4493</v>
      </c>
    </row>
    <row r="2676" spans="2:6" x14ac:dyDescent="0.3">
      <c r="B2676" s="8" t="s">
        <v>4541</v>
      </c>
      <c r="C2676" s="8" t="s">
        <v>1189</v>
      </c>
      <c r="D2676" s="8" t="s">
        <v>4632</v>
      </c>
      <c r="E2676" s="8" t="s">
        <v>79</v>
      </c>
      <c r="F2676" s="8" t="s">
        <v>4493</v>
      </c>
    </row>
    <row r="2677" spans="2:6" x14ac:dyDescent="0.3">
      <c r="B2677" s="8" t="s">
        <v>4541</v>
      </c>
      <c r="C2677" s="8" t="s">
        <v>1196</v>
      </c>
      <c r="D2677" s="8" t="s">
        <v>4633</v>
      </c>
      <c r="E2677" s="8" t="s">
        <v>79</v>
      </c>
      <c r="F2677" s="8" t="s">
        <v>4493</v>
      </c>
    </row>
    <row r="2678" spans="2:6" x14ac:dyDescent="0.3">
      <c r="B2678" s="8" t="s">
        <v>4634</v>
      </c>
      <c r="C2678" s="8" t="s">
        <v>3437</v>
      </c>
      <c r="D2678" s="8" t="s">
        <v>4635</v>
      </c>
      <c r="E2678" s="8" t="s">
        <v>79</v>
      </c>
      <c r="F2678" s="8" t="s">
        <v>4493</v>
      </c>
    </row>
    <row r="2679" spans="2:6" x14ac:dyDescent="0.3">
      <c r="B2679" s="8" t="s">
        <v>4634</v>
      </c>
      <c r="C2679" s="8" t="s">
        <v>3440</v>
      </c>
      <c r="D2679" s="8" t="s">
        <v>4636</v>
      </c>
      <c r="E2679" s="8" t="s">
        <v>79</v>
      </c>
      <c r="F2679" s="8" t="s">
        <v>4493</v>
      </c>
    </row>
    <row r="2680" spans="2:6" x14ac:dyDescent="0.3">
      <c r="B2680" s="8" t="s">
        <v>4634</v>
      </c>
      <c r="C2680" s="8" t="s">
        <v>4637</v>
      </c>
      <c r="D2680" s="8" t="s">
        <v>4638</v>
      </c>
      <c r="E2680" s="8" t="s">
        <v>79</v>
      </c>
      <c r="F2680" s="8" t="s">
        <v>4493</v>
      </c>
    </row>
    <row r="2681" spans="2:6" x14ac:dyDescent="0.3">
      <c r="B2681" s="8" t="s">
        <v>4634</v>
      </c>
      <c r="C2681" s="8" t="s">
        <v>4639</v>
      </c>
      <c r="D2681" s="8" t="s">
        <v>4640</v>
      </c>
      <c r="E2681" s="8" t="s">
        <v>79</v>
      </c>
      <c r="F2681" s="8" t="s">
        <v>4493</v>
      </c>
    </row>
    <row r="2682" spans="2:6" x14ac:dyDescent="0.3">
      <c r="B2682" s="8" t="s">
        <v>4634</v>
      </c>
      <c r="C2682" s="8" t="s">
        <v>4641</v>
      </c>
      <c r="D2682" s="8" t="s">
        <v>4642</v>
      </c>
      <c r="E2682" s="8" t="s">
        <v>79</v>
      </c>
      <c r="F2682" s="8" t="s">
        <v>4493</v>
      </c>
    </row>
    <row r="2683" spans="2:6" x14ac:dyDescent="0.3">
      <c r="B2683" s="8" t="s">
        <v>4634</v>
      </c>
      <c r="C2683" s="8" t="s">
        <v>2156</v>
      </c>
      <c r="D2683" s="8" t="s">
        <v>4643</v>
      </c>
      <c r="E2683" s="8" t="s">
        <v>79</v>
      </c>
      <c r="F2683" s="8" t="s">
        <v>4493</v>
      </c>
    </row>
    <row r="2684" spans="2:6" x14ac:dyDescent="0.3">
      <c r="B2684" s="8" t="s">
        <v>4634</v>
      </c>
      <c r="C2684" s="8" t="s">
        <v>4644</v>
      </c>
      <c r="D2684" s="8" t="s">
        <v>4645</v>
      </c>
      <c r="E2684" s="8" t="s">
        <v>79</v>
      </c>
      <c r="F2684" s="8" t="s">
        <v>4493</v>
      </c>
    </row>
    <row r="2685" spans="2:6" x14ac:dyDescent="0.3">
      <c r="B2685" s="8" t="s">
        <v>4634</v>
      </c>
      <c r="C2685" s="8" t="s">
        <v>533</v>
      </c>
      <c r="D2685" s="8" t="s">
        <v>4646</v>
      </c>
      <c r="E2685" s="8" t="s">
        <v>79</v>
      </c>
      <c r="F2685" s="8" t="s">
        <v>4493</v>
      </c>
    </row>
    <row r="2686" spans="2:6" x14ac:dyDescent="0.3">
      <c r="B2686" s="8" t="s">
        <v>4634</v>
      </c>
      <c r="C2686" s="8" t="s">
        <v>924</v>
      </c>
      <c r="D2686" s="8" t="s">
        <v>4647</v>
      </c>
      <c r="E2686" s="8" t="s">
        <v>79</v>
      </c>
      <c r="F2686" s="8" t="s">
        <v>4493</v>
      </c>
    </row>
    <row r="2687" spans="2:6" x14ac:dyDescent="0.3">
      <c r="B2687" s="8" t="s">
        <v>4634</v>
      </c>
      <c r="C2687" s="8" t="s">
        <v>1995</v>
      </c>
      <c r="D2687" s="8" t="s">
        <v>4648</v>
      </c>
      <c r="E2687" s="8" t="s">
        <v>79</v>
      </c>
      <c r="F2687" s="8" t="s">
        <v>4493</v>
      </c>
    </row>
    <row r="2688" spans="2:6" x14ac:dyDescent="0.3">
      <c r="B2688" s="8" t="s">
        <v>4634</v>
      </c>
      <c r="C2688" s="8" t="s">
        <v>4035</v>
      </c>
      <c r="D2688" s="8" t="s">
        <v>4649</v>
      </c>
      <c r="E2688" s="8" t="s">
        <v>79</v>
      </c>
      <c r="F2688" s="8" t="s">
        <v>4493</v>
      </c>
    </row>
    <row r="2689" spans="2:6" x14ac:dyDescent="0.3">
      <c r="B2689" s="8" t="s">
        <v>4634</v>
      </c>
      <c r="C2689" s="8" t="s">
        <v>211</v>
      </c>
      <c r="D2689" s="8" t="s">
        <v>4650</v>
      </c>
      <c r="E2689" s="8" t="s">
        <v>79</v>
      </c>
      <c r="F2689" s="8" t="s">
        <v>4493</v>
      </c>
    </row>
    <row r="2690" spans="2:6" x14ac:dyDescent="0.3">
      <c r="B2690" s="8" t="s">
        <v>4634</v>
      </c>
      <c r="C2690" s="8" t="s">
        <v>3088</v>
      </c>
      <c r="D2690" s="8" t="s">
        <v>4651</v>
      </c>
      <c r="E2690" s="8" t="s">
        <v>79</v>
      </c>
      <c r="F2690" s="8" t="s">
        <v>4493</v>
      </c>
    </row>
    <row r="2691" spans="2:6" x14ac:dyDescent="0.3">
      <c r="B2691" s="8" t="s">
        <v>4634</v>
      </c>
      <c r="C2691" s="8" t="s">
        <v>315</v>
      </c>
      <c r="D2691" s="8" t="s">
        <v>4652</v>
      </c>
      <c r="E2691" s="8" t="s">
        <v>79</v>
      </c>
      <c r="F2691" s="8" t="s">
        <v>4493</v>
      </c>
    </row>
    <row r="2692" spans="2:6" x14ac:dyDescent="0.3">
      <c r="B2692" s="8" t="s">
        <v>4634</v>
      </c>
      <c r="C2692" s="8" t="s">
        <v>4653</v>
      </c>
      <c r="D2692" s="8" t="s">
        <v>4654</v>
      </c>
      <c r="E2692" s="8" t="s">
        <v>79</v>
      </c>
      <c r="F2692" s="8" t="s">
        <v>4493</v>
      </c>
    </row>
    <row r="2693" spans="2:6" x14ac:dyDescent="0.3">
      <c r="B2693" s="8" t="s">
        <v>4634</v>
      </c>
      <c r="C2693" s="8" t="s">
        <v>4655</v>
      </c>
      <c r="D2693" s="8" t="s">
        <v>4656</v>
      </c>
      <c r="E2693" s="8" t="s">
        <v>79</v>
      </c>
      <c r="F2693" s="8" t="s">
        <v>4493</v>
      </c>
    </row>
    <row r="2694" spans="2:6" x14ac:dyDescent="0.3">
      <c r="B2694" s="8" t="s">
        <v>4657</v>
      </c>
      <c r="C2694" s="8" t="s">
        <v>1958</v>
      </c>
      <c r="D2694" s="8" t="s">
        <v>4658</v>
      </c>
      <c r="E2694" s="8" t="s">
        <v>79</v>
      </c>
      <c r="F2694" s="8" t="s">
        <v>4493</v>
      </c>
    </row>
    <row r="2695" spans="2:6" x14ac:dyDescent="0.3">
      <c r="B2695" s="8" t="s">
        <v>4657</v>
      </c>
      <c r="C2695" s="8" t="s">
        <v>4659</v>
      </c>
      <c r="D2695" s="8" t="s">
        <v>4660</v>
      </c>
      <c r="E2695" s="8" t="s">
        <v>79</v>
      </c>
      <c r="F2695" s="8" t="s">
        <v>4493</v>
      </c>
    </row>
    <row r="2696" spans="2:6" x14ac:dyDescent="0.3">
      <c r="B2696" s="8" t="s">
        <v>4657</v>
      </c>
      <c r="C2696" s="8" t="s">
        <v>1971</v>
      </c>
      <c r="D2696" s="8" t="s">
        <v>4661</v>
      </c>
      <c r="E2696" s="8" t="s">
        <v>79</v>
      </c>
      <c r="F2696" s="8" t="s">
        <v>4493</v>
      </c>
    </row>
    <row r="2697" spans="2:6" x14ac:dyDescent="0.3">
      <c r="B2697" s="8" t="s">
        <v>4657</v>
      </c>
      <c r="C2697" s="8" t="s">
        <v>1975</v>
      </c>
      <c r="D2697" s="8" t="s">
        <v>4662</v>
      </c>
      <c r="E2697" s="8" t="s">
        <v>79</v>
      </c>
      <c r="F2697" s="8" t="s">
        <v>4493</v>
      </c>
    </row>
    <row r="2698" spans="2:6" x14ac:dyDescent="0.3">
      <c r="B2698" s="8" t="s">
        <v>4663</v>
      </c>
      <c r="C2698" s="8" t="s">
        <v>4664</v>
      </c>
      <c r="D2698" s="8" t="s">
        <v>4665</v>
      </c>
      <c r="E2698" s="8" t="s">
        <v>79</v>
      </c>
      <c r="F2698" s="8" t="s">
        <v>4493</v>
      </c>
    </row>
    <row r="2699" spans="2:6" x14ac:dyDescent="0.3">
      <c r="B2699" s="8" t="s">
        <v>4663</v>
      </c>
      <c r="C2699" s="8" t="s">
        <v>4666</v>
      </c>
      <c r="D2699" s="8" t="s">
        <v>4667</v>
      </c>
      <c r="E2699" s="8" t="s">
        <v>79</v>
      </c>
      <c r="F2699" s="8" t="s">
        <v>4493</v>
      </c>
    </row>
    <row r="2700" spans="2:6" x14ac:dyDescent="0.3">
      <c r="B2700" s="8" t="s">
        <v>4663</v>
      </c>
      <c r="C2700" s="8" t="s">
        <v>4668</v>
      </c>
      <c r="D2700" s="8" t="s">
        <v>4669</v>
      </c>
      <c r="E2700" s="8" t="s">
        <v>79</v>
      </c>
      <c r="F2700" s="8" t="s">
        <v>4493</v>
      </c>
    </row>
    <row r="2701" spans="2:6" x14ac:dyDescent="0.3">
      <c r="B2701" s="8" t="s">
        <v>4663</v>
      </c>
      <c r="C2701" s="8" t="s">
        <v>4670</v>
      </c>
      <c r="D2701" s="8" t="s">
        <v>4671</v>
      </c>
      <c r="E2701" s="8" t="s">
        <v>79</v>
      </c>
      <c r="F2701" s="8" t="s">
        <v>4493</v>
      </c>
    </row>
    <row r="2702" spans="2:6" x14ac:dyDescent="0.3">
      <c r="B2702" s="8" t="s">
        <v>4663</v>
      </c>
      <c r="C2702" s="8" t="s">
        <v>4672</v>
      </c>
      <c r="D2702" s="8" t="s">
        <v>4673</v>
      </c>
      <c r="E2702" s="8" t="s">
        <v>79</v>
      </c>
      <c r="F2702" s="8" t="s">
        <v>4493</v>
      </c>
    </row>
    <row r="2703" spans="2:6" x14ac:dyDescent="0.3">
      <c r="B2703" s="8" t="s">
        <v>4663</v>
      </c>
      <c r="C2703" s="8" t="s">
        <v>4674</v>
      </c>
      <c r="D2703" s="8" t="s">
        <v>4675</v>
      </c>
      <c r="E2703" s="8" t="s">
        <v>79</v>
      </c>
      <c r="F2703" s="8" t="s">
        <v>4493</v>
      </c>
    </row>
    <row r="2704" spans="2:6" x14ac:dyDescent="0.3">
      <c r="B2704" s="8" t="s">
        <v>4676</v>
      </c>
      <c r="C2704" s="8" t="s">
        <v>3324</v>
      </c>
      <c r="D2704" s="8" t="s">
        <v>4677</v>
      </c>
      <c r="E2704" s="8" t="s">
        <v>82</v>
      </c>
      <c r="F2704" s="8" t="s">
        <v>4678</v>
      </c>
    </row>
    <row r="2705" spans="2:6" x14ac:dyDescent="0.3">
      <c r="B2705" s="8" t="s">
        <v>4679</v>
      </c>
      <c r="C2705" s="8" t="s">
        <v>32</v>
      </c>
      <c r="D2705" s="8" t="s">
        <v>4680</v>
      </c>
      <c r="E2705" s="8" t="s">
        <v>82</v>
      </c>
      <c r="F2705" s="8" t="s">
        <v>4678</v>
      </c>
    </row>
    <row r="2706" spans="2:6" x14ac:dyDescent="0.3">
      <c r="B2706" s="8" t="s">
        <v>4681</v>
      </c>
      <c r="C2706" s="8" t="s">
        <v>3807</v>
      </c>
      <c r="D2706" s="8" t="s">
        <v>4682</v>
      </c>
      <c r="E2706" s="8" t="s">
        <v>82</v>
      </c>
      <c r="F2706" s="8" t="s">
        <v>4678</v>
      </c>
    </row>
    <row r="2707" spans="2:6" x14ac:dyDescent="0.3">
      <c r="B2707" s="8" t="s">
        <v>4683</v>
      </c>
      <c r="C2707" s="8"/>
      <c r="D2707" s="8" t="s">
        <v>4683</v>
      </c>
      <c r="E2707" s="8" t="s">
        <v>82</v>
      </c>
      <c r="F2707" s="8" t="s">
        <v>4678</v>
      </c>
    </row>
    <row r="2708" spans="2:6" x14ac:dyDescent="0.3">
      <c r="B2708" s="8" t="s">
        <v>4684</v>
      </c>
      <c r="C2708" s="8"/>
      <c r="D2708" s="8" t="s">
        <v>4684</v>
      </c>
      <c r="E2708" s="8" t="s">
        <v>82</v>
      </c>
      <c r="F2708" s="8" t="s">
        <v>4678</v>
      </c>
    </row>
    <row r="2709" spans="2:6" x14ac:dyDescent="0.3">
      <c r="B2709" s="8" t="s">
        <v>4685</v>
      </c>
      <c r="C2709" s="8"/>
      <c r="D2709" s="8" t="s">
        <v>4685</v>
      </c>
      <c r="E2709" s="8" t="s">
        <v>82</v>
      </c>
      <c r="F2709" s="8" t="s">
        <v>4678</v>
      </c>
    </row>
    <row r="2710" spans="2:6" x14ac:dyDescent="0.3">
      <c r="B2710" s="8" t="s">
        <v>4686</v>
      </c>
      <c r="C2710" s="8"/>
      <c r="D2710" s="8" t="s">
        <v>4686</v>
      </c>
      <c r="E2710" s="8" t="s">
        <v>82</v>
      </c>
      <c r="F2710" s="8" t="s">
        <v>4678</v>
      </c>
    </row>
    <row r="2711" spans="2:6" x14ac:dyDescent="0.3">
      <c r="B2711" s="8" t="s">
        <v>4686</v>
      </c>
      <c r="C2711" s="8" t="s">
        <v>4452</v>
      </c>
      <c r="D2711" s="8" t="s">
        <v>4687</v>
      </c>
      <c r="E2711" s="8" t="s">
        <v>82</v>
      </c>
      <c r="F2711" s="8" t="s">
        <v>4678</v>
      </c>
    </row>
    <row r="2712" spans="2:6" x14ac:dyDescent="0.3">
      <c r="B2712" s="8" t="s">
        <v>4686</v>
      </c>
      <c r="C2712" s="8" t="s">
        <v>4620</v>
      </c>
      <c r="D2712" s="8" t="s">
        <v>4688</v>
      </c>
      <c r="E2712" s="8" t="s">
        <v>82</v>
      </c>
      <c r="F2712" s="8" t="s">
        <v>4678</v>
      </c>
    </row>
    <row r="2713" spans="2:6" x14ac:dyDescent="0.3">
      <c r="B2713" s="8" t="s">
        <v>4686</v>
      </c>
      <c r="C2713" s="8" t="s">
        <v>4622</v>
      </c>
      <c r="D2713" s="8" t="s">
        <v>4689</v>
      </c>
      <c r="E2713" s="8" t="s">
        <v>82</v>
      </c>
      <c r="F2713" s="8" t="s">
        <v>4678</v>
      </c>
    </row>
    <row r="2714" spans="2:6" x14ac:dyDescent="0.3">
      <c r="B2714" s="8" t="s">
        <v>4690</v>
      </c>
      <c r="C2714" s="8"/>
      <c r="D2714" s="8" t="s">
        <v>4690</v>
      </c>
      <c r="E2714" s="8" t="s">
        <v>82</v>
      </c>
      <c r="F2714" s="8" t="s">
        <v>4678</v>
      </c>
    </row>
    <row r="2715" spans="2:6" x14ac:dyDescent="0.3">
      <c r="B2715" s="8" t="s">
        <v>4691</v>
      </c>
      <c r="C2715" s="8" t="s">
        <v>4692</v>
      </c>
      <c r="D2715" s="8" t="s">
        <v>4693</v>
      </c>
      <c r="E2715" s="8" t="s">
        <v>82</v>
      </c>
      <c r="F2715" s="8" t="s">
        <v>4678</v>
      </c>
    </row>
    <row r="2716" spans="2:6" x14ac:dyDescent="0.3">
      <c r="B2716" s="8" t="s">
        <v>2262</v>
      </c>
      <c r="C2716" s="8" t="s">
        <v>1366</v>
      </c>
      <c r="D2716" s="8" t="s">
        <v>4694</v>
      </c>
      <c r="E2716" s="8" t="s">
        <v>82</v>
      </c>
      <c r="F2716" s="8" t="s">
        <v>4678</v>
      </c>
    </row>
    <row r="2717" spans="2:6" x14ac:dyDescent="0.3">
      <c r="B2717" s="8" t="s">
        <v>4695</v>
      </c>
      <c r="C2717" s="8" t="s">
        <v>191</v>
      </c>
      <c r="D2717" s="8" t="s">
        <v>4696</v>
      </c>
      <c r="E2717" s="8" t="s">
        <v>82</v>
      </c>
      <c r="F2717" s="8" t="s">
        <v>4678</v>
      </c>
    </row>
    <row r="2718" spans="2:6" x14ac:dyDescent="0.3">
      <c r="B2718" s="8" t="s">
        <v>4695</v>
      </c>
      <c r="C2718" s="8" t="s">
        <v>193</v>
      </c>
      <c r="D2718" s="8" t="s">
        <v>4697</v>
      </c>
      <c r="E2718" s="8" t="s">
        <v>82</v>
      </c>
      <c r="F2718" s="8" t="s">
        <v>4678</v>
      </c>
    </row>
    <row r="2719" spans="2:6" x14ac:dyDescent="0.3">
      <c r="B2719" s="8" t="s">
        <v>4695</v>
      </c>
      <c r="C2719" s="8" t="s">
        <v>3198</v>
      </c>
      <c r="D2719" s="8" t="s">
        <v>4698</v>
      </c>
      <c r="E2719" s="8" t="s">
        <v>82</v>
      </c>
      <c r="F2719" s="8" t="s">
        <v>4678</v>
      </c>
    </row>
    <row r="2720" spans="2:6" x14ac:dyDescent="0.3">
      <c r="B2720" s="8" t="s">
        <v>4695</v>
      </c>
      <c r="C2720" s="8" t="s">
        <v>2242</v>
      </c>
      <c r="D2720" s="8" t="s">
        <v>4699</v>
      </c>
      <c r="E2720" s="8" t="s">
        <v>82</v>
      </c>
      <c r="F2720" s="8" t="s">
        <v>4678</v>
      </c>
    </row>
    <row r="2721" spans="2:6" x14ac:dyDescent="0.3">
      <c r="B2721" s="8" t="s">
        <v>4695</v>
      </c>
      <c r="C2721" s="8" t="s">
        <v>2244</v>
      </c>
      <c r="D2721" s="8" t="s">
        <v>4700</v>
      </c>
      <c r="E2721" s="8" t="s">
        <v>82</v>
      </c>
      <c r="F2721" s="8" t="s">
        <v>4678</v>
      </c>
    </row>
    <row r="2722" spans="2:6" x14ac:dyDescent="0.3">
      <c r="B2722" s="8" t="s">
        <v>4695</v>
      </c>
      <c r="C2722" s="8" t="s">
        <v>4701</v>
      </c>
      <c r="D2722" s="8" t="s">
        <v>4702</v>
      </c>
      <c r="E2722" s="8" t="s">
        <v>82</v>
      </c>
      <c r="F2722" s="8" t="s">
        <v>4678</v>
      </c>
    </row>
    <row r="2723" spans="2:6" x14ac:dyDescent="0.3">
      <c r="B2723" s="8" t="s">
        <v>4695</v>
      </c>
      <c r="C2723" s="8" t="s">
        <v>4703</v>
      </c>
      <c r="D2723" s="8" t="s">
        <v>4704</v>
      </c>
      <c r="E2723" s="8" t="s">
        <v>82</v>
      </c>
      <c r="F2723" s="8" t="s">
        <v>4678</v>
      </c>
    </row>
    <row r="2724" spans="2:6" x14ac:dyDescent="0.3">
      <c r="B2724" s="8" t="s">
        <v>4695</v>
      </c>
      <c r="C2724" s="8" t="s">
        <v>2652</v>
      </c>
      <c r="D2724" s="8" t="s">
        <v>4705</v>
      </c>
      <c r="E2724" s="8" t="s">
        <v>82</v>
      </c>
      <c r="F2724" s="8" t="s">
        <v>4678</v>
      </c>
    </row>
    <row r="2725" spans="2:6" x14ac:dyDescent="0.3">
      <c r="B2725" s="8" t="s">
        <v>4695</v>
      </c>
      <c r="C2725" s="8" t="s">
        <v>2654</v>
      </c>
      <c r="D2725" s="8" t="s">
        <v>4706</v>
      </c>
      <c r="E2725" s="8" t="s">
        <v>82</v>
      </c>
      <c r="F2725" s="8" t="s">
        <v>4678</v>
      </c>
    </row>
    <row r="2726" spans="2:6" x14ac:dyDescent="0.3">
      <c r="B2726" s="8" t="s">
        <v>4695</v>
      </c>
      <c r="C2726" s="8" t="s">
        <v>4707</v>
      </c>
      <c r="D2726" s="8" t="s">
        <v>4708</v>
      </c>
      <c r="E2726" s="8" t="s">
        <v>82</v>
      </c>
      <c r="F2726" s="8" t="s">
        <v>4678</v>
      </c>
    </row>
    <row r="2727" spans="2:6" x14ac:dyDescent="0.3">
      <c r="B2727" s="8" t="s">
        <v>4695</v>
      </c>
      <c r="C2727" s="8" t="s">
        <v>197</v>
      </c>
      <c r="D2727" s="8" t="s">
        <v>4709</v>
      </c>
      <c r="E2727" s="8" t="s">
        <v>82</v>
      </c>
      <c r="F2727" s="8" t="s">
        <v>4678</v>
      </c>
    </row>
    <row r="2728" spans="2:6" x14ac:dyDescent="0.3">
      <c r="B2728" s="8" t="s">
        <v>4695</v>
      </c>
      <c r="C2728" s="8" t="s">
        <v>338</v>
      </c>
      <c r="D2728" s="8" t="s">
        <v>4710</v>
      </c>
      <c r="E2728" s="8" t="s">
        <v>82</v>
      </c>
      <c r="F2728" s="8" t="s">
        <v>4678</v>
      </c>
    </row>
    <row r="2729" spans="2:6" x14ac:dyDescent="0.3">
      <c r="B2729" s="8" t="s">
        <v>4695</v>
      </c>
      <c r="C2729" s="8" t="s">
        <v>340</v>
      </c>
      <c r="D2729" s="8" t="s">
        <v>4711</v>
      </c>
      <c r="E2729" s="8" t="s">
        <v>82</v>
      </c>
      <c r="F2729" s="8" t="s">
        <v>4678</v>
      </c>
    </row>
    <row r="2730" spans="2:6" x14ac:dyDescent="0.3">
      <c r="B2730" s="8" t="s">
        <v>4695</v>
      </c>
      <c r="C2730" s="8" t="s">
        <v>3105</v>
      </c>
      <c r="D2730" s="8" t="s">
        <v>4712</v>
      </c>
      <c r="E2730" s="8" t="s">
        <v>82</v>
      </c>
      <c r="F2730" s="8" t="s">
        <v>4678</v>
      </c>
    </row>
    <row r="2731" spans="2:6" x14ac:dyDescent="0.3">
      <c r="B2731" s="8" t="s">
        <v>4695</v>
      </c>
      <c r="C2731" s="8" t="s">
        <v>4713</v>
      </c>
      <c r="D2731" s="8" t="s">
        <v>4714</v>
      </c>
      <c r="E2731" s="8" t="s">
        <v>82</v>
      </c>
      <c r="F2731" s="8" t="s">
        <v>4678</v>
      </c>
    </row>
    <row r="2732" spans="2:6" x14ac:dyDescent="0.3">
      <c r="B2732" s="8" t="s">
        <v>4715</v>
      </c>
      <c r="C2732" s="8" t="s">
        <v>1831</v>
      </c>
      <c r="D2732" s="8" t="s">
        <v>4716</v>
      </c>
      <c r="E2732" s="8" t="s">
        <v>82</v>
      </c>
      <c r="F2732" s="8" t="s">
        <v>4678</v>
      </c>
    </row>
    <row r="2733" spans="2:6" x14ac:dyDescent="0.3">
      <c r="B2733" s="8" t="s">
        <v>4715</v>
      </c>
      <c r="C2733" s="8" t="s">
        <v>4717</v>
      </c>
      <c r="D2733" s="8" t="s">
        <v>4718</v>
      </c>
      <c r="E2733" s="8" t="s">
        <v>82</v>
      </c>
      <c r="F2733" s="8" t="s">
        <v>4678</v>
      </c>
    </row>
    <row r="2734" spans="2:6" x14ac:dyDescent="0.3">
      <c r="B2734" s="8" t="s">
        <v>4715</v>
      </c>
      <c r="C2734" s="8" t="s">
        <v>405</v>
      </c>
      <c r="D2734" s="8" t="s">
        <v>4719</v>
      </c>
      <c r="E2734" s="8" t="s">
        <v>82</v>
      </c>
      <c r="F2734" s="8" t="s">
        <v>4678</v>
      </c>
    </row>
    <row r="2735" spans="2:6" x14ac:dyDescent="0.3">
      <c r="B2735" s="8" t="s">
        <v>4715</v>
      </c>
      <c r="C2735" s="8" t="s">
        <v>4720</v>
      </c>
      <c r="D2735" s="8" t="s">
        <v>4721</v>
      </c>
      <c r="E2735" s="8" t="s">
        <v>82</v>
      </c>
      <c r="F2735" s="8" t="s">
        <v>4678</v>
      </c>
    </row>
    <row r="2736" spans="2:6" x14ac:dyDescent="0.3">
      <c r="B2736" s="8" t="s">
        <v>4722</v>
      </c>
      <c r="C2736" s="8"/>
      <c r="D2736" s="8" t="s">
        <v>4722</v>
      </c>
      <c r="E2736" s="8" t="s">
        <v>82</v>
      </c>
      <c r="F2736" s="8" t="s">
        <v>4678</v>
      </c>
    </row>
    <row r="2737" spans="2:6" x14ac:dyDescent="0.3">
      <c r="B2737" s="8" t="s">
        <v>4723</v>
      </c>
      <c r="C2737" s="8" t="s">
        <v>4724</v>
      </c>
      <c r="D2737" s="8" t="s">
        <v>4725</v>
      </c>
      <c r="E2737" s="8" t="s">
        <v>82</v>
      </c>
      <c r="F2737" s="8" t="s">
        <v>4678</v>
      </c>
    </row>
    <row r="2738" spans="2:6" x14ac:dyDescent="0.3">
      <c r="B2738" s="8" t="s">
        <v>4723</v>
      </c>
      <c r="C2738" s="8" t="s">
        <v>3634</v>
      </c>
      <c r="D2738" s="8" t="s">
        <v>4726</v>
      </c>
      <c r="E2738" s="8" t="s">
        <v>82</v>
      </c>
      <c r="F2738" s="8" t="s">
        <v>4678</v>
      </c>
    </row>
    <row r="2739" spans="2:6" x14ac:dyDescent="0.3">
      <c r="B2739" s="8" t="s">
        <v>4723</v>
      </c>
      <c r="C2739" s="8" t="s">
        <v>4727</v>
      </c>
      <c r="D2739" s="8" t="s">
        <v>4728</v>
      </c>
      <c r="E2739" s="8" t="s">
        <v>82</v>
      </c>
      <c r="F2739" s="8" t="s">
        <v>4678</v>
      </c>
    </row>
    <row r="2740" spans="2:6" x14ac:dyDescent="0.3">
      <c r="B2740" s="8" t="s">
        <v>4723</v>
      </c>
      <c r="C2740" s="8" t="s">
        <v>4729</v>
      </c>
      <c r="D2740" s="8" t="s">
        <v>4730</v>
      </c>
      <c r="E2740" s="8" t="s">
        <v>82</v>
      </c>
      <c r="F2740" s="8" t="s">
        <v>4678</v>
      </c>
    </row>
    <row r="2741" spans="2:6" x14ac:dyDescent="0.3">
      <c r="B2741" s="8" t="s">
        <v>4723</v>
      </c>
      <c r="C2741" s="8" t="s">
        <v>2786</v>
      </c>
      <c r="D2741" s="8" t="s">
        <v>4731</v>
      </c>
      <c r="E2741" s="8" t="s">
        <v>82</v>
      </c>
      <c r="F2741" s="8" t="s">
        <v>4678</v>
      </c>
    </row>
    <row r="2742" spans="2:6" x14ac:dyDescent="0.3">
      <c r="B2742" s="8" t="s">
        <v>4723</v>
      </c>
      <c r="C2742" s="8" t="s">
        <v>2788</v>
      </c>
      <c r="D2742" s="8" t="s">
        <v>4732</v>
      </c>
      <c r="E2742" s="8" t="s">
        <v>82</v>
      </c>
      <c r="F2742" s="8" t="s">
        <v>4678</v>
      </c>
    </row>
    <row r="2743" spans="2:6" x14ac:dyDescent="0.3">
      <c r="B2743" s="8" t="s">
        <v>4723</v>
      </c>
      <c r="C2743" s="8" t="s">
        <v>4733</v>
      </c>
      <c r="D2743" s="8" t="s">
        <v>4734</v>
      </c>
      <c r="E2743" s="8" t="s">
        <v>82</v>
      </c>
      <c r="F2743" s="8" t="s">
        <v>4678</v>
      </c>
    </row>
    <row r="2744" spans="2:6" x14ac:dyDescent="0.3">
      <c r="B2744" s="8" t="s">
        <v>4735</v>
      </c>
      <c r="C2744" s="8" t="s">
        <v>3370</v>
      </c>
      <c r="D2744" s="8" t="s">
        <v>4736</v>
      </c>
      <c r="E2744" s="8" t="s">
        <v>82</v>
      </c>
      <c r="F2744" s="8" t="s">
        <v>4678</v>
      </c>
    </row>
    <row r="2745" spans="2:6" x14ac:dyDescent="0.3">
      <c r="B2745" s="8" t="s">
        <v>4735</v>
      </c>
      <c r="C2745" s="8" t="s">
        <v>4737</v>
      </c>
      <c r="D2745" s="8" t="s">
        <v>4738</v>
      </c>
      <c r="E2745" s="8" t="s">
        <v>82</v>
      </c>
      <c r="F2745" s="8" t="s">
        <v>4678</v>
      </c>
    </row>
    <row r="2746" spans="2:6" x14ac:dyDescent="0.3">
      <c r="B2746" s="8" t="s">
        <v>4735</v>
      </c>
      <c r="C2746" s="8" t="s">
        <v>3922</v>
      </c>
      <c r="D2746" s="8" t="s">
        <v>4739</v>
      </c>
      <c r="E2746" s="8" t="s">
        <v>82</v>
      </c>
      <c r="F2746" s="8" t="s">
        <v>4678</v>
      </c>
    </row>
    <row r="2747" spans="2:6" x14ac:dyDescent="0.3">
      <c r="B2747" s="8" t="s">
        <v>4740</v>
      </c>
      <c r="C2747" s="8"/>
      <c r="D2747" s="8" t="s">
        <v>4740</v>
      </c>
      <c r="E2747" s="8" t="s">
        <v>82</v>
      </c>
      <c r="F2747" s="8" t="s">
        <v>4678</v>
      </c>
    </row>
    <row r="2748" spans="2:6" x14ac:dyDescent="0.3">
      <c r="B2748" s="8" t="s">
        <v>4741</v>
      </c>
      <c r="C2748" s="8" t="s">
        <v>4742</v>
      </c>
      <c r="D2748" s="8" t="s">
        <v>4743</v>
      </c>
      <c r="E2748" s="8" t="s">
        <v>82</v>
      </c>
      <c r="F2748" s="8" t="s">
        <v>4678</v>
      </c>
    </row>
    <row r="2749" spans="2:6" x14ac:dyDescent="0.3">
      <c r="B2749" s="8" t="s">
        <v>4741</v>
      </c>
      <c r="C2749" s="8" t="s">
        <v>4744</v>
      </c>
      <c r="D2749" s="8" t="s">
        <v>4745</v>
      </c>
      <c r="E2749" s="8" t="s">
        <v>82</v>
      </c>
      <c r="F2749" s="8" t="s">
        <v>4678</v>
      </c>
    </row>
    <row r="2750" spans="2:6" x14ac:dyDescent="0.3">
      <c r="B2750" s="8" t="s">
        <v>4741</v>
      </c>
      <c r="C2750" s="8" t="s">
        <v>4746</v>
      </c>
      <c r="D2750" s="8" t="s">
        <v>4747</v>
      </c>
      <c r="E2750" s="8" t="s">
        <v>82</v>
      </c>
      <c r="F2750" s="8" t="s">
        <v>4678</v>
      </c>
    </row>
    <row r="2751" spans="2:6" x14ac:dyDescent="0.3">
      <c r="B2751" s="8" t="s">
        <v>4741</v>
      </c>
      <c r="C2751" s="8" t="s">
        <v>4748</v>
      </c>
      <c r="D2751" s="8" t="s">
        <v>4749</v>
      </c>
      <c r="E2751" s="8" t="s">
        <v>82</v>
      </c>
      <c r="F2751" s="8" t="s">
        <v>4678</v>
      </c>
    </row>
    <row r="2752" spans="2:6" x14ac:dyDescent="0.3">
      <c r="B2752" s="8" t="s">
        <v>4741</v>
      </c>
      <c r="C2752" s="8" t="s">
        <v>4750</v>
      </c>
      <c r="D2752" s="8" t="s">
        <v>4751</v>
      </c>
      <c r="E2752" s="8" t="s">
        <v>82</v>
      </c>
      <c r="F2752" s="8" t="s">
        <v>4678</v>
      </c>
    </row>
    <row r="2753" spans="2:6" x14ac:dyDescent="0.3">
      <c r="B2753" s="8" t="s">
        <v>4741</v>
      </c>
      <c r="C2753" s="8" t="s">
        <v>2401</v>
      </c>
      <c r="D2753" s="8" t="s">
        <v>4752</v>
      </c>
      <c r="E2753" s="8" t="s">
        <v>82</v>
      </c>
      <c r="F2753" s="8" t="s">
        <v>4678</v>
      </c>
    </row>
    <row r="2754" spans="2:6" x14ac:dyDescent="0.3">
      <c r="B2754" s="8" t="s">
        <v>103</v>
      </c>
      <c r="C2754" s="8" t="s">
        <v>681</v>
      </c>
      <c r="D2754" s="8" t="s">
        <v>4753</v>
      </c>
      <c r="E2754" s="8" t="s">
        <v>82</v>
      </c>
      <c r="F2754" s="8" t="s">
        <v>4678</v>
      </c>
    </row>
    <row r="2755" spans="2:6" x14ac:dyDescent="0.3">
      <c r="B2755" s="8" t="s">
        <v>103</v>
      </c>
      <c r="C2755" s="8" t="s">
        <v>4149</v>
      </c>
      <c r="D2755" s="8" t="s">
        <v>4754</v>
      </c>
      <c r="E2755" s="8" t="s">
        <v>82</v>
      </c>
      <c r="F2755" s="8" t="s">
        <v>4678</v>
      </c>
    </row>
    <row r="2756" spans="2:6" x14ac:dyDescent="0.3">
      <c r="B2756" s="8" t="s">
        <v>4755</v>
      </c>
      <c r="C2756" s="8"/>
      <c r="D2756" s="8" t="s">
        <v>4755</v>
      </c>
      <c r="E2756" s="8" t="s">
        <v>82</v>
      </c>
      <c r="F2756" s="8" t="s">
        <v>4678</v>
      </c>
    </row>
    <row r="2757" spans="2:6" x14ac:dyDescent="0.3">
      <c r="B2757" s="8" t="s">
        <v>4756</v>
      </c>
      <c r="C2757" s="8" t="s">
        <v>1672</v>
      </c>
      <c r="D2757" s="8" t="s">
        <v>4757</v>
      </c>
      <c r="E2757" s="8" t="s">
        <v>82</v>
      </c>
      <c r="F2757" s="8" t="s">
        <v>4678</v>
      </c>
    </row>
    <row r="2758" spans="2:6" x14ac:dyDescent="0.3">
      <c r="B2758" s="8" t="s">
        <v>4756</v>
      </c>
      <c r="C2758" s="8" t="s">
        <v>4758</v>
      </c>
      <c r="D2758" s="8" t="s">
        <v>4759</v>
      </c>
      <c r="E2758" s="8" t="s">
        <v>82</v>
      </c>
      <c r="F2758" s="8" t="s">
        <v>4678</v>
      </c>
    </row>
    <row r="2759" spans="2:6" x14ac:dyDescent="0.3">
      <c r="B2759" s="8" t="s">
        <v>4756</v>
      </c>
      <c r="C2759" s="8" t="s">
        <v>2173</v>
      </c>
      <c r="D2759" s="8" t="s">
        <v>4760</v>
      </c>
      <c r="E2759" s="8" t="s">
        <v>82</v>
      </c>
      <c r="F2759" s="8" t="s">
        <v>4678</v>
      </c>
    </row>
    <row r="2760" spans="2:6" x14ac:dyDescent="0.3">
      <c r="B2760" s="8" t="s">
        <v>4756</v>
      </c>
      <c r="C2760" s="8" t="s">
        <v>2175</v>
      </c>
      <c r="D2760" s="8" t="s">
        <v>4761</v>
      </c>
      <c r="E2760" s="8" t="s">
        <v>82</v>
      </c>
      <c r="F2760" s="8" t="s">
        <v>4678</v>
      </c>
    </row>
    <row r="2761" spans="2:6" x14ac:dyDescent="0.3">
      <c r="B2761" s="8" t="s">
        <v>4756</v>
      </c>
      <c r="C2761" s="8" t="s">
        <v>4762</v>
      </c>
      <c r="D2761" s="8" t="s">
        <v>4763</v>
      </c>
      <c r="E2761" s="8" t="s">
        <v>82</v>
      </c>
      <c r="F2761" s="8" t="s">
        <v>4678</v>
      </c>
    </row>
    <row r="2762" spans="2:6" x14ac:dyDescent="0.3">
      <c r="B2762" s="8" t="s">
        <v>4756</v>
      </c>
      <c r="C2762" s="8" t="s">
        <v>2177</v>
      </c>
      <c r="D2762" s="8" t="s">
        <v>4764</v>
      </c>
      <c r="E2762" s="8" t="s">
        <v>82</v>
      </c>
      <c r="F2762" s="8" t="s">
        <v>4678</v>
      </c>
    </row>
    <row r="2763" spans="2:6" x14ac:dyDescent="0.3">
      <c r="B2763" s="8" t="s">
        <v>4765</v>
      </c>
      <c r="C2763" s="8" t="s">
        <v>3013</v>
      </c>
      <c r="D2763" s="8" t="s">
        <v>4766</v>
      </c>
      <c r="E2763" s="8" t="s">
        <v>82</v>
      </c>
      <c r="F2763" s="8" t="s">
        <v>4678</v>
      </c>
    </row>
    <row r="2764" spans="2:6" x14ac:dyDescent="0.3">
      <c r="B2764" s="8" t="s">
        <v>4765</v>
      </c>
      <c r="C2764" s="8" t="s">
        <v>4767</v>
      </c>
      <c r="D2764" s="8" t="s">
        <v>4768</v>
      </c>
      <c r="E2764" s="8" t="s">
        <v>82</v>
      </c>
      <c r="F2764" s="8" t="s">
        <v>4678</v>
      </c>
    </row>
    <row r="2765" spans="2:6" x14ac:dyDescent="0.3">
      <c r="B2765" s="8" t="s">
        <v>4765</v>
      </c>
      <c r="C2765" s="8" t="s">
        <v>4321</v>
      </c>
      <c r="D2765" s="8" t="s">
        <v>4769</v>
      </c>
      <c r="E2765" s="8" t="s">
        <v>82</v>
      </c>
      <c r="F2765" s="8" t="s">
        <v>4678</v>
      </c>
    </row>
    <row r="2766" spans="2:6" x14ac:dyDescent="0.3">
      <c r="B2766" s="8" t="s">
        <v>4765</v>
      </c>
      <c r="C2766" s="8" t="s">
        <v>4770</v>
      </c>
      <c r="D2766" s="8" t="s">
        <v>4771</v>
      </c>
      <c r="E2766" s="8" t="s">
        <v>82</v>
      </c>
      <c r="F2766" s="8" t="s">
        <v>4678</v>
      </c>
    </row>
    <row r="2767" spans="2:6" x14ac:dyDescent="0.3">
      <c r="B2767" s="8" t="s">
        <v>4765</v>
      </c>
      <c r="C2767" s="8" t="s">
        <v>2280</v>
      </c>
      <c r="D2767" s="8" t="s">
        <v>4772</v>
      </c>
      <c r="E2767" s="8" t="s">
        <v>82</v>
      </c>
      <c r="F2767" s="8" t="s">
        <v>4678</v>
      </c>
    </row>
    <row r="2768" spans="2:6" x14ac:dyDescent="0.3">
      <c r="B2768" s="8" t="s">
        <v>4765</v>
      </c>
      <c r="C2768" s="8" t="s">
        <v>4018</v>
      </c>
      <c r="D2768" s="8" t="s">
        <v>4773</v>
      </c>
      <c r="E2768" s="8" t="s">
        <v>82</v>
      </c>
      <c r="F2768" s="8" t="s">
        <v>4678</v>
      </c>
    </row>
    <row r="2769" spans="2:6" x14ac:dyDescent="0.3">
      <c r="B2769" s="8" t="s">
        <v>4765</v>
      </c>
      <c r="C2769" s="8" t="s">
        <v>4774</v>
      </c>
      <c r="D2769" s="8" t="s">
        <v>4775</v>
      </c>
      <c r="E2769" s="8" t="s">
        <v>82</v>
      </c>
      <c r="F2769" s="8" t="s">
        <v>4678</v>
      </c>
    </row>
    <row r="2770" spans="2:6" x14ac:dyDescent="0.3">
      <c r="B2770" s="8" t="s">
        <v>4765</v>
      </c>
      <c r="C2770" s="8" t="s">
        <v>115</v>
      </c>
      <c r="D2770" s="8" t="s">
        <v>4776</v>
      </c>
      <c r="E2770" s="8" t="s">
        <v>82</v>
      </c>
      <c r="F2770" s="8" t="s">
        <v>4678</v>
      </c>
    </row>
    <row r="2771" spans="2:6" x14ac:dyDescent="0.3">
      <c r="B2771" s="8" t="s">
        <v>4765</v>
      </c>
      <c r="C2771" s="8" t="s">
        <v>1303</v>
      </c>
      <c r="D2771" s="8" t="s">
        <v>4777</v>
      </c>
      <c r="E2771" s="8" t="s">
        <v>82</v>
      </c>
      <c r="F2771" s="8" t="s">
        <v>4678</v>
      </c>
    </row>
    <row r="2772" spans="2:6" x14ac:dyDescent="0.3">
      <c r="B2772" s="8" t="s">
        <v>4778</v>
      </c>
      <c r="C2772" s="8" t="s">
        <v>769</v>
      </c>
      <c r="D2772" s="8" t="s">
        <v>4779</v>
      </c>
      <c r="E2772" s="8" t="s">
        <v>82</v>
      </c>
      <c r="F2772" s="8" t="s">
        <v>4678</v>
      </c>
    </row>
    <row r="2773" spans="2:6" x14ac:dyDescent="0.3">
      <c r="B2773" s="8" t="s">
        <v>4778</v>
      </c>
      <c r="C2773" s="8" t="s">
        <v>4780</v>
      </c>
      <c r="D2773" s="8" t="s">
        <v>4781</v>
      </c>
      <c r="E2773" s="8" t="s">
        <v>82</v>
      </c>
      <c r="F2773" s="8" t="s">
        <v>4678</v>
      </c>
    </row>
    <row r="2774" spans="2:6" x14ac:dyDescent="0.3">
      <c r="B2774" s="8" t="s">
        <v>4778</v>
      </c>
      <c r="C2774" s="8" t="s">
        <v>4782</v>
      </c>
      <c r="D2774" s="8" t="s">
        <v>4783</v>
      </c>
      <c r="E2774" s="8" t="s">
        <v>82</v>
      </c>
      <c r="F2774" s="8" t="s">
        <v>4678</v>
      </c>
    </row>
    <row r="2775" spans="2:6" x14ac:dyDescent="0.3">
      <c r="B2775" s="8" t="s">
        <v>4784</v>
      </c>
      <c r="C2775" s="8" t="s">
        <v>4785</v>
      </c>
      <c r="D2775" s="8" t="s">
        <v>4786</v>
      </c>
      <c r="E2775" s="8" t="s">
        <v>82</v>
      </c>
      <c r="F2775" s="8" t="s">
        <v>4678</v>
      </c>
    </row>
    <row r="2776" spans="2:6" x14ac:dyDescent="0.3">
      <c r="B2776" s="8" t="s">
        <v>4784</v>
      </c>
      <c r="C2776" s="8" t="s">
        <v>1891</v>
      </c>
      <c r="D2776" s="8" t="s">
        <v>4787</v>
      </c>
      <c r="E2776" s="8" t="s">
        <v>82</v>
      </c>
      <c r="F2776" s="8" t="s">
        <v>4678</v>
      </c>
    </row>
    <row r="2777" spans="2:6" x14ac:dyDescent="0.3">
      <c r="B2777" s="8" t="s">
        <v>4784</v>
      </c>
      <c r="C2777" s="8" t="s">
        <v>4788</v>
      </c>
      <c r="D2777" s="8" t="s">
        <v>4789</v>
      </c>
      <c r="E2777" s="8" t="s">
        <v>82</v>
      </c>
      <c r="F2777" s="8" t="s">
        <v>4678</v>
      </c>
    </row>
    <row r="2778" spans="2:6" x14ac:dyDescent="0.3">
      <c r="B2778" s="8" t="s">
        <v>4784</v>
      </c>
      <c r="C2778" s="8" t="s">
        <v>2691</v>
      </c>
      <c r="D2778" s="8" t="s">
        <v>4790</v>
      </c>
      <c r="E2778" s="8" t="s">
        <v>82</v>
      </c>
      <c r="F2778" s="8" t="s">
        <v>4678</v>
      </c>
    </row>
    <row r="2779" spans="2:6" x14ac:dyDescent="0.3">
      <c r="B2779" s="8" t="s">
        <v>4791</v>
      </c>
      <c r="C2779" s="8" t="s">
        <v>4792</v>
      </c>
      <c r="D2779" s="8" t="s">
        <v>4793</v>
      </c>
      <c r="E2779" s="8" t="s">
        <v>82</v>
      </c>
      <c r="F2779" s="8" t="s">
        <v>4678</v>
      </c>
    </row>
    <row r="2780" spans="2:6" x14ac:dyDescent="0.3">
      <c r="B2780" s="8" t="s">
        <v>4794</v>
      </c>
      <c r="C2780" s="8"/>
      <c r="D2780" s="8" t="s">
        <v>4794</v>
      </c>
      <c r="E2780" s="8" t="s">
        <v>85</v>
      </c>
      <c r="F2780" s="8" t="s">
        <v>4678</v>
      </c>
    </row>
    <row r="2781" spans="2:6" x14ac:dyDescent="0.3">
      <c r="B2781" s="8" t="s">
        <v>4795</v>
      </c>
      <c r="C2781" s="8"/>
      <c r="D2781" s="8" t="s">
        <v>4795</v>
      </c>
      <c r="E2781" s="8" t="s">
        <v>85</v>
      </c>
      <c r="F2781" s="8" t="s">
        <v>4678</v>
      </c>
    </row>
    <row r="2782" spans="2:6" x14ac:dyDescent="0.3">
      <c r="B2782" s="8" t="s">
        <v>4796</v>
      </c>
      <c r="C2782" s="8"/>
      <c r="D2782" s="8" t="s">
        <v>4796</v>
      </c>
      <c r="E2782" s="8" t="s">
        <v>85</v>
      </c>
      <c r="F2782" s="8" t="s">
        <v>4678</v>
      </c>
    </row>
    <row r="2783" spans="2:6" x14ac:dyDescent="0.3">
      <c r="B2783" s="8" t="s">
        <v>4797</v>
      </c>
      <c r="C2783" s="8"/>
      <c r="D2783" s="8" t="s">
        <v>4797</v>
      </c>
      <c r="E2783" s="8" t="s">
        <v>85</v>
      </c>
      <c r="F2783" s="8" t="s">
        <v>4678</v>
      </c>
    </row>
    <row r="2784" spans="2:6" x14ac:dyDescent="0.3">
      <c r="B2784" s="8" t="s">
        <v>4798</v>
      </c>
      <c r="C2784" s="8"/>
      <c r="D2784" s="8" t="s">
        <v>4798</v>
      </c>
      <c r="E2784" s="8" t="s">
        <v>85</v>
      </c>
      <c r="F2784" s="8" t="s">
        <v>4678</v>
      </c>
    </row>
    <row r="2785" spans="2:6" x14ac:dyDescent="0.3">
      <c r="B2785" s="8" t="s">
        <v>4799</v>
      </c>
      <c r="C2785" s="8" t="s">
        <v>4800</v>
      </c>
      <c r="D2785" s="8" t="s">
        <v>4801</v>
      </c>
      <c r="E2785" s="8" t="s">
        <v>85</v>
      </c>
      <c r="F2785" s="8" t="s">
        <v>4678</v>
      </c>
    </row>
    <row r="2786" spans="2:6" x14ac:dyDescent="0.3">
      <c r="B2786" s="8" t="s">
        <v>1587</v>
      </c>
      <c r="C2786" s="8" t="s">
        <v>3440</v>
      </c>
      <c r="D2786" s="8" t="s">
        <v>4802</v>
      </c>
      <c r="E2786" s="8" t="s">
        <v>85</v>
      </c>
      <c r="F2786" s="8" t="s">
        <v>4678</v>
      </c>
    </row>
    <row r="2787" spans="2:6" x14ac:dyDescent="0.3">
      <c r="B2787" s="8" t="s">
        <v>1587</v>
      </c>
      <c r="C2787" s="8" t="s">
        <v>3442</v>
      </c>
      <c r="D2787" s="8" t="s">
        <v>4803</v>
      </c>
      <c r="E2787" s="8" t="s">
        <v>85</v>
      </c>
      <c r="F2787" s="8" t="s">
        <v>4678</v>
      </c>
    </row>
    <row r="2788" spans="2:6" x14ac:dyDescent="0.3">
      <c r="B2788" s="8" t="s">
        <v>1587</v>
      </c>
      <c r="C2788" s="8" t="s">
        <v>3940</v>
      </c>
      <c r="D2788" s="8" t="s">
        <v>4804</v>
      </c>
      <c r="E2788" s="8" t="s">
        <v>85</v>
      </c>
      <c r="F2788" s="8" t="s">
        <v>4678</v>
      </c>
    </row>
    <row r="2789" spans="2:6" x14ac:dyDescent="0.3">
      <c r="B2789" s="8" t="s">
        <v>1587</v>
      </c>
      <c r="C2789" s="8" t="s">
        <v>4805</v>
      </c>
      <c r="D2789" s="8" t="s">
        <v>4806</v>
      </c>
      <c r="E2789" s="8" t="s">
        <v>85</v>
      </c>
      <c r="F2789" s="8" t="s">
        <v>4678</v>
      </c>
    </row>
    <row r="2790" spans="2:6" x14ac:dyDescent="0.3">
      <c r="B2790" s="8" t="s">
        <v>1602</v>
      </c>
      <c r="C2790" s="8"/>
      <c r="D2790" s="8" t="s">
        <v>1602</v>
      </c>
      <c r="E2790" s="8" t="s">
        <v>85</v>
      </c>
      <c r="F2790" s="8" t="s">
        <v>4678</v>
      </c>
    </row>
    <row r="2791" spans="2:6" x14ac:dyDescent="0.3">
      <c r="B2791" s="8" t="s">
        <v>1602</v>
      </c>
      <c r="C2791" s="8" t="s">
        <v>3198</v>
      </c>
      <c r="D2791" s="8" t="s">
        <v>4807</v>
      </c>
      <c r="E2791" s="8" t="s">
        <v>85</v>
      </c>
      <c r="F2791" s="8" t="s">
        <v>4678</v>
      </c>
    </row>
    <row r="2792" spans="2:6" x14ac:dyDescent="0.3">
      <c r="B2792" s="8" t="s">
        <v>1602</v>
      </c>
      <c r="C2792" s="8" t="s">
        <v>2242</v>
      </c>
      <c r="D2792" s="8" t="s">
        <v>4808</v>
      </c>
      <c r="E2792" s="8" t="s">
        <v>85</v>
      </c>
      <c r="F2792" s="8" t="s">
        <v>4678</v>
      </c>
    </row>
    <row r="2793" spans="2:6" x14ac:dyDescent="0.3">
      <c r="B2793" s="8" t="s">
        <v>1602</v>
      </c>
      <c r="C2793" s="8" t="s">
        <v>2244</v>
      </c>
      <c r="D2793" s="8" t="s">
        <v>4809</v>
      </c>
      <c r="E2793" s="8" t="s">
        <v>85</v>
      </c>
      <c r="F2793" s="8" t="s">
        <v>4678</v>
      </c>
    </row>
    <row r="2794" spans="2:6" x14ac:dyDescent="0.3">
      <c r="B2794" s="8" t="s">
        <v>1602</v>
      </c>
      <c r="C2794" s="8" t="s">
        <v>4701</v>
      </c>
      <c r="D2794" s="8" t="s">
        <v>4810</v>
      </c>
      <c r="E2794" s="8" t="s">
        <v>85</v>
      </c>
      <c r="F2794" s="8" t="s">
        <v>4678</v>
      </c>
    </row>
    <row r="2795" spans="2:6" x14ac:dyDescent="0.3">
      <c r="B2795" s="8" t="s">
        <v>1602</v>
      </c>
      <c r="C2795" s="8" t="s">
        <v>2652</v>
      </c>
      <c r="D2795" s="8" t="s">
        <v>4811</v>
      </c>
      <c r="E2795" s="8" t="s">
        <v>85</v>
      </c>
      <c r="F2795" s="8" t="s">
        <v>4678</v>
      </c>
    </row>
    <row r="2796" spans="2:6" x14ac:dyDescent="0.3">
      <c r="B2796" s="8" t="s">
        <v>4812</v>
      </c>
      <c r="C2796" s="8" t="s">
        <v>4813</v>
      </c>
      <c r="D2796" s="8" t="s">
        <v>4814</v>
      </c>
      <c r="E2796" s="8" t="s">
        <v>85</v>
      </c>
      <c r="F2796" s="8" t="s">
        <v>4678</v>
      </c>
    </row>
    <row r="2797" spans="2:6" x14ac:dyDescent="0.3">
      <c r="B2797" s="8" t="s">
        <v>4812</v>
      </c>
      <c r="C2797" s="8" t="s">
        <v>4815</v>
      </c>
      <c r="D2797" s="8" t="s">
        <v>4816</v>
      </c>
      <c r="E2797" s="8" t="s">
        <v>85</v>
      </c>
      <c r="F2797" s="8" t="s">
        <v>4678</v>
      </c>
    </row>
    <row r="2798" spans="2:6" x14ac:dyDescent="0.3">
      <c r="B2798" s="8" t="s">
        <v>4812</v>
      </c>
      <c r="C2798" s="8" t="s">
        <v>4452</v>
      </c>
      <c r="D2798" s="8" t="s">
        <v>4817</v>
      </c>
      <c r="E2798" s="8" t="s">
        <v>85</v>
      </c>
      <c r="F2798" s="8" t="s">
        <v>4678</v>
      </c>
    </row>
    <row r="2799" spans="2:6" x14ac:dyDescent="0.3">
      <c r="B2799" s="8" t="s">
        <v>4812</v>
      </c>
      <c r="C2799" s="8" t="s">
        <v>4456</v>
      </c>
      <c r="D2799" s="8" t="s">
        <v>4818</v>
      </c>
      <c r="E2799" s="8" t="s">
        <v>85</v>
      </c>
      <c r="F2799" s="8" t="s">
        <v>4678</v>
      </c>
    </row>
    <row r="2800" spans="2:6" x14ac:dyDescent="0.3">
      <c r="B2800" s="8" t="s">
        <v>4812</v>
      </c>
      <c r="C2800" s="8" t="s">
        <v>4819</v>
      </c>
      <c r="D2800" s="8" t="s">
        <v>4820</v>
      </c>
      <c r="E2800" s="8" t="s">
        <v>85</v>
      </c>
      <c r="F2800" s="8" t="s">
        <v>4678</v>
      </c>
    </row>
    <row r="2801" spans="2:6" x14ac:dyDescent="0.3">
      <c r="B2801" s="8" t="s">
        <v>4812</v>
      </c>
      <c r="C2801" s="8" t="s">
        <v>928</v>
      </c>
      <c r="D2801" s="8" t="s">
        <v>4821</v>
      </c>
      <c r="E2801" s="8" t="s">
        <v>85</v>
      </c>
      <c r="F2801" s="8" t="s">
        <v>4678</v>
      </c>
    </row>
    <row r="2802" spans="2:6" x14ac:dyDescent="0.3">
      <c r="B2802" s="8" t="s">
        <v>4822</v>
      </c>
      <c r="C2802" s="8" t="s">
        <v>2278</v>
      </c>
      <c r="D2802" s="8" t="s">
        <v>4823</v>
      </c>
      <c r="E2802" s="8" t="s">
        <v>85</v>
      </c>
      <c r="F2802" s="8" t="s">
        <v>4678</v>
      </c>
    </row>
    <row r="2803" spans="2:6" x14ac:dyDescent="0.3">
      <c r="B2803" s="8" t="s">
        <v>4676</v>
      </c>
      <c r="C2803" s="8"/>
      <c r="D2803" s="8" t="s">
        <v>4676</v>
      </c>
      <c r="E2803" s="8" t="s">
        <v>85</v>
      </c>
      <c r="F2803" s="8" t="s">
        <v>4678</v>
      </c>
    </row>
    <row r="2804" spans="2:6" x14ac:dyDescent="0.3">
      <c r="B2804" s="8" t="s">
        <v>4824</v>
      </c>
      <c r="C2804" s="8"/>
      <c r="D2804" s="8" t="s">
        <v>4824</v>
      </c>
      <c r="E2804" s="8" t="s">
        <v>85</v>
      </c>
      <c r="F2804" s="8" t="s">
        <v>4678</v>
      </c>
    </row>
    <row r="2805" spans="2:6" x14ac:dyDescent="0.3">
      <c r="B2805" s="8" t="s">
        <v>4825</v>
      </c>
      <c r="C2805" s="8"/>
      <c r="D2805" s="8" t="s">
        <v>4825</v>
      </c>
      <c r="E2805" s="8" t="s">
        <v>85</v>
      </c>
      <c r="F2805" s="8" t="s">
        <v>4678</v>
      </c>
    </row>
    <row r="2806" spans="2:6" x14ac:dyDescent="0.3">
      <c r="B2806" s="8" t="s">
        <v>1711</v>
      </c>
      <c r="C2806" s="8"/>
      <c r="D2806" s="8" t="s">
        <v>1711</v>
      </c>
      <c r="E2806" s="8" t="s">
        <v>85</v>
      </c>
      <c r="F2806" s="8" t="s">
        <v>4678</v>
      </c>
    </row>
    <row r="2807" spans="2:6" x14ac:dyDescent="0.3">
      <c r="B2807" s="8" t="s">
        <v>1711</v>
      </c>
      <c r="C2807" s="8" t="s">
        <v>4826</v>
      </c>
      <c r="D2807" s="8" t="s">
        <v>4827</v>
      </c>
      <c r="E2807" s="8" t="s">
        <v>85</v>
      </c>
      <c r="F2807" s="8" t="s">
        <v>4678</v>
      </c>
    </row>
    <row r="2808" spans="2:6" x14ac:dyDescent="0.3">
      <c r="B2808" s="8" t="s">
        <v>1711</v>
      </c>
      <c r="C2808" s="8" t="s">
        <v>4828</v>
      </c>
      <c r="D2808" s="8" t="s">
        <v>4829</v>
      </c>
      <c r="E2808" s="8" t="s">
        <v>85</v>
      </c>
      <c r="F2808" s="8" t="s">
        <v>4678</v>
      </c>
    </row>
    <row r="2809" spans="2:6" x14ac:dyDescent="0.3">
      <c r="B2809" s="8" t="s">
        <v>4830</v>
      </c>
      <c r="C2809" s="8"/>
      <c r="D2809" s="8" t="s">
        <v>4830</v>
      </c>
      <c r="E2809" s="8" t="s">
        <v>85</v>
      </c>
      <c r="F2809" s="8" t="s">
        <v>4678</v>
      </c>
    </row>
    <row r="2810" spans="2:6" x14ac:dyDescent="0.3">
      <c r="B2810" s="8" t="s">
        <v>4831</v>
      </c>
      <c r="C2810" s="8"/>
      <c r="D2810" s="8" t="s">
        <v>4831</v>
      </c>
      <c r="E2810" s="8" t="s">
        <v>85</v>
      </c>
      <c r="F2810" s="8" t="s">
        <v>4678</v>
      </c>
    </row>
    <row r="2811" spans="2:6" x14ac:dyDescent="0.3">
      <c r="B2811" s="8" t="s">
        <v>4679</v>
      </c>
      <c r="C2811" s="8"/>
      <c r="D2811" s="8" t="s">
        <v>4679</v>
      </c>
      <c r="E2811" s="8" t="s">
        <v>85</v>
      </c>
      <c r="F2811" s="8" t="s">
        <v>4678</v>
      </c>
    </row>
    <row r="2812" spans="2:6" x14ac:dyDescent="0.3">
      <c r="B2812" s="8" t="s">
        <v>4832</v>
      </c>
      <c r="C2812" s="8"/>
      <c r="D2812" s="8" t="s">
        <v>4832</v>
      </c>
      <c r="E2812" s="8" t="s">
        <v>85</v>
      </c>
      <c r="F2812" s="8" t="s">
        <v>4678</v>
      </c>
    </row>
    <row r="2813" spans="2:6" x14ac:dyDescent="0.3">
      <c r="B2813" s="8" t="s">
        <v>4833</v>
      </c>
      <c r="C2813" s="8"/>
      <c r="D2813" s="8" t="s">
        <v>4833</v>
      </c>
      <c r="E2813" s="8" t="s">
        <v>85</v>
      </c>
      <c r="F2813" s="8" t="s">
        <v>4678</v>
      </c>
    </row>
    <row r="2814" spans="2:6" x14ac:dyDescent="0.3">
      <c r="B2814" s="8" t="s">
        <v>4834</v>
      </c>
      <c r="C2814" s="8"/>
      <c r="D2814" s="8" t="s">
        <v>4834</v>
      </c>
      <c r="E2814" s="8" t="s">
        <v>85</v>
      </c>
      <c r="F2814" s="8" t="s">
        <v>4678</v>
      </c>
    </row>
    <row r="2815" spans="2:6" x14ac:dyDescent="0.3">
      <c r="B2815" s="8" t="s">
        <v>4835</v>
      </c>
      <c r="C2815" s="8" t="s">
        <v>4836</v>
      </c>
      <c r="D2815" s="8" t="s">
        <v>4837</v>
      </c>
      <c r="E2815" s="8" t="s">
        <v>85</v>
      </c>
      <c r="F2815" s="8" t="s">
        <v>4678</v>
      </c>
    </row>
    <row r="2816" spans="2:6" x14ac:dyDescent="0.3">
      <c r="B2816" s="8" t="s">
        <v>4835</v>
      </c>
      <c r="C2816" s="8" t="s">
        <v>2512</v>
      </c>
      <c r="D2816" s="8" t="s">
        <v>4838</v>
      </c>
      <c r="E2816" s="8" t="s">
        <v>85</v>
      </c>
      <c r="F2816" s="8" t="s">
        <v>4678</v>
      </c>
    </row>
    <row r="2817" spans="2:6" x14ac:dyDescent="0.3">
      <c r="B2817" s="8" t="s">
        <v>4835</v>
      </c>
      <c r="C2817" s="8" t="s">
        <v>4014</v>
      </c>
      <c r="D2817" s="8" t="s">
        <v>4839</v>
      </c>
      <c r="E2817" s="8" t="s">
        <v>85</v>
      </c>
      <c r="F2817" s="8" t="s">
        <v>4678</v>
      </c>
    </row>
    <row r="2818" spans="2:6" x14ac:dyDescent="0.3">
      <c r="B2818" s="8" t="s">
        <v>4835</v>
      </c>
      <c r="C2818" s="8" t="s">
        <v>4840</v>
      </c>
      <c r="D2818" s="8" t="s">
        <v>4841</v>
      </c>
      <c r="E2818" s="8" t="s">
        <v>85</v>
      </c>
      <c r="F2818" s="8" t="s">
        <v>4678</v>
      </c>
    </row>
    <row r="2819" spans="2:6" x14ac:dyDescent="0.3">
      <c r="B2819" s="8" t="s">
        <v>4835</v>
      </c>
      <c r="C2819" s="8" t="s">
        <v>4842</v>
      </c>
      <c r="D2819" s="8" t="s">
        <v>4843</v>
      </c>
      <c r="E2819" s="8" t="s">
        <v>85</v>
      </c>
      <c r="F2819" s="8" t="s">
        <v>4678</v>
      </c>
    </row>
    <row r="2820" spans="2:6" x14ac:dyDescent="0.3">
      <c r="B2820" s="8" t="s">
        <v>4835</v>
      </c>
      <c r="C2820" s="8" t="s">
        <v>2283</v>
      </c>
      <c r="D2820" s="8" t="s">
        <v>4844</v>
      </c>
      <c r="E2820" s="8" t="s">
        <v>85</v>
      </c>
      <c r="F2820" s="8" t="s">
        <v>4678</v>
      </c>
    </row>
    <row r="2821" spans="2:6" x14ac:dyDescent="0.3">
      <c r="B2821" s="8" t="s">
        <v>4835</v>
      </c>
      <c r="C2821" s="8" t="s">
        <v>367</v>
      </c>
      <c r="D2821" s="8" t="s">
        <v>4845</v>
      </c>
      <c r="E2821" s="8" t="s">
        <v>85</v>
      </c>
      <c r="F2821" s="8" t="s">
        <v>4678</v>
      </c>
    </row>
    <row r="2822" spans="2:6" x14ac:dyDescent="0.3">
      <c r="B2822" s="8" t="s">
        <v>4846</v>
      </c>
      <c r="C2822" s="8" t="s">
        <v>1786</v>
      </c>
      <c r="D2822" s="8" t="s">
        <v>4847</v>
      </c>
      <c r="E2822" s="8" t="s">
        <v>85</v>
      </c>
      <c r="F2822" s="8" t="s">
        <v>4678</v>
      </c>
    </row>
    <row r="2823" spans="2:6" x14ac:dyDescent="0.3">
      <c r="B2823" s="8" t="s">
        <v>4848</v>
      </c>
      <c r="C2823" s="8"/>
      <c r="D2823" s="8" t="s">
        <v>4848</v>
      </c>
      <c r="E2823" s="8" t="s">
        <v>85</v>
      </c>
      <c r="F2823" s="8" t="s">
        <v>4678</v>
      </c>
    </row>
    <row r="2824" spans="2:6" x14ac:dyDescent="0.3">
      <c r="B2824" s="8" t="s">
        <v>4848</v>
      </c>
      <c r="C2824" s="8" t="s">
        <v>677</v>
      </c>
      <c r="D2824" s="8" t="s">
        <v>4849</v>
      </c>
      <c r="E2824" s="8" t="s">
        <v>85</v>
      </c>
      <c r="F2824" s="8" t="s">
        <v>4678</v>
      </c>
    </row>
    <row r="2825" spans="2:6" x14ac:dyDescent="0.3">
      <c r="B2825" s="8" t="s">
        <v>4850</v>
      </c>
      <c r="C2825" s="8">
        <v>1</v>
      </c>
      <c r="D2825" s="8" t="s">
        <v>4851</v>
      </c>
      <c r="E2825" s="8" t="s">
        <v>85</v>
      </c>
      <c r="F2825" s="8" t="s">
        <v>4678</v>
      </c>
    </row>
    <row r="2826" spans="2:6" x14ac:dyDescent="0.3">
      <c r="B2826" s="8" t="s">
        <v>4850</v>
      </c>
      <c r="C2826" s="8">
        <v>2</v>
      </c>
      <c r="D2826" s="8" t="s">
        <v>4852</v>
      </c>
      <c r="E2826" s="8" t="s">
        <v>85</v>
      </c>
      <c r="F2826" s="8" t="s">
        <v>4678</v>
      </c>
    </row>
    <row r="2827" spans="2:6" x14ac:dyDescent="0.3">
      <c r="B2827" s="8" t="s">
        <v>4853</v>
      </c>
      <c r="C2827" s="8"/>
      <c r="D2827" s="8" t="s">
        <v>4853</v>
      </c>
      <c r="E2827" s="8" t="s">
        <v>85</v>
      </c>
      <c r="F2827" s="8" t="s">
        <v>4678</v>
      </c>
    </row>
    <row r="2828" spans="2:6" x14ac:dyDescent="0.3">
      <c r="B2828" s="8" t="s">
        <v>4854</v>
      </c>
      <c r="C2828" s="8"/>
      <c r="D2828" s="8" t="s">
        <v>4854</v>
      </c>
      <c r="E2828" s="8" t="s">
        <v>85</v>
      </c>
      <c r="F2828" s="8" t="s">
        <v>4678</v>
      </c>
    </row>
    <row r="2829" spans="2:6" x14ac:dyDescent="0.3">
      <c r="B2829" s="8" t="s">
        <v>4855</v>
      </c>
      <c r="C2829" s="8"/>
      <c r="D2829" s="8" t="s">
        <v>4855</v>
      </c>
      <c r="E2829" s="8" t="s">
        <v>85</v>
      </c>
      <c r="F2829" s="8" t="s">
        <v>4678</v>
      </c>
    </row>
    <row r="2830" spans="2:6" x14ac:dyDescent="0.3">
      <c r="B2830" s="8" t="s">
        <v>1924</v>
      </c>
      <c r="C2830" s="8" t="s">
        <v>4856</v>
      </c>
      <c r="D2830" s="8" t="s">
        <v>4857</v>
      </c>
      <c r="E2830" s="8" t="s">
        <v>85</v>
      </c>
      <c r="F2830" s="8" t="s">
        <v>4678</v>
      </c>
    </row>
    <row r="2831" spans="2:6" x14ac:dyDescent="0.3">
      <c r="B2831" s="8" t="s">
        <v>2086</v>
      </c>
      <c r="C2831" s="8">
        <v>0</v>
      </c>
      <c r="D2831" s="8" t="s">
        <v>2087</v>
      </c>
      <c r="E2831" s="8" t="s">
        <v>85</v>
      </c>
      <c r="F2831" s="8" t="s">
        <v>4678</v>
      </c>
    </row>
    <row r="2832" spans="2:6" x14ac:dyDescent="0.3">
      <c r="B2832" s="8" t="s">
        <v>2086</v>
      </c>
      <c r="C2832" s="8">
        <v>1</v>
      </c>
      <c r="D2832" s="8" t="s">
        <v>4858</v>
      </c>
      <c r="E2832" s="8" t="s">
        <v>85</v>
      </c>
      <c r="F2832" s="8" t="s">
        <v>4678</v>
      </c>
    </row>
    <row r="2833" spans="2:6" x14ac:dyDescent="0.3">
      <c r="B2833" s="8" t="s">
        <v>2086</v>
      </c>
      <c r="C2833" s="8">
        <v>2</v>
      </c>
      <c r="D2833" s="8" t="s">
        <v>2140</v>
      </c>
      <c r="E2833" s="8" t="s">
        <v>85</v>
      </c>
      <c r="F2833" s="8" t="s">
        <v>4678</v>
      </c>
    </row>
    <row r="2834" spans="2:6" x14ac:dyDescent="0.3">
      <c r="B2834" s="8" t="s">
        <v>2086</v>
      </c>
      <c r="C2834" s="8">
        <v>3</v>
      </c>
      <c r="D2834" s="8" t="s">
        <v>4859</v>
      </c>
      <c r="E2834" s="8" t="s">
        <v>85</v>
      </c>
      <c r="F2834" s="8" t="s">
        <v>4678</v>
      </c>
    </row>
    <row r="2835" spans="2:6" x14ac:dyDescent="0.3">
      <c r="B2835" s="8" t="s">
        <v>2086</v>
      </c>
      <c r="C2835" s="8">
        <v>4</v>
      </c>
      <c r="D2835" s="8" t="s">
        <v>4860</v>
      </c>
      <c r="E2835" s="8" t="s">
        <v>85</v>
      </c>
      <c r="F2835" s="8" t="s">
        <v>4678</v>
      </c>
    </row>
    <row r="2836" spans="2:6" x14ac:dyDescent="0.3">
      <c r="B2836" s="8" t="s">
        <v>2086</v>
      </c>
      <c r="C2836" s="8">
        <v>5</v>
      </c>
      <c r="D2836" s="8" t="s">
        <v>4861</v>
      </c>
      <c r="E2836" s="8" t="s">
        <v>85</v>
      </c>
      <c r="F2836" s="8" t="s">
        <v>4678</v>
      </c>
    </row>
    <row r="2837" spans="2:6" x14ac:dyDescent="0.3">
      <c r="B2837" s="8" t="s">
        <v>2086</v>
      </c>
      <c r="C2837" s="8">
        <v>6</v>
      </c>
      <c r="D2837" s="8" t="s">
        <v>2179</v>
      </c>
      <c r="E2837" s="8" t="s">
        <v>85</v>
      </c>
      <c r="F2837" s="8" t="s">
        <v>4678</v>
      </c>
    </row>
    <row r="2838" spans="2:6" x14ac:dyDescent="0.3">
      <c r="B2838" s="8" t="s">
        <v>2086</v>
      </c>
      <c r="C2838" s="8">
        <v>7</v>
      </c>
      <c r="D2838" s="8" t="s">
        <v>4862</v>
      </c>
      <c r="E2838" s="8" t="s">
        <v>85</v>
      </c>
      <c r="F2838" s="8" t="s">
        <v>4678</v>
      </c>
    </row>
    <row r="2839" spans="2:6" x14ac:dyDescent="0.3">
      <c r="B2839" s="8" t="s">
        <v>2086</v>
      </c>
      <c r="C2839" s="8">
        <v>8</v>
      </c>
      <c r="D2839" s="8" t="s">
        <v>4863</v>
      </c>
      <c r="E2839" s="8" t="s">
        <v>85</v>
      </c>
      <c r="F2839" s="8" t="s">
        <v>4678</v>
      </c>
    </row>
    <row r="2840" spans="2:6" x14ac:dyDescent="0.3">
      <c r="B2840" s="8" t="s">
        <v>2086</v>
      </c>
      <c r="C2840" s="8">
        <v>9</v>
      </c>
      <c r="D2840" s="8" t="s">
        <v>4864</v>
      </c>
      <c r="E2840" s="8" t="s">
        <v>85</v>
      </c>
      <c r="F2840" s="8" t="s">
        <v>4678</v>
      </c>
    </row>
    <row r="2841" spans="2:6" x14ac:dyDescent="0.3">
      <c r="B2841" s="8" t="s">
        <v>2087</v>
      </c>
      <c r="C2841" s="8"/>
      <c r="D2841" s="8" t="s">
        <v>2087</v>
      </c>
      <c r="E2841" s="8" t="s">
        <v>85</v>
      </c>
      <c r="F2841" s="8" t="s">
        <v>4678</v>
      </c>
    </row>
    <row r="2842" spans="2:6" x14ac:dyDescent="0.3">
      <c r="B2842" s="8" t="s">
        <v>2087</v>
      </c>
      <c r="C2842" s="8" t="s">
        <v>4865</v>
      </c>
      <c r="D2842" s="8" t="s">
        <v>4866</v>
      </c>
      <c r="E2842" s="8" t="s">
        <v>85</v>
      </c>
      <c r="F2842" s="8" t="s">
        <v>4678</v>
      </c>
    </row>
    <row r="2843" spans="2:6" x14ac:dyDescent="0.3">
      <c r="B2843" s="8" t="s">
        <v>2087</v>
      </c>
      <c r="C2843" s="8" t="s">
        <v>4867</v>
      </c>
      <c r="D2843" s="8" t="s">
        <v>4868</v>
      </c>
      <c r="E2843" s="8" t="s">
        <v>85</v>
      </c>
      <c r="F2843" s="8" t="s">
        <v>4678</v>
      </c>
    </row>
    <row r="2844" spans="2:6" x14ac:dyDescent="0.3">
      <c r="B2844" s="8" t="s">
        <v>2087</v>
      </c>
      <c r="C2844" s="8" t="s">
        <v>4869</v>
      </c>
      <c r="D2844" s="8" t="s">
        <v>4870</v>
      </c>
      <c r="E2844" s="8" t="s">
        <v>85</v>
      </c>
      <c r="F2844" s="8" t="s">
        <v>4678</v>
      </c>
    </row>
    <row r="2845" spans="2:6" x14ac:dyDescent="0.3">
      <c r="B2845" s="8" t="s">
        <v>2087</v>
      </c>
      <c r="C2845" s="8" t="s">
        <v>3686</v>
      </c>
      <c r="D2845" s="8" t="s">
        <v>4871</v>
      </c>
      <c r="E2845" s="8" t="s">
        <v>85</v>
      </c>
      <c r="F2845" s="8" t="s">
        <v>4678</v>
      </c>
    </row>
    <row r="2846" spans="2:6" x14ac:dyDescent="0.3">
      <c r="B2846" s="8" t="s">
        <v>2087</v>
      </c>
      <c r="C2846" s="8" t="s">
        <v>4872</v>
      </c>
      <c r="D2846" s="8" t="s">
        <v>4873</v>
      </c>
      <c r="E2846" s="8" t="s">
        <v>85</v>
      </c>
      <c r="F2846" s="8" t="s">
        <v>4678</v>
      </c>
    </row>
    <row r="2847" spans="2:6" x14ac:dyDescent="0.3">
      <c r="B2847" s="8" t="s">
        <v>2087</v>
      </c>
      <c r="C2847" s="8" t="s">
        <v>3456</v>
      </c>
      <c r="D2847" s="8" t="s">
        <v>4874</v>
      </c>
      <c r="E2847" s="8" t="s">
        <v>85</v>
      </c>
      <c r="F2847" s="8" t="s">
        <v>4678</v>
      </c>
    </row>
    <row r="2848" spans="2:6" x14ac:dyDescent="0.3">
      <c r="B2848" s="8" t="s">
        <v>2087</v>
      </c>
      <c r="C2848" s="8" t="s">
        <v>4875</v>
      </c>
      <c r="D2848" s="8" t="s">
        <v>4876</v>
      </c>
      <c r="E2848" s="8" t="s">
        <v>85</v>
      </c>
      <c r="F2848" s="8" t="s">
        <v>4678</v>
      </c>
    </row>
    <row r="2849" spans="2:6" x14ac:dyDescent="0.3">
      <c r="B2849" s="8" t="s">
        <v>2087</v>
      </c>
      <c r="C2849" s="8" t="s">
        <v>4877</v>
      </c>
      <c r="D2849" s="8" t="s">
        <v>4878</v>
      </c>
      <c r="E2849" s="8" t="s">
        <v>85</v>
      </c>
      <c r="F2849" s="8" t="s">
        <v>4678</v>
      </c>
    </row>
    <row r="2850" spans="2:6" x14ac:dyDescent="0.3">
      <c r="B2850" s="8" t="s">
        <v>2087</v>
      </c>
      <c r="C2850" s="8" t="s">
        <v>4879</v>
      </c>
      <c r="D2850" s="8" t="s">
        <v>4880</v>
      </c>
      <c r="E2850" s="8" t="s">
        <v>85</v>
      </c>
      <c r="F2850" s="8" t="s">
        <v>4678</v>
      </c>
    </row>
    <row r="2851" spans="2:6" x14ac:dyDescent="0.3">
      <c r="B2851" s="8" t="s">
        <v>2087</v>
      </c>
      <c r="C2851" s="8" t="s">
        <v>37</v>
      </c>
      <c r="D2851" s="8" t="s">
        <v>4881</v>
      </c>
      <c r="E2851" s="8" t="s">
        <v>85</v>
      </c>
      <c r="F2851" s="8" t="s">
        <v>4678</v>
      </c>
    </row>
    <row r="2852" spans="2:6" x14ac:dyDescent="0.3">
      <c r="B2852" s="8" t="s">
        <v>2087</v>
      </c>
      <c r="C2852" s="8" t="s">
        <v>214</v>
      </c>
      <c r="D2852" s="8" t="s">
        <v>4882</v>
      </c>
      <c r="E2852" s="8" t="s">
        <v>85</v>
      </c>
      <c r="F2852" s="8" t="s">
        <v>4678</v>
      </c>
    </row>
    <row r="2853" spans="2:6" x14ac:dyDescent="0.3">
      <c r="B2853" s="8" t="s">
        <v>2087</v>
      </c>
      <c r="C2853" s="8" t="s">
        <v>759</v>
      </c>
      <c r="D2853" s="8" t="s">
        <v>4883</v>
      </c>
      <c r="E2853" s="8" t="s">
        <v>85</v>
      </c>
      <c r="F2853" s="8" t="s">
        <v>4678</v>
      </c>
    </row>
    <row r="2854" spans="2:6" x14ac:dyDescent="0.3">
      <c r="B2854" s="8" t="s">
        <v>2087</v>
      </c>
      <c r="C2854" s="8" t="s">
        <v>4884</v>
      </c>
      <c r="D2854" s="8" t="s">
        <v>4885</v>
      </c>
      <c r="E2854" s="8" t="s">
        <v>85</v>
      </c>
      <c r="F2854" s="8" t="s">
        <v>4678</v>
      </c>
    </row>
    <row r="2855" spans="2:6" x14ac:dyDescent="0.3">
      <c r="B2855" s="8" t="s">
        <v>2087</v>
      </c>
      <c r="C2855" s="8" t="s">
        <v>4886</v>
      </c>
      <c r="D2855" s="8" t="s">
        <v>4887</v>
      </c>
      <c r="E2855" s="8" t="s">
        <v>85</v>
      </c>
      <c r="F2855" s="8" t="s">
        <v>4678</v>
      </c>
    </row>
    <row r="2856" spans="2:6" x14ac:dyDescent="0.3">
      <c r="B2856" s="8" t="s">
        <v>2087</v>
      </c>
      <c r="C2856" s="8" t="s">
        <v>4300</v>
      </c>
      <c r="D2856" s="8" t="s">
        <v>4888</v>
      </c>
      <c r="E2856" s="8" t="s">
        <v>85</v>
      </c>
      <c r="F2856" s="8" t="s">
        <v>4678</v>
      </c>
    </row>
    <row r="2857" spans="2:6" x14ac:dyDescent="0.3">
      <c r="B2857" s="8" t="s">
        <v>2087</v>
      </c>
      <c r="C2857" s="8" t="s">
        <v>763</v>
      </c>
      <c r="D2857" s="8" t="s">
        <v>4889</v>
      </c>
      <c r="E2857" s="8" t="s">
        <v>85</v>
      </c>
      <c r="F2857" s="8" t="s">
        <v>4678</v>
      </c>
    </row>
    <row r="2858" spans="2:6" x14ac:dyDescent="0.3">
      <c r="B2858" s="8" t="s">
        <v>2087</v>
      </c>
      <c r="C2858" s="8" t="s">
        <v>581</v>
      </c>
      <c r="D2858" s="8" t="s">
        <v>4890</v>
      </c>
      <c r="E2858" s="8" t="s">
        <v>85</v>
      </c>
      <c r="F2858" s="8" t="s">
        <v>4678</v>
      </c>
    </row>
    <row r="2859" spans="2:6" x14ac:dyDescent="0.3">
      <c r="B2859" s="8" t="s">
        <v>2087</v>
      </c>
      <c r="C2859" s="8" t="s">
        <v>4891</v>
      </c>
      <c r="D2859" s="8" t="s">
        <v>4892</v>
      </c>
      <c r="E2859" s="8" t="s">
        <v>85</v>
      </c>
      <c r="F2859" s="8" t="s">
        <v>4678</v>
      </c>
    </row>
    <row r="2860" spans="2:6" x14ac:dyDescent="0.3">
      <c r="B2860" s="8" t="s">
        <v>2087</v>
      </c>
      <c r="C2860" s="8" t="s">
        <v>4893</v>
      </c>
      <c r="D2860" s="8" t="s">
        <v>4894</v>
      </c>
      <c r="E2860" s="8" t="s">
        <v>85</v>
      </c>
      <c r="F2860" s="8" t="s">
        <v>4678</v>
      </c>
    </row>
    <row r="2861" spans="2:6" x14ac:dyDescent="0.3">
      <c r="B2861" s="8" t="s">
        <v>2087</v>
      </c>
      <c r="C2861" s="8" t="s">
        <v>4895</v>
      </c>
      <c r="D2861" s="8" t="s">
        <v>4896</v>
      </c>
      <c r="E2861" s="8" t="s">
        <v>85</v>
      </c>
      <c r="F2861" s="8" t="s">
        <v>4678</v>
      </c>
    </row>
    <row r="2862" spans="2:6" x14ac:dyDescent="0.3">
      <c r="B2862" s="8" t="s">
        <v>2087</v>
      </c>
      <c r="C2862" s="8" t="s">
        <v>4897</v>
      </c>
      <c r="D2862" s="8" t="s">
        <v>4898</v>
      </c>
      <c r="E2862" s="8" t="s">
        <v>85</v>
      </c>
      <c r="F2862" s="8" t="s">
        <v>4678</v>
      </c>
    </row>
    <row r="2863" spans="2:6" x14ac:dyDescent="0.3">
      <c r="B2863" s="8" t="s">
        <v>2087</v>
      </c>
      <c r="C2863" s="8" t="s">
        <v>4899</v>
      </c>
      <c r="D2863" s="8" t="s">
        <v>4900</v>
      </c>
      <c r="E2863" s="8" t="s">
        <v>85</v>
      </c>
      <c r="F2863" s="8" t="s">
        <v>4678</v>
      </c>
    </row>
    <row r="2864" spans="2:6" x14ac:dyDescent="0.3">
      <c r="B2864" s="8" t="s">
        <v>2087</v>
      </c>
      <c r="C2864" s="8" t="s">
        <v>3785</v>
      </c>
      <c r="D2864" s="8" t="s">
        <v>4901</v>
      </c>
      <c r="E2864" s="8" t="s">
        <v>85</v>
      </c>
      <c r="F2864" s="8" t="s">
        <v>4678</v>
      </c>
    </row>
    <row r="2865" spans="2:6" x14ac:dyDescent="0.3">
      <c r="B2865" s="8" t="s">
        <v>2087</v>
      </c>
      <c r="C2865" s="8" t="s">
        <v>4902</v>
      </c>
      <c r="D2865" s="8" t="s">
        <v>4903</v>
      </c>
      <c r="E2865" s="8" t="s">
        <v>85</v>
      </c>
      <c r="F2865" s="8" t="s">
        <v>4678</v>
      </c>
    </row>
    <row r="2866" spans="2:6" x14ac:dyDescent="0.3">
      <c r="B2866" s="8" t="s">
        <v>2087</v>
      </c>
      <c r="C2866" s="8" t="s">
        <v>3787</v>
      </c>
      <c r="D2866" s="8" t="s">
        <v>4904</v>
      </c>
      <c r="E2866" s="8" t="s">
        <v>85</v>
      </c>
      <c r="F2866" s="8" t="s">
        <v>4678</v>
      </c>
    </row>
    <row r="2867" spans="2:6" x14ac:dyDescent="0.3">
      <c r="B2867" s="8" t="s">
        <v>2087</v>
      </c>
      <c r="C2867" s="8" t="s">
        <v>4905</v>
      </c>
      <c r="D2867" s="8" t="s">
        <v>4906</v>
      </c>
      <c r="E2867" s="8" t="s">
        <v>85</v>
      </c>
      <c r="F2867" s="8" t="s">
        <v>4678</v>
      </c>
    </row>
    <row r="2868" spans="2:6" x14ac:dyDescent="0.3">
      <c r="B2868" s="8" t="s">
        <v>2087</v>
      </c>
      <c r="C2868" s="8" t="s">
        <v>4907</v>
      </c>
      <c r="D2868" s="8" t="s">
        <v>4908</v>
      </c>
      <c r="E2868" s="8" t="s">
        <v>85</v>
      </c>
      <c r="F2868" s="8" t="s">
        <v>4678</v>
      </c>
    </row>
    <row r="2869" spans="2:6" x14ac:dyDescent="0.3">
      <c r="B2869" s="8" t="s">
        <v>2087</v>
      </c>
      <c r="C2869" s="8" t="s">
        <v>4909</v>
      </c>
      <c r="D2869" s="8" t="s">
        <v>4910</v>
      </c>
      <c r="E2869" s="8" t="s">
        <v>85</v>
      </c>
      <c r="F2869" s="8" t="s">
        <v>4678</v>
      </c>
    </row>
    <row r="2870" spans="2:6" x14ac:dyDescent="0.3">
      <c r="B2870" s="8" t="s">
        <v>2087</v>
      </c>
      <c r="C2870" s="8" t="s">
        <v>276</v>
      </c>
      <c r="D2870" s="8" t="s">
        <v>4911</v>
      </c>
      <c r="E2870" s="8" t="s">
        <v>85</v>
      </c>
      <c r="F2870" s="8" t="s">
        <v>4678</v>
      </c>
    </row>
    <row r="2871" spans="2:6" x14ac:dyDescent="0.3">
      <c r="B2871" s="8" t="s">
        <v>2087</v>
      </c>
      <c r="C2871" s="8" t="s">
        <v>4912</v>
      </c>
      <c r="D2871" s="8" t="s">
        <v>4913</v>
      </c>
      <c r="E2871" s="8" t="s">
        <v>85</v>
      </c>
      <c r="F2871" s="8" t="s">
        <v>4678</v>
      </c>
    </row>
    <row r="2872" spans="2:6" x14ac:dyDescent="0.3">
      <c r="B2872" s="8" t="s">
        <v>2140</v>
      </c>
      <c r="C2872" s="8" t="s">
        <v>1030</v>
      </c>
      <c r="D2872" s="8" t="s">
        <v>4914</v>
      </c>
      <c r="E2872" s="8" t="s">
        <v>85</v>
      </c>
      <c r="F2872" s="8" t="s">
        <v>4678</v>
      </c>
    </row>
    <row r="2873" spans="2:6" x14ac:dyDescent="0.3">
      <c r="B2873" s="8" t="s">
        <v>2140</v>
      </c>
      <c r="C2873" s="8" t="s">
        <v>3714</v>
      </c>
      <c r="D2873" s="8" t="s">
        <v>4915</v>
      </c>
      <c r="E2873" s="8" t="s">
        <v>85</v>
      </c>
      <c r="F2873" s="8" t="s">
        <v>4678</v>
      </c>
    </row>
    <row r="2874" spans="2:6" x14ac:dyDescent="0.3">
      <c r="B2874" s="8" t="s">
        <v>2140</v>
      </c>
      <c r="C2874" s="8" t="s">
        <v>3716</v>
      </c>
      <c r="D2874" s="8" t="s">
        <v>4916</v>
      </c>
      <c r="E2874" s="8" t="s">
        <v>85</v>
      </c>
      <c r="F2874" s="8" t="s">
        <v>4678</v>
      </c>
    </row>
    <row r="2875" spans="2:6" x14ac:dyDescent="0.3">
      <c r="B2875" s="8" t="s">
        <v>2140</v>
      </c>
      <c r="C2875" s="8" t="s">
        <v>189</v>
      </c>
      <c r="D2875" s="8" t="s">
        <v>4917</v>
      </c>
      <c r="E2875" s="8" t="s">
        <v>85</v>
      </c>
      <c r="F2875" s="8" t="s">
        <v>4678</v>
      </c>
    </row>
    <row r="2876" spans="2:6" x14ac:dyDescent="0.3">
      <c r="B2876" s="8" t="s">
        <v>2140</v>
      </c>
      <c r="C2876" s="8" t="s">
        <v>4918</v>
      </c>
      <c r="D2876" s="8" t="s">
        <v>4919</v>
      </c>
      <c r="E2876" s="8" t="s">
        <v>85</v>
      </c>
      <c r="F2876" s="8" t="s">
        <v>4678</v>
      </c>
    </row>
    <row r="2877" spans="2:6" x14ac:dyDescent="0.3">
      <c r="B2877" s="8" t="s">
        <v>2140</v>
      </c>
      <c r="C2877" s="8" t="s">
        <v>191</v>
      </c>
      <c r="D2877" s="8" t="s">
        <v>4920</v>
      </c>
      <c r="E2877" s="8" t="s">
        <v>85</v>
      </c>
      <c r="F2877" s="8" t="s">
        <v>4678</v>
      </c>
    </row>
    <row r="2878" spans="2:6" x14ac:dyDescent="0.3">
      <c r="B2878" s="8" t="s">
        <v>2140</v>
      </c>
      <c r="C2878" s="8" t="s">
        <v>193</v>
      </c>
      <c r="D2878" s="8" t="s">
        <v>4921</v>
      </c>
      <c r="E2878" s="8" t="s">
        <v>85</v>
      </c>
      <c r="F2878" s="8" t="s">
        <v>4678</v>
      </c>
    </row>
    <row r="2879" spans="2:6" x14ac:dyDescent="0.3">
      <c r="B2879" s="8" t="s">
        <v>2140</v>
      </c>
      <c r="C2879" s="8" t="s">
        <v>2248</v>
      </c>
      <c r="D2879" s="8" t="s">
        <v>4922</v>
      </c>
      <c r="E2879" s="8" t="s">
        <v>85</v>
      </c>
      <c r="F2879" s="8" t="s">
        <v>4678</v>
      </c>
    </row>
    <row r="2880" spans="2:6" x14ac:dyDescent="0.3">
      <c r="B2880" s="8" t="s">
        <v>2140</v>
      </c>
      <c r="C2880" s="8" t="s">
        <v>1326</v>
      </c>
      <c r="D2880" s="8" t="s">
        <v>4923</v>
      </c>
      <c r="E2880" s="8" t="s">
        <v>85</v>
      </c>
      <c r="F2880" s="8" t="s">
        <v>4678</v>
      </c>
    </row>
    <row r="2881" spans="2:6" x14ac:dyDescent="0.3">
      <c r="B2881" s="8" t="s">
        <v>2140</v>
      </c>
      <c r="C2881" s="8" t="s">
        <v>4924</v>
      </c>
      <c r="D2881" s="8" t="s">
        <v>4925</v>
      </c>
      <c r="E2881" s="8" t="s">
        <v>85</v>
      </c>
      <c r="F2881" s="8" t="s">
        <v>4678</v>
      </c>
    </row>
    <row r="2882" spans="2:6" x14ac:dyDescent="0.3">
      <c r="B2882" s="8" t="s">
        <v>2140</v>
      </c>
      <c r="C2882" s="8" t="s">
        <v>3274</v>
      </c>
      <c r="D2882" s="8" t="s">
        <v>4926</v>
      </c>
      <c r="E2882" s="8" t="s">
        <v>85</v>
      </c>
      <c r="F2882" s="8" t="s">
        <v>4678</v>
      </c>
    </row>
    <row r="2883" spans="2:6" x14ac:dyDescent="0.3">
      <c r="B2883" s="8" t="s">
        <v>2140</v>
      </c>
      <c r="C2883" s="8" t="s">
        <v>1052</v>
      </c>
      <c r="D2883" s="8" t="s">
        <v>4927</v>
      </c>
      <c r="E2883" s="8" t="s">
        <v>85</v>
      </c>
      <c r="F2883" s="8" t="s">
        <v>4678</v>
      </c>
    </row>
    <row r="2884" spans="2:6" x14ac:dyDescent="0.3">
      <c r="B2884" s="8" t="s">
        <v>2140</v>
      </c>
      <c r="C2884" s="8" t="s">
        <v>3834</v>
      </c>
      <c r="D2884" s="8" t="s">
        <v>4928</v>
      </c>
      <c r="E2884" s="8" t="s">
        <v>85</v>
      </c>
      <c r="F2884" s="8" t="s">
        <v>4678</v>
      </c>
    </row>
    <row r="2885" spans="2:6" x14ac:dyDescent="0.3">
      <c r="B2885" s="8" t="s">
        <v>2140</v>
      </c>
      <c r="C2885" s="8" t="s">
        <v>3413</v>
      </c>
      <c r="D2885" s="8" t="s">
        <v>4929</v>
      </c>
      <c r="E2885" s="8" t="s">
        <v>85</v>
      </c>
      <c r="F2885" s="8" t="s">
        <v>4678</v>
      </c>
    </row>
    <row r="2886" spans="2:6" x14ac:dyDescent="0.3">
      <c r="B2886" s="8" t="s">
        <v>2140</v>
      </c>
      <c r="C2886" s="8" t="s">
        <v>3415</v>
      </c>
      <c r="D2886" s="8" t="s">
        <v>4930</v>
      </c>
      <c r="E2886" s="8" t="s">
        <v>85</v>
      </c>
      <c r="F2886" s="8" t="s">
        <v>4678</v>
      </c>
    </row>
    <row r="2887" spans="2:6" x14ac:dyDescent="0.3">
      <c r="B2887" s="8" t="s">
        <v>2140</v>
      </c>
      <c r="C2887" s="8" t="s">
        <v>4579</v>
      </c>
      <c r="D2887" s="8" t="s">
        <v>4931</v>
      </c>
      <c r="E2887" s="8" t="s">
        <v>85</v>
      </c>
      <c r="F2887" s="8" t="s">
        <v>4678</v>
      </c>
    </row>
    <row r="2888" spans="2:6" x14ac:dyDescent="0.3">
      <c r="B2888" s="8" t="s">
        <v>2140</v>
      </c>
      <c r="C2888" s="8" t="s">
        <v>4581</v>
      </c>
      <c r="D2888" s="8" t="s">
        <v>4932</v>
      </c>
      <c r="E2888" s="8" t="s">
        <v>85</v>
      </c>
      <c r="F2888" s="8" t="s">
        <v>4678</v>
      </c>
    </row>
    <row r="2889" spans="2:6" x14ac:dyDescent="0.3">
      <c r="B2889" s="8" t="s">
        <v>2140</v>
      </c>
      <c r="C2889" s="8" t="s">
        <v>4583</v>
      </c>
      <c r="D2889" s="8" t="s">
        <v>4933</v>
      </c>
      <c r="E2889" s="8" t="s">
        <v>85</v>
      </c>
      <c r="F2889" s="8" t="s">
        <v>4678</v>
      </c>
    </row>
    <row r="2890" spans="2:6" x14ac:dyDescent="0.3">
      <c r="B2890" s="8" t="s">
        <v>2140</v>
      </c>
      <c r="C2890" s="8" t="s">
        <v>4467</v>
      </c>
      <c r="D2890" s="8" t="s">
        <v>4934</v>
      </c>
      <c r="E2890" s="8" t="s">
        <v>85</v>
      </c>
      <c r="F2890" s="8" t="s">
        <v>4678</v>
      </c>
    </row>
    <row r="2891" spans="2:6" x14ac:dyDescent="0.3">
      <c r="B2891" s="8" t="s">
        <v>2140</v>
      </c>
      <c r="C2891" s="8" t="s">
        <v>4935</v>
      </c>
      <c r="D2891" s="8" t="s">
        <v>4936</v>
      </c>
      <c r="E2891" s="8" t="s">
        <v>85</v>
      </c>
      <c r="F2891" s="8" t="s">
        <v>4678</v>
      </c>
    </row>
    <row r="2892" spans="2:6" x14ac:dyDescent="0.3">
      <c r="B2892" s="8" t="s">
        <v>2140</v>
      </c>
      <c r="C2892" s="8" t="s">
        <v>4937</v>
      </c>
      <c r="D2892" s="8" t="s">
        <v>4938</v>
      </c>
      <c r="E2892" s="8" t="s">
        <v>85</v>
      </c>
      <c r="F2892" s="8" t="s">
        <v>4678</v>
      </c>
    </row>
    <row r="2893" spans="2:6" x14ac:dyDescent="0.3">
      <c r="B2893" s="8" t="s">
        <v>2140</v>
      </c>
      <c r="C2893" s="8" t="s">
        <v>1220</v>
      </c>
      <c r="D2893" s="8" t="s">
        <v>4939</v>
      </c>
      <c r="E2893" s="8" t="s">
        <v>85</v>
      </c>
      <c r="F2893" s="8" t="s">
        <v>4678</v>
      </c>
    </row>
    <row r="2894" spans="2:6" x14ac:dyDescent="0.3">
      <c r="B2894" s="8" t="s">
        <v>2140</v>
      </c>
      <c r="C2894" s="8" t="s">
        <v>748</v>
      </c>
      <c r="D2894" s="8" t="s">
        <v>4940</v>
      </c>
      <c r="E2894" s="8" t="s">
        <v>85</v>
      </c>
      <c r="F2894" s="8" t="s">
        <v>4678</v>
      </c>
    </row>
    <row r="2895" spans="2:6" x14ac:dyDescent="0.3">
      <c r="B2895" s="8" t="s">
        <v>2140</v>
      </c>
      <c r="C2895" s="8" t="s">
        <v>3386</v>
      </c>
      <c r="D2895" s="8" t="s">
        <v>4941</v>
      </c>
      <c r="E2895" s="8" t="s">
        <v>85</v>
      </c>
      <c r="F2895" s="8" t="s">
        <v>4678</v>
      </c>
    </row>
    <row r="2896" spans="2:6" x14ac:dyDescent="0.3">
      <c r="B2896" s="8" t="s">
        <v>2140</v>
      </c>
      <c r="C2896" s="8" t="s">
        <v>3388</v>
      </c>
      <c r="D2896" s="8" t="s">
        <v>4942</v>
      </c>
      <c r="E2896" s="8" t="s">
        <v>85</v>
      </c>
      <c r="F2896" s="8" t="s">
        <v>4678</v>
      </c>
    </row>
    <row r="2897" spans="2:6" x14ac:dyDescent="0.3">
      <c r="B2897" s="8" t="s">
        <v>2140</v>
      </c>
      <c r="C2897" s="8" t="s">
        <v>4943</v>
      </c>
      <c r="D2897" s="8" t="s">
        <v>4944</v>
      </c>
      <c r="E2897" s="8" t="s">
        <v>85</v>
      </c>
      <c r="F2897" s="8" t="s">
        <v>4678</v>
      </c>
    </row>
    <row r="2898" spans="2:6" x14ac:dyDescent="0.3">
      <c r="B2898" s="8" t="s">
        <v>2140</v>
      </c>
      <c r="C2898" s="8" t="s">
        <v>4945</v>
      </c>
      <c r="D2898" s="8" t="s">
        <v>4946</v>
      </c>
      <c r="E2898" s="8" t="s">
        <v>85</v>
      </c>
      <c r="F2898" s="8" t="s">
        <v>4678</v>
      </c>
    </row>
    <row r="2899" spans="2:6" x14ac:dyDescent="0.3">
      <c r="B2899" s="8" t="s">
        <v>2140</v>
      </c>
      <c r="C2899" s="8" t="s">
        <v>4947</v>
      </c>
      <c r="D2899" s="8" t="s">
        <v>4948</v>
      </c>
      <c r="E2899" s="8" t="s">
        <v>85</v>
      </c>
      <c r="F2899" s="8" t="s">
        <v>4678</v>
      </c>
    </row>
    <row r="2900" spans="2:6" x14ac:dyDescent="0.3">
      <c r="B2900" s="8" t="s">
        <v>2140</v>
      </c>
      <c r="C2900" s="8" t="s">
        <v>525</v>
      </c>
      <c r="D2900" s="8" t="s">
        <v>4949</v>
      </c>
      <c r="E2900" s="8" t="s">
        <v>85</v>
      </c>
      <c r="F2900" s="8" t="s">
        <v>4678</v>
      </c>
    </row>
    <row r="2901" spans="2:6" x14ac:dyDescent="0.3">
      <c r="B2901" s="8" t="s">
        <v>2140</v>
      </c>
      <c r="C2901" s="8" t="s">
        <v>4950</v>
      </c>
      <c r="D2901" s="8" t="s">
        <v>4951</v>
      </c>
      <c r="E2901" s="8" t="s">
        <v>85</v>
      </c>
      <c r="F2901" s="8" t="s">
        <v>4678</v>
      </c>
    </row>
    <row r="2902" spans="2:6" x14ac:dyDescent="0.3">
      <c r="B2902" s="8" t="s">
        <v>2140</v>
      </c>
      <c r="C2902" s="8" t="s">
        <v>1596</v>
      </c>
      <c r="D2902" s="8" t="s">
        <v>4952</v>
      </c>
      <c r="E2902" s="8" t="s">
        <v>85</v>
      </c>
      <c r="F2902" s="8" t="s">
        <v>4678</v>
      </c>
    </row>
    <row r="2903" spans="2:6" x14ac:dyDescent="0.3">
      <c r="B2903" s="8" t="s">
        <v>2140</v>
      </c>
      <c r="C2903" s="8" t="s">
        <v>1598</v>
      </c>
      <c r="D2903" s="8" t="s">
        <v>4953</v>
      </c>
      <c r="E2903" s="8" t="s">
        <v>85</v>
      </c>
      <c r="F2903" s="8" t="s">
        <v>4678</v>
      </c>
    </row>
    <row r="2904" spans="2:6" x14ac:dyDescent="0.3">
      <c r="B2904" s="8" t="s">
        <v>2140</v>
      </c>
      <c r="C2904" s="8" t="s">
        <v>1600</v>
      </c>
      <c r="D2904" s="8" t="s">
        <v>4954</v>
      </c>
      <c r="E2904" s="8" t="s">
        <v>85</v>
      </c>
      <c r="F2904" s="8" t="s">
        <v>4678</v>
      </c>
    </row>
    <row r="2905" spans="2:6" x14ac:dyDescent="0.3">
      <c r="B2905" s="8" t="s">
        <v>2140</v>
      </c>
      <c r="C2905" s="8" t="s">
        <v>3614</v>
      </c>
      <c r="D2905" s="8" t="s">
        <v>4955</v>
      </c>
      <c r="E2905" s="8" t="s">
        <v>85</v>
      </c>
      <c r="F2905" s="8" t="s">
        <v>4678</v>
      </c>
    </row>
    <row r="2906" spans="2:6" x14ac:dyDescent="0.3">
      <c r="B2906" s="8" t="s">
        <v>2140</v>
      </c>
      <c r="C2906" s="8" t="s">
        <v>4956</v>
      </c>
      <c r="D2906" s="8" t="s">
        <v>4957</v>
      </c>
      <c r="E2906" s="8" t="s">
        <v>85</v>
      </c>
      <c r="F2906" s="8" t="s">
        <v>4678</v>
      </c>
    </row>
    <row r="2907" spans="2:6" x14ac:dyDescent="0.3">
      <c r="B2907" s="8" t="s">
        <v>2140</v>
      </c>
      <c r="C2907" s="8" t="s">
        <v>4637</v>
      </c>
      <c r="D2907" s="8" t="s">
        <v>4958</v>
      </c>
      <c r="E2907" s="8" t="s">
        <v>85</v>
      </c>
      <c r="F2907" s="8" t="s">
        <v>4678</v>
      </c>
    </row>
    <row r="2908" spans="2:6" x14ac:dyDescent="0.3">
      <c r="B2908" s="8" t="s">
        <v>2140</v>
      </c>
      <c r="C2908" s="8" t="s">
        <v>4639</v>
      </c>
      <c r="D2908" s="8" t="s">
        <v>4959</v>
      </c>
      <c r="E2908" s="8" t="s">
        <v>85</v>
      </c>
      <c r="F2908" s="8" t="s">
        <v>4678</v>
      </c>
    </row>
    <row r="2909" spans="2:6" x14ac:dyDescent="0.3">
      <c r="B2909" s="8" t="s">
        <v>2140</v>
      </c>
      <c r="C2909" s="8" t="s">
        <v>4960</v>
      </c>
      <c r="D2909" s="8" t="s">
        <v>4961</v>
      </c>
      <c r="E2909" s="8" t="s">
        <v>85</v>
      </c>
      <c r="F2909" s="8" t="s">
        <v>4678</v>
      </c>
    </row>
    <row r="2910" spans="2:6" x14ac:dyDescent="0.3">
      <c r="B2910" s="8" t="s">
        <v>2140</v>
      </c>
      <c r="C2910" s="8" t="s">
        <v>533</v>
      </c>
      <c r="D2910" s="8" t="s">
        <v>4962</v>
      </c>
      <c r="E2910" s="8" t="s">
        <v>85</v>
      </c>
      <c r="F2910" s="8" t="s">
        <v>4678</v>
      </c>
    </row>
    <row r="2911" spans="2:6" x14ac:dyDescent="0.3">
      <c r="B2911" s="8" t="s">
        <v>2140</v>
      </c>
      <c r="C2911" s="8" t="s">
        <v>535</v>
      </c>
      <c r="D2911" s="8" t="s">
        <v>4963</v>
      </c>
      <c r="E2911" s="8" t="s">
        <v>85</v>
      </c>
      <c r="F2911" s="8" t="s">
        <v>4678</v>
      </c>
    </row>
    <row r="2912" spans="2:6" x14ac:dyDescent="0.3">
      <c r="B2912" s="8" t="s">
        <v>2140</v>
      </c>
      <c r="C2912" s="8" t="s">
        <v>1670</v>
      </c>
      <c r="D2912" s="8" t="s">
        <v>4964</v>
      </c>
      <c r="E2912" s="8" t="s">
        <v>85</v>
      </c>
      <c r="F2912" s="8" t="s">
        <v>4678</v>
      </c>
    </row>
    <row r="2913" spans="2:6" x14ac:dyDescent="0.3">
      <c r="B2913" s="8" t="s">
        <v>2140</v>
      </c>
      <c r="C2913" s="8" t="s">
        <v>1015</v>
      </c>
      <c r="D2913" s="8" t="s">
        <v>4965</v>
      </c>
      <c r="E2913" s="8" t="s">
        <v>85</v>
      </c>
      <c r="F2913" s="8" t="s">
        <v>4678</v>
      </c>
    </row>
    <row r="2914" spans="2:6" x14ac:dyDescent="0.3">
      <c r="B2914" s="8" t="s">
        <v>2140</v>
      </c>
      <c r="C2914" s="8" t="s">
        <v>2036</v>
      </c>
      <c r="D2914" s="8" t="s">
        <v>4966</v>
      </c>
      <c r="E2914" s="8" t="s">
        <v>85</v>
      </c>
      <c r="F2914" s="8" t="s">
        <v>4678</v>
      </c>
    </row>
    <row r="2915" spans="2:6" x14ac:dyDescent="0.3">
      <c r="B2915" s="8" t="s">
        <v>2179</v>
      </c>
      <c r="C2915" s="8"/>
      <c r="D2915" s="8" t="s">
        <v>2179</v>
      </c>
      <c r="E2915" s="8" t="s">
        <v>85</v>
      </c>
      <c r="F2915" s="8" t="s">
        <v>4678</v>
      </c>
    </row>
    <row r="2916" spans="2:6" x14ac:dyDescent="0.3">
      <c r="B2916" s="8" t="s">
        <v>4864</v>
      </c>
      <c r="C2916" s="8"/>
      <c r="D2916" s="8" t="s">
        <v>4864</v>
      </c>
      <c r="E2916" s="8" t="s">
        <v>85</v>
      </c>
      <c r="F2916" s="8" t="s">
        <v>4678</v>
      </c>
    </row>
    <row r="2917" spans="2:6" x14ac:dyDescent="0.3">
      <c r="B2917" s="8" t="s">
        <v>2182</v>
      </c>
      <c r="C2917" s="8">
        <v>0</v>
      </c>
      <c r="D2917" s="8" t="s">
        <v>4967</v>
      </c>
      <c r="E2917" s="8" t="s">
        <v>85</v>
      </c>
      <c r="F2917" s="8" t="s">
        <v>4678</v>
      </c>
    </row>
    <row r="2918" spans="2:6" x14ac:dyDescent="0.3">
      <c r="B2918" s="8" t="s">
        <v>2182</v>
      </c>
      <c r="C2918" s="8" t="s">
        <v>4968</v>
      </c>
      <c r="D2918" s="8" t="s">
        <v>4969</v>
      </c>
      <c r="E2918" s="8" t="s">
        <v>85</v>
      </c>
      <c r="F2918" s="8" t="s">
        <v>4678</v>
      </c>
    </row>
    <row r="2919" spans="2:6" x14ac:dyDescent="0.3">
      <c r="B2919" s="8" t="s">
        <v>2182</v>
      </c>
      <c r="C2919" s="8">
        <v>8</v>
      </c>
      <c r="D2919" s="8" t="s">
        <v>4970</v>
      </c>
      <c r="E2919" s="8" t="s">
        <v>85</v>
      </c>
      <c r="F2919" s="8" t="s">
        <v>4678</v>
      </c>
    </row>
    <row r="2920" spans="2:6" x14ac:dyDescent="0.3">
      <c r="B2920" s="8" t="s">
        <v>2182</v>
      </c>
      <c r="C2920" s="8">
        <v>9</v>
      </c>
      <c r="D2920" s="8" t="s">
        <v>4971</v>
      </c>
      <c r="E2920" s="8" t="s">
        <v>85</v>
      </c>
      <c r="F2920" s="8" t="s">
        <v>4678</v>
      </c>
    </row>
    <row r="2921" spans="2:6" x14ac:dyDescent="0.3">
      <c r="B2921" s="8" t="s">
        <v>2182</v>
      </c>
      <c r="C2921" s="8" t="s">
        <v>3730</v>
      </c>
      <c r="D2921" s="8" t="s">
        <v>4972</v>
      </c>
      <c r="E2921" s="8" t="s">
        <v>85</v>
      </c>
      <c r="F2921" s="8" t="s">
        <v>4678</v>
      </c>
    </row>
    <row r="2922" spans="2:6" x14ac:dyDescent="0.3">
      <c r="B2922" s="8" t="s">
        <v>2182</v>
      </c>
      <c r="C2922" s="8" t="s">
        <v>4452</v>
      </c>
      <c r="D2922" s="8" t="s">
        <v>4973</v>
      </c>
      <c r="E2922" s="8" t="s">
        <v>85</v>
      </c>
      <c r="F2922" s="8" t="s">
        <v>4678</v>
      </c>
    </row>
    <row r="2923" spans="2:6" x14ac:dyDescent="0.3">
      <c r="B2923" s="8" t="s">
        <v>2182</v>
      </c>
      <c r="C2923" s="8" t="s">
        <v>4456</v>
      </c>
      <c r="D2923" s="8" t="s">
        <v>4974</v>
      </c>
      <c r="E2923" s="8" t="s">
        <v>85</v>
      </c>
      <c r="F2923" s="8" t="s">
        <v>4678</v>
      </c>
    </row>
    <row r="2924" spans="2:6" x14ac:dyDescent="0.3">
      <c r="B2924" s="8" t="s">
        <v>4975</v>
      </c>
      <c r="C2924" s="8" t="s">
        <v>1873</v>
      </c>
      <c r="D2924" s="8" t="s">
        <v>4976</v>
      </c>
      <c r="E2924" s="8" t="s">
        <v>85</v>
      </c>
      <c r="F2924" s="8" t="s">
        <v>4678</v>
      </c>
    </row>
    <row r="2925" spans="2:6" x14ac:dyDescent="0.3">
      <c r="B2925" s="8" t="s">
        <v>4977</v>
      </c>
      <c r="C2925" s="8"/>
      <c r="D2925" s="8" t="s">
        <v>4977</v>
      </c>
      <c r="E2925" s="8" t="s">
        <v>85</v>
      </c>
      <c r="F2925" s="8" t="s">
        <v>4678</v>
      </c>
    </row>
    <row r="2926" spans="2:6" x14ac:dyDescent="0.3">
      <c r="B2926" s="8" t="s">
        <v>2186</v>
      </c>
      <c r="C2926" s="8"/>
      <c r="D2926" s="8" t="s">
        <v>2186</v>
      </c>
      <c r="E2926" s="8" t="s">
        <v>85</v>
      </c>
      <c r="F2926" s="8" t="s">
        <v>4678</v>
      </c>
    </row>
    <row r="2927" spans="2:6" x14ac:dyDescent="0.3">
      <c r="B2927" s="8" t="s">
        <v>2186</v>
      </c>
      <c r="C2927" s="8" t="s">
        <v>32</v>
      </c>
      <c r="D2927" s="8" t="s">
        <v>4978</v>
      </c>
      <c r="E2927" s="8" t="s">
        <v>85</v>
      </c>
      <c r="F2927" s="8" t="s">
        <v>4678</v>
      </c>
    </row>
    <row r="2928" spans="2:6" x14ac:dyDescent="0.3">
      <c r="B2928" s="8" t="s">
        <v>2186</v>
      </c>
      <c r="C2928" s="8" t="s">
        <v>508</v>
      </c>
      <c r="D2928" s="8" t="s">
        <v>4979</v>
      </c>
      <c r="E2928" s="8" t="s">
        <v>85</v>
      </c>
      <c r="F2928" s="8" t="s">
        <v>4678</v>
      </c>
    </row>
    <row r="2929" spans="2:6" x14ac:dyDescent="0.3">
      <c r="B2929" s="8" t="s">
        <v>2186</v>
      </c>
      <c r="C2929" s="8" t="s">
        <v>510</v>
      </c>
      <c r="D2929" s="8" t="s">
        <v>4980</v>
      </c>
      <c r="E2929" s="8" t="s">
        <v>85</v>
      </c>
      <c r="F2929" s="8" t="s">
        <v>4678</v>
      </c>
    </row>
    <row r="2930" spans="2:6" x14ac:dyDescent="0.3">
      <c r="B2930" s="8" t="s">
        <v>2186</v>
      </c>
      <c r="C2930" s="8" t="s">
        <v>1347</v>
      </c>
      <c r="D2930" s="8" t="s">
        <v>4981</v>
      </c>
      <c r="E2930" s="8" t="s">
        <v>85</v>
      </c>
      <c r="F2930" s="8" t="s">
        <v>4678</v>
      </c>
    </row>
    <row r="2931" spans="2:6" x14ac:dyDescent="0.3">
      <c r="B2931" s="8" t="s">
        <v>2186</v>
      </c>
      <c r="C2931" s="8" t="s">
        <v>1349</v>
      </c>
      <c r="D2931" s="8" t="s">
        <v>4982</v>
      </c>
      <c r="E2931" s="8" t="s">
        <v>85</v>
      </c>
      <c r="F2931" s="8" t="s">
        <v>4678</v>
      </c>
    </row>
    <row r="2932" spans="2:6" x14ac:dyDescent="0.3">
      <c r="B2932" s="8" t="s">
        <v>2186</v>
      </c>
      <c r="C2932" s="8" t="s">
        <v>1351</v>
      </c>
      <c r="D2932" s="8" t="s">
        <v>4983</v>
      </c>
      <c r="E2932" s="8" t="s">
        <v>85</v>
      </c>
      <c r="F2932" s="8" t="s">
        <v>4678</v>
      </c>
    </row>
    <row r="2933" spans="2:6" x14ac:dyDescent="0.3">
      <c r="B2933" s="8" t="s">
        <v>2186</v>
      </c>
      <c r="C2933" s="8" t="s">
        <v>1354</v>
      </c>
      <c r="D2933" s="8" t="s">
        <v>4984</v>
      </c>
      <c r="E2933" s="8" t="s">
        <v>85</v>
      </c>
      <c r="F2933" s="8" t="s">
        <v>4678</v>
      </c>
    </row>
    <row r="2934" spans="2:6" x14ac:dyDescent="0.3">
      <c r="B2934" s="8" t="s">
        <v>2186</v>
      </c>
      <c r="C2934" s="8" t="s">
        <v>1358</v>
      </c>
      <c r="D2934" s="8" t="s">
        <v>4985</v>
      </c>
      <c r="E2934" s="8" t="s">
        <v>85</v>
      </c>
      <c r="F2934" s="8" t="s">
        <v>4678</v>
      </c>
    </row>
    <row r="2935" spans="2:6" x14ac:dyDescent="0.3">
      <c r="B2935" s="8" t="s">
        <v>2186</v>
      </c>
      <c r="C2935" s="8" t="s">
        <v>2492</v>
      </c>
      <c r="D2935" s="8" t="s">
        <v>4986</v>
      </c>
      <c r="E2935" s="8" t="s">
        <v>85</v>
      </c>
      <c r="F2935" s="8" t="s">
        <v>4678</v>
      </c>
    </row>
    <row r="2936" spans="2:6" x14ac:dyDescent="0.3">
      <c r="B2936" s="8" t="s">
        <v>2186</v>
      </c>
      <c r="C2936" s="8" t="s">
        <v>2494</v>
      </c>
      <c r="D2936" s="8" t="s">
        <v>4987</v>
      </c>
      <c r="E2936" s="8" t="s">
        <v>85</v>
      </c>
      <c r="F2936" s="8" t="s">
        <v>4678</v>
      </c>
    </row>
    <row r="2937" spans="2:6" x14ac:dyDescent="0.3">
      <c r="B2937" s="8" t="s">
        <v>2186</v>
      </c>
      <c r="C2937" s="8" t="s">
        <v>3678</v>
      </c>
      <c r="D2937" s="8" t="s">
        <v>4988</v>
      </c>
      <c r="E2937" s="8" t="s">
        <v>85</v>
      </c>
      <c r="F2937" s="8" t="s">
        <v>4678</v>
      </c>
    </row>
    <row r="2938" spans="2:6" x14ac:dyDescent="0.3">
      <c r="B2938" s="8" t="s">
        <v>2186</v>
      </c>
      <c r="C2938" s="8" t="s">
        <v>4989</v>
      </c>
      <c r="D2938" s="8" t="s">
        <v>4990</v>
      </c>
      <c r="E2938" s="8" t="s">
        <v>85</v>
      </c>
      <c r="F2938" s="8" t="s">
        <v>4678</v>
      </c>
    </row>
    <row r="2939" spans="2:6" x14ac:dyDescent="0.3">
      <c r="B2939" s="8" t="s">
        <v>2186</v>
      </c>
      <c r="C2939" s="8" t="s">
        <v>4991</v>
      </c>
      <c r="D2939" s="8" t="s">
        <v>4992</v>
      </c>
      <c r="E2939" s="8" t="s">
        <v>85</v>
      </c>
      <c r="F2939" s="8" t="s">
        <v>4678</v>
      </c>
    </row>
    <row r="2940" spans="2:6" x14ac:dyDescent="0.3">
      <c r="B2940" s="8" t="s">
        <v>2186</v>
      </c>
      <c r="C2940" s="8" t="s">
        <v>3451</v>
      </c>
      <c r="D2940" s="8" t="s">
        <v>4993</v>
      </c>
      <c r="E2940" s="8" t="s">
        <v>85</v>
      </c>
      <c r="F2940" s="8" t="s">
        <v>4678</v>
      </c>
    </row>
    <row r="2941" spans="2:6" x14ac:dyDescent="0.3">
      <c r="B2941" s="8" t="s">
        <v>2186</v>
      </c>
      <c r="C2941" s="8" t="s">
        <v>4994</v>
      </c>
      <c r="D2941" s="8" t="s">
        <v>4995</v>
      </c>
      <c r="E2941" s="8" t="s">
        <v>85</v>
      </c>
      <c r="F2941" s="8" t="s">
        <v>4678</v>
      </c>
    </row>
    <row r="2942" spans="2:6" x14ac:dyDescent="0.3">
      <c r="B2942" s="8" t="s">
        <v>2186</v>
      </c>
      <c r="C2942" s="8" t="s">
        <v>4996</v>
      </c>
      <c r="D2942" s="8" t="s">
        <v>4997</v>
      </c>
      <c r="E2942" s="8" t="s">
        <v>85</v>
      </c>
      <c r="F2942" s="8" t="s">
        <v>4678</v>
      </c>
    </row>
    <row r="2943" spans="2:6" x14ac:dyDescent="0.3">
      <c r="B2943" s="8" t="s">
        <v>2186</v>
      </c>
      <c r="C2943" s="8" t="s">
        <v>4998</v>
      </c>
      <c r="D2943" s="8" t="s">
        <v>4999</v>
      </c>
      <c r="E2943" s="8" t="s">
        <v>85</v>
      </c>
      <c r="F2943" s="8" t="s">
        <v>4678</v>
      </c>
    </row>
    <row r="2944" spans="2:6" x14ac:dyDescent="0.3">
      <c r="B2944" s="8" t="s">
        <v>2186</v>
      </c>
      <c r="C2944" s="8" t="s">
        <v>379</v>
      </c>
      <c r="D2944" s="8" t="s">
        <v>5000</v>
      </c>
      <c r="E2944" s="8" t="s">
        <v>85</v>
      </c>
      <c r="F2944" s="8" t="s">
        <v>4678</v>
      </c>
    </row>
    <row r="2945" spans="2:6" x14ac:dyDescent="0.3">
      <c r="B2945" s="8" t="s">
        <v>2186</v>
      </c>
      <c r="C2945" s="8" t="s">
        <v>2506</v>
      </c>
      <c r="D2945" s="8" t="s">
        <v>5001</v>
      </c>
      <c r="E2945" s="8" t="s">
        <v>85</v>
      </c>
      <c r="F2945" s="8" t="s">
        <v>4678</v>
      </c>
    </row>
    <row r="2946" spans="2:6" x14ac:dyDescent="0.3">
      <c r="B2946" s="8" t="s">
        <v>2186</v>
      </c>
      <c r="C2946" s="8" t="s">
        <v>4191</v>
      </c>
      <c r="D2946" s="8" t="s">
        <v>5002</v>
      </c>
      <c r="E2946" s="8" t="s">
        <v>85</v>
      </c>
      <c r="F2946" s="8" t="s">
        <v>4678</v>
      </c>
    </row>
    <row r="2947" spans="2:6" x14ac:dyDescent="0.3">
      <c r="B2947" s="8" t="s">
        <v>2186</v>
      </c>
      <c r="C2947" s="8" t="s">
        <v>2115</v>
      </c>
      <c r="D2947" s="8" t="s">
        <v>5003</v>
      </c>
      <c r="E2947" s="8" t="s">
        <v>85</v>
      </c>
      <c r="F2947" s="8" t="s">
        <v>4678</v>
      </c>
    </row>
    <row r="2948" spans="2:6" x14ac:dyDescent="0.3">
      <c r="B2948" s="8" t="s">
        <v>2186</v>
      </c>
      <c r="C2948" s="8" t="s">
        <v>5004</v>
      </c>
      <c r="D2948" s="8" t="s">
        <v>5005</v>
      </c>
      <c r="E2948" s="8" t="s">
        <v>85</v>
      </c>
      <c r="F2948" s="8" t="s">
        <v>4678</v>
      </c>
    </row>
    <row r="2949" spans="2:6" x14ac:dyDescent="0.3">
      <c r="B2949" s="8" t="s">
        <v>5006</v>
      </c>
      <c r="C2949" s="8"/>
      <c r="D2949" s="8" t="s">
        <v>5006</v>
      </c>
      <c r="E2949" s="8" t="s">
        <v>85</v>
      </c>
      <c r="F2949" s="8" t="s">
        <v>4678</v>
      </c>
    </row>
    <row r="2950" spans="2:6" x14ac:dyDescent="0.3">
      <c r="B2950" s="8" t="s">
        <v>5007</v>
      </c>
      <c r="C2950" s="8"/>
      <c r="D2950" s="8" t="s">
        <v>5007</v>
      </c>
      <c r="E2950" s="8" t="s">
        <v>85</v>
      </c>
      <c r="F2950" s="8" t="s">
        <v>4678</v>
      </c>
    </row>
    <row r="2951" spans="2:6" x14ac:dyDescent="0.3">
      <c r="B2951" s="8" t="s">
        <v>5008</v>
      </c>
      <c r="C2951" s="8"/>
      <c r="D2951" s="8" t="s">
        <v>5008</v>
      </c>
      <c r="E2951" s="8" t="s">
        <v>85</v>
      </c>
      <c r="F2951" s="8" t="s">
        <v>4678</v>
      </c>
    </row>
    <row r="2952" spans="2:6" x14ac:dyDescent="0.3">
      <c r="B2952" s="8" t="s">
        <v>2231</v>
      </c>
      <c r="C2952" s="8"/>
      <c r="D2952" s="8" t="s">
        <v>2231</v>
      </c>
      <c r="E2952" s="8" t="s">
        <v>85</v>
      </c>
      <c r="F2952" s="8" t="s">
        <v>4678</v>
      </c>
    </row>
    <row r="2953" spans="2:6" x14ac:dyDescent="0.3">
      <c r="B2953" s="8" t="s">
        <v>2231</v>
      </c>
      <c r="C2953" s="8" t="s">
        <v>185</v>
      </c>
      <c r="D2953" s="8" t="s">
        <v>5009</v>
      </c>
      <c r="E2953" s="8" t="s">
        <v>85</v>
      </c>
      <c r="F2953" s="8" t="s">
        <v>4678</v>
      </c>
    </row>
    <row r="2954" spans="2:6" x14ac:dyDescent="0.3">
      <c r="B2954" s="8" t="s">
        <v>2231</v>
      </c>
      <c r="C2954" s="8" t="s">
        <v>2463</v>
      </c>
      <c r="D2954" s="8" t="s">
        <v>5010</v>
      </c>
      <c r="E2954" s="8" t="s">
        <v>85</v>
      </c>
      <c r="F2954" s="8" t="s">
        <v>4678</v>
      </c>
    </row>
    <row r="2955" spans="2:6" x14ac:dyDescent="0.3">
      <c r="B2955" s="8" t="s">
        <v>2231</v>
      </c>
      <c r="C2955" s="8" t="s">
        <v>954</v>
      </c>
      <c r="D2955" s="8" t="s">
        <v>5011</v>
      </c>
      <c r="E2955" s="8" t="s">
        <v>85</v>
      </c>
      <c r="F2955" s="8" t="s">
        <v>4678</v>
      </c>
    </row>
    <row r="2956" spans="2:6" x14ac:dyDescent="0.3">
      <c r="B2956" s="8" t="s">
        <v>2231</v>
      </c>
      <c r="C2956" s="8" t="s">
        <v>956</v>
      </c>
      <c r="D2956" s="8" t="s">
        <v>5012</v>
      </c>
      <c r="E2956" s="8" t="s">
        <v>85</v>
      </c>
      <c r="F2956" s="8" t="s">
        <v>4678</v>
      </c>
    </row>
    <row r="2957" spans="2:6" x14ac:dyDescent="0.3">
      <c r="B2957" s="8" t="s">
        <v>2231</v>
      </c>
      <c r="C2957" s="8" t="s">
        <v>958</v>
      </c>
      <c r="D2957" s="8" t="s">
        <v>5013</v>
      </c>
      <c r="E2957" s="8" t="s">
        <v>85</v>
      </c>
      <c r="F2957" s="8" t="s">
        <v>4678</v>
      </c>
    </row>
    <row r="2958" spans="2:6" x14ac:dyDescent="0.3">
      <c r="B2958" s="8" t="s">
        <v>2231</v>
      </c>
      <c r="C2958" s="8" t="s">
        <v>5014</v>
      </c>
      <c r="D2958" s="8" t="s">
        <v>5015</v>
      </c>
      <c r="E2958" s="8" t="s">
        <v>85</v>
      </c>
      <c r="F2958" s="8" t="s">
        <v>4678</v>
      </c>
    </row>
    <row r="2959" spans="2:6" x14ac:dyDescent="0.3">
      <c r="B2959" s="8" t="s">
        <v>51</v>
      </c>
      <c r="C2959" s="8"/>
      <c r="D2959" s="8" t="s">
        <v>51</v>
      </c>
      <c r="E2959" s="8" t="s">
        <v>85</v>
      </c>
      <c r="F2959" s="8" t="s">
        <v>4678</v>
      </c>
    </row>
    <row r="2960" spans="2:6" x14ac:dyDescent="0.3">
      <c r="B2960" s="8" t="s">
        <v>5016</v>
      </c>
      <c r="C2960" s="8"/>
      <c r="D2960" s="8" t="s">
        <v>5016</v>
      </c>
      <c r="E2960" s="8" t="s">
        <v>85</v>
      </c>
      <c r="F2960" s="8" t="s">
        <v>4678</v>
      </c>
    </row>
    <row r="2961" spans="2:6" x14ac:dyDescent="0.3">
      <c r="B2961" s="8" t="s">
        <v>2415</v>
      </c>
      <c r="C2961" s="8" t="s">
        <v>5017</v>
      </c>
      <c r="D2961" s="8" t="s">
        <v>5018</v>
      </c>
      <c r="E2961" s="8" t="s">
        <v>85</v>
      </c>
      <c r="F2961" s="8" t="s">
        <v>4678</v>
      </c>
    </row>
    <row r="2962" spans="2:6" x14ac:dyDescent="0.3">
      <c r="B2962" s="8" t="s">
        <v>103</v>
      </c>
      <c r="C2962" s="8" t="s">
        <v>4317</v>
      </c>
      <c r="D2962" s="8" t="s">
        <v>5019</v>
      </c>
      <c r="E2962" s="8" t="s">
        <v>85</v>
      </c>
      <c r="F2962" s="8" t="s">
        <v>4678</v>
      </c>
    </row>
    <row r="2963" spans="2:6" x14ac:dyDescent="0.3">
      <c r="B2963" s="8" t="s">
        <v>103</v>
      </c>
      <c r="C2963" s="8" t="s">
        <v>3427</v>
      </c>
      <c r="D2963" s="8" t="s">
        <v>5020</v>
      </c>
      <c r="E2963" s="8" t="s">
        <v>85</v>
      </c>
      <c r="F2963" s="8" t="s">
        <v>4678</v>
      </c>
    </row>
    <row r="2964" spans="2:6" x14ac:dyDescent="0.3">
      <c r="B2964" s="8" t="s">
        <v>5021</v>
      </c>
      <c r="C2964" s="8" t="s">
        <v>1214</v>
      </c>
      <c r="D2964" s="8" t="s">
        <v>5022</v>
      </c>
      <c r="E2964" s="8" t="s">
        <v>85</v>
      </c>
      <c r="F2964" s="8" t="s">
        <v>4678</v>
      </c>
    </row>
    <row r="2965" spans="2:6" x14ac:dyDescent="0.3">
      <c r="B2965" s="8" t="s">
        <v>5021</v>
      </c>
      <c r="C2965" s="8" t="s">
        <v>594</v>
      </c>
      <c r="D2965" s="8" t="s">
        <v>5023</v>
      </c>
      <c r="E2965" s="8" t="s">
        <v>85</v>
      </c>
      <c r="F2965" s="8" t="s">
        <v>4678</v>
      </c>
    </row>
    <row r="2966" spans="2:6" x14ac:dyDescent="0.3">
      <c r="B2966" s="8" t="s">
        <v>5021</v>
      </c>
      <c r="C2966" s="8" t="s">
        <v>1063</v>
      </c>
      <c r="D2966" s="8" t="s">
        <v>5024</v>
      </c>
      <c r="E2966" s="8" t="s">
        <v>85</v>
      </c>
      <c r="F2966" s="8" t="s">
        <v>4678</v>
      </c>
    </row>
    <row r="2967" spans="2:6" x14ac:dyDescent="0.3">
      <c r="B2967" s="8" t="s">
        <v>5021</v>
      </c>
      <c r="C2967" s="8" t="s">
        <v>5025</v>
      </c>
      <c r="D2967" s="8" t="s">
        <v>5026</v>
      </c>
      <c r="E2967" s="8" t="s">
        <v>85</v>
      </c>
      <c r="F2967" s="8" t="s">
        <v>4678</v>
      </c>
    </row>
    <row r="2968" spans="2:6" x14ac:dyDescent="0.3">
      <c r="B2968" s="8" t="s">
        <v>5021</v>
      </c>
      <c r="C2968" s="8" t="s">
        <v>403</v>
      </c>
      <c r="D2968" s="8" t="s">
        <v>5027</v>
      </c>
      <c r="E2968" s="8" t="s">
        <v>85</v>
      </c>
      <c r="F2968" s="8" t="s">
        <v>4678</v>
      </c>
    </row>
    <row r="2969" spans="2:6" x14ac:dyDescent="0.3">
      <c r="B2969" s="8" t="s">
        <v>5021</v>
      </c>
      <c r="C2969" s="8" t="s">
        <v>413</v>
      </c>
      <c r="D2969" s="8" t="s">
        <v>5028</v>
      </c>
      <c r="E2969" s="8" t="s">
        <v>85</v>
      </c>
      <c r="F2969" s="8" t="s">
        <v>4678</v>
      </c>
    </row>
    <row r="2970" spans="2:6" x14ac:dyDescent="0.3">
      <c r="B2970" s="8" t="s">
        <v>5021</v>
      </c>
      <c r="C2970" s="8" t="s">
        <v>2783</v>
      </c>
      <c r="D2970" s="8" t="s">
        <v>5029</v>
      </c>
      <c r="E2970" s="8" t="s">
        <v>85</v>
      </c>
      <c r="F2970" s="8" t="s">
        <v>4678</v>
      </c>
    </row>
    <row r="2971" spans="2:6" x14ac:dyDescent="0.3">
      <c r="B2971" s="8" t="s">
        <v>5021</v>
      </c>
      <c r="C2971" s="8" t="s">
        <v>662</v>
      </c>
      <c r="D2971" s="8" t="s">
        <v>5030</v>
      </c>
      <c r="E2971" s="8" t="s">
        <v>85</v>
      </c>
      <c r="F2971" s="8" t="s">
        <v>4678</v>
      </c>
    </row>
    <row r="2972" spans="2:6" x14ac:dyDescent="0.3">
      <c r="B2972" s="8" t="s">
        <v>5021</v>
      </c>
      <c r="C2972" s="8" t="s">
        <v>5031</v>
      </c>
      <c r="D2972" s="8" t="s">
        <v>5032</v>
      </c>
      <c r="E2972" s="8" t="s">
        <v>85</v>
      </c>
      <c r="F2972" s="8" t="s">
        <v>4678</v>
      </c>
    </row>
    <row r="2973" spans="2:6" x14ac:dyDescent="0.3">
      <c r="B2973" s="8" t="s">
        <v>5021</v>
      </c>
      <c r="C2973" s="8" t="s">
        <v>2321</v>
      </c>
      <c r="D2973" s="8" t="s">
        <v>5033</v>
      </c>
      <c r="E2973" s="8" t="s">
        <v>85</v>
      </c>
      <c r="F2973" s="8" t="s">
        <v>4678</v>
      </c>
    </row>
    <row r="2974" spans="2:6" x14ac:dyDescent="0.3">
      <c r="B2974" s="8" t="s">
        <v>5021</v>
      </c>
      <c r="C2974" s="8" t="s">
        <v>1881</v>
      </c>
      <c r="D2974" s="8" t="s">
        <v>5034</v>
      </c>
      <c r="E2974" s="8" t="s">
        <v>85</v>
      </c>
      <c r="F2974" s="8" t="s">
        <v>4678</v>
      </c>
    </row>
    <row r="2975" spans="2:6" x14ac:dyDescent="0.3">
      <c r="B2975" s="8" t="s">
        <v>5021</v>
      </c>
      <c r="C2975" s="8" t="s">
        <v>4348</v>
      </c>
      <c r="D2975" s="8" t="s">
        <v>5035</v>
      </c>
      <c r="E2975" s="8" t="s">
        <v>85</v>
      </c>
      <c r="F2975" s="8" t="s">
        <v>4678</v>
      </c>
    </row>
    <row r="2976" spans="2:6" x14ac:dyDescent="0.3">
      <c r="B2976" s="8" t="s">
        <v>5021</v>
      </c>
      <c r="C2976" s="8" t="s">
        <v>5036</v>
      </c>
      <c r="D2976" s="8" t="s">
        <v>5037</v>
      </c>
      <c r="E2976" s="8" t="s">
        <v>85</v>
      </c>
      <c r="F2976" s="8" t="s">
        <v>4678</v>
      </c>
    </row>
    <row r="2977" spans="2:6" x14ac:dyDescent="0.3">
      <c r="B2977" s="8" t="s">
        <v>5021</v>
      </c>
      <c r="C2977" s="8" t="s">
        <v>5038</v>
      </c>
      <c r="D2977" s="8" t="s">
        <v>5039</v>
      </c>
      <c r="E2977" s="8" t="s">
        <v>85</v>
      </c>
      <c r="F2977" s="8" t="s">
        <v>4678</v>
      </c>
    </row>
    <row r="2978" spans="2:6" x14ac:dyDescent="0.3">
      <c r="B2978" s="8" t="s">
        <v>5021</v>
      </c>
      <c r="C2978" s="8" t="s">
        <v>5040</v>
      </c>
      <c r="D2978" s="8" t="s">
        <v>5041</v>
      </c>
      <c r="E2978" s="8" t="s">
        <v>85</v>
      </c>
      <c r="F2978" s="8" t="s">
        <v>4678</v>
      </c>
    </row>
    <row r="2979" spans="2:6" x14ac:dyDescent="0.3">
      <c r="B2979" s="8" t="s">
        <v>5042</v>
      </c>
      <c r="C2979" s="8"/>
      <c r="D2979" s="8" t="s">
        <v>5042</v>
      </c>
      <c r="E2979" s="8" t="s">
        <v>85</v>
      </c>
      <c r="F2979" s="8" t="s">
        <v>4678</v>
      </c>
    </row>
    <row r="2980" spans="2:6" x14ac:dyDescent="0.3">
      <c r="B2980" s="8" t="s">
        <v>5043</v>
      </c>
      <c r="C2980" s="8"/>
      <c r="D2980" s="8" t="s">
        <v>5043</v>
      </c>
      <c r="E2980" s="8" t="s">
        <v>85</v>
      </c>
      <c r="F2980" s="8" t="s">
        <v>4678</v>
      </c>
    </row>
    <row r="2981" spans="2:6" x14ac:dyDescent="0.3">
      <c r="B2981" s="8" t="s">
        <v>5044</v>
      </c>
      <c r="C2981" s="8"/>
      <c r="D2981" s="8" t="s">
        <v>5044</v>
      </c>
      <c r="E2981" s="8" t="s">
        <v>85</v>
      </c>
      <c r="F2981" s="8" t="s">
        <v>4678</v>
      </c>
    </row>
    <row r="2982" spans="2:6" x14ac:dyDescent="0.3">
      <c r="B2982" s="8" t="s">
        <v>5045</v>
      </c>
      <c r="C2982" s="8"/>
      <c r="D2982" s="8" t="s">
        <v>5045</v>
      </c>
      <c r="E2982" s="8" t="s">
        <v>85</v>
      </c>
      <c r="F2982" s="8" t="s">
        <v>4678</v>
      </c>
    </row>
    <row r="2983" spans="2:6" x14ac:dyDescent="0.3">
      <c r="B2983" s="8" t="s">
        <v>5046</v>
      </c>
      <c r="C2983" s="8" t="s">
        <v>4884</v>
      </c>
      <c r="D2983" s="8" t="s">
        <v>5047</v>
      </c>
      <c r="E2983" s="8" t="s">
        <v>85</v>
      </c>
      <c r="F2983" s="8" t="s">
        <v>4678</v>
      </c>
    </row>
    <row r="2984" spans="2:6" x14ac:dyDescent="0.3">
      <c r="B2984" s="8" t="s">
        <v>5046</v>
      </c>
      <c r="C2984" s="8" t="s">
        <v>4300</v>
      </c>
      <c r="D2984" s="8" t="s">
        <v>5048</v>
      </c>
      <c r="E2984" s="8" t="s">
        <v>85</v>
      </c>
      <c r="F2984" s="8" t="s">
        <v>4678</v>
      </c>
    </row>
    <row r="2985" spans="2:6" x14ac:dyDescent="0.3">
      <c r="B2985" s="8" t="s">
        <v>5046</v>
      </c>
      <c r="C2985" s="8" t="s">
        <v>5049</v>
      </c>
      <c r="D2985" s="8" t="s">
        <v>5050</v>
      </c>
      <c r="E2985" s="8" t="s">
        <v>85</v>
      </c>
      <c r="F2985" s="8" t="s">
        <v>4678</v>
      </c>
    </row>
    <row r="2986" spans="2:6" x14ac:dyDescent="0.3">
      <c r="B2986" s="8" t="s">
        <v>5046</v>
      </c>
      <c r="C2986" s="8" t="s">
        <v>5051</v>
      </c>
      <c r="D2986" s="8" t="s">
        <v>5052</v>
      </c>
      <c r="E2986" s="8" t="s">
        <v>85</v>
      </c>
      <c r="F2986" s="8" t="s">
        <v>4678</v>
      </c>
    </row>
    <row r="2987" spans="2:6" x14ac:dyDescent="0.3">
      <c r="B2987" s="8" t="s">
        <v>5046</v>
      </c>
      <c r="C2987" s="8" t="s">
        <v>3904</v>
      </c>
      <c r="D2987" s="8" t="s">
        <v>5053</v>
      </c>
      <c r="E2987" s="8" t="s">
        <v>85</v>
      </c>
      <c r="F2987" s="8" t="s">
        <v>4678</v>
      </c>
    </row>
    <row r="2988" spans="2:6" x14ac:dyDescent="0.3">
      <c r="B2988" s="8" t="s">
        <v>5046</v>
      </c>
      <c r="C2988" s="8" t="s">
        <v>5054</v>
      </c>
      <c r="D2988" s="8" t="s">
        <v>5055</v>
      </c>
      <c r="E2988" s="8" t="s">
        <v>85</v>
      </c>
      <c r="F2988" s="8" t="s">
        <v>4678</v>
      </c>
    </row>
    <row r="2989" spans="2:6" x14ac:dyDescent="0.3">
      <c r="B2989" s="8" t="s">
        <v>5046</v>
      </c>
      <c r="C2989" s="8" t="s">
        <v>5056</v>
      </c>
      <c r="D2989" s="8" t="s">
        <v>5057</v>
      </c>
      <c r="E2989" s="8" t="s">
        <v>85</v>
      </c>
      <c r="F2989" s="8" t="s">
        <v>4678</v>
      </c>
    </row>
    <row r="2990" spans="2:6" x14ac:dyDescent="0.3">
      <c r="B2990" s="8" t="s">
        <v>5046</v>
      </c>
      <c r="C2990" s="8" t="s">
        <v>5058</v>
      </c>
      <c r="D2990" s="8" t="s">
        <v>5059</v>
      </c>
      <c r="E2990" s="8" t="s">
        <v>85</v>
      </c>
      <c r="F2990" s="8" t="s">
        <v>4678</v>
      </c>
    </row>
    <row r="2991" spans="2:6" x14ac:dyDescent="0.3">
      <c r="B2991" s="8" t="s">
        <v>5046</v>
      </c>
      <c r="C2991" s="8" t="s">
        <v>4351</v>
      </c>
      <c r="D2991" s="8" t="s">
        <v>5060</v>
      </c>
      <c r="E2991" s="8" t="s">
        <v>85</v>
      </c>
      <c r="F2991" s="8" t="s">
        <v>4678</v>
      </c>
    </row>
    <row r="2992" spans="2:6" x14ac:dyDescent="0.3">
      <c r="B2992" s="8" t="s">
        <v>5046</v>
      </c>
      <c r="C2992" s="8" t="s">
        <v>3829</v>
      </c>
      <c r="D2992" s="8" t="s">
        <v>5061</v>
      </c>
      <c r="E2992" s="8" t="s">
        <v>85</v>
      </c>
      <c r="F2992" s="8" t="s">
        <v>4678</v>
      </c>
    </row>
    <row r="2993" spans="2:6" x14ac:dyDescent="0.3">
      <c r="B2993" s="8" t="s">
        <v>5046</v>
      </c>
      <c r="C2993" s="8" t="s">
        <v>5062</v>
      </c>
      <c r="D2993" s="8" t="s">
        <v>5063</v>
      </c>
      <c r="E2993" s="8" t="s">
        <v>85</v>
      </c>
      <c r="F2993" s="8" t="s">
        <v>4678</v>
      </c>
    </row>
    <row r="2994" spans="2:6" x14ac:dyDescent="0.3">
      <c r="B2994" s="8" t="s">
        <v>5046</v>
      </c>
      <c r="C2994" s="8" t="s">
        <v>5064</v>
      </c>
      <c r="D2994" s="8" t="s">
        <v>5065</v>
      </c>
      <c r="E2994" s="8" t="s">
        <v>85</v>
      </c>
      <c r="F2994" s="8" t="s">
        <v>4678</v>
      </c>
    </row>
    <row r="2995" spans="2:6" x14ac:dyDescent="0.3">
      <c r="B2995" s="8" t="s">
        <v>5046</v>
      </c>
      <c r="C2995" s="8" t="s">
        <v>74</v>
      </c>
      <c r="D2995" s="8" t="s">
        <v>5066</v>
      </c>
      <c r="E2995" s="8" t="s">
        <v>85</v>
      </c>
      <c r="F2995" s="8" t="s">
        <v>4678</v>
      </c>
    </row>
    <row r="2996" spans="2:6" x14ac:dyDescent="0.3">
      <c r="B2996" s="8" t="s">
        <v>5067</v>
      </c>
      <c r="C2996" s="8" t="s">
        <v>2997</v>
      </c>
      <c r="D2996" s="8" t="s">
        <v>5068</v>
      </c>
      <c r="E2996" s="8" t="s">
        <v>85</v>
      </c>
      <c r="F2996" s="8" t="s">
        <v>4678</v>
      </c>
    </row>
    <row r="2997" spans="2:6" x14ac:dyDescent="0.3">
      <c r="B2997" s="8" t="s">
        <v>5069</v>
      </c>
      <c r="C2997" s="8" t="s">
        <v>5070</v>
      </c>
      <c r="D2997" s="8" t="s">
        <v>5071</v>
      </c>
      <c r="E2997" s="8" t="s">
        <v>85</v>
      </c>
      <c r="F2997" s="8" t="s">
        <v>4678</v>
      </c>
    </row>
    <row r="2998" spans="2:6" x14ac:dyDescent="0.3">
      <c r="B2998" s="8" t="s">
        <v>5069</v>
      </c>
      <c r="C2998" s="8" t="s">
        <v>2563</v>
      </c>
      <c r="D2998" s="8" t="s">
        <v>5072</v>
      </c>
      <c r="E2998" s="8" t="s">
        <v>85</v>
      </c>
      <c r="F2998" s="8" t="s">
        <v>4678</v>
      </c>
    </row>
    <row r="2999" spans="2:6" x14ac:dyDescent="0.3">
      <c r="B2999" s="8" t="s">
        <v>5073</v>
      </c>
      <c r="C2999" s="8" t="s">
        <v>1366</v>
      </c>
      <c r="D2999" s="8" t="s">
        <v>5074</v>
      </c>
      <c r="E2999" s="8" t="s">
        <v>85</v>
      </c>
      <c r="F2999" s="8" t="s">
        <v>4678</v>
      </c>
    </row>
    <row r="3000" spans="2:6" x14ac:dyDescent="0.3">
      <c r="B3000" s="8" t="s">
        <v>5073</v>
      </c>
      <c r="C3000" s="8">
        <v>7</v>
      </c>
      <c r="D3000" s="8" t="s">
        <v>5075</v>
      </c>
      <c r="E3000" s="8" t="s">
        <v>85</v>
      </c>
      <c r="F3000" s="8" t="s">
        <v>4678</v>
      </c>
    </row>
    <row r="3001" spans="2:6" x14ac:dyDescent="0.3">
      <c r="B3001" s="8" t="s">
        <v>5073</v>
      </c>
      <c r="C3001" s="8" t="s">
        <v>5076</v>
      </c>
      <c r="D3001" s="8" t="s">
        <v>5077</v>
      </c>
      <c r="E3001" s="8" t="s">
        <v>85</v>
      </c>
      <c r="F3001" s="8" t="s">
        <v>4678</v>
      </c>
    </row>
    <row r="3002" spans="2:6" x14ac:dyDescent="0.3">
      <c r="B3002" s="8" t="s">
        <v>5073</v>
      </c>
      <c r="C3002" s="8" t="s">
        <v>5078</v>
      </c>
      <c r="D3002" s="8" t="s">
        <v>5079</v>
      </c>
      <c r="E3002" s="8" t="s">
        <v>85</v>
      </c>
      <c r="F3002" s="8" t="s">
        <v>4678</v>
      </c>
    </row>
    <row r="3003" spans="2:6" x14ac:dyDescent="0.3">
      <c r="B3003" s="8" t="s">
        <v>5073</v>
      </c>
      <c r="C3003" s="8" t="s">
        <v>740</v>
      </c>
      <c r="D3003" s="8" t="s">
        <v>5080</v>
      </c>
      <c r="E3003" s="8" t="s">
        <v>85</v>
      </c>
      <c r="F3003" s="8" t="s">
        <v>4678</v>
      </c>
    </row>
    <row r="3004" spans="2:6" x14ac:dyDescent="0.3">
      <c r="B3004" s="8" t="s">
        <v>5073</v>
      </c>
      <c r="C3004" s="8" t="s">
        <v>742</v>
      </c>
      <c r="D3004" s="8" t="s">
        <v>5081</v>
      </c>
      <c r="E3004" s="8" t="s">
        <v>85</v>
      </c>
      <c r="F3004" s="8" t="s">
        <v>4678</v>
      </c>
    </row>
    <row r="3005" spans="2:6" x14ac:dyDescent="0.3">
      <c r="B3005" s="8" t="s">
        <v>5073</v>
      </c>
      <c r="C3005" s="8" t="s">
        <v>744</v>
      </c>
      <c r="D3005" s="8" t="s">
        <v>5082</v>
      </c>
      <c r="E3005" s="8" t="s">
        <v>85</v>
      </c>
      <c r="F3005" s="8" t="s">
        <v>4678</v>
      </c>
    </row>
    <row r="3006" spans="2:6" x14ac:dyDescent="0.3">
      <c r="B3006" s="8" t="s">
        <v>5073</v>
      </c>
      <c r="C3006" s="8" t="s">
        <v>746</v>
      </c>
      <c r="D3006" s="8" t="s">
        <v>5083</v>
      </c>
      <c r="E3006" s="8" t="s">
        <v>85</v>
      </c>
      <c r="F3006" s="8" t="s">
        <v>4678</v>
      </c>
    </row>
    <row r="3007" spans="2:6" x14ac:dyDescent="0.3">
      <c r="B3007" s="8" t="s">
        <v>5073</v>
      </c>
      <c r="C3007" s="8" t="s">
        <v>5084</v>
      </c>
      <c r="D3007" s="8" t="s">
        <v>5085</v>
      </c>
      <c r="E3007" s="8" t="s">
        <v>85</v>
      </c>
      <c r="F3007" s="8" t="s">
        <v>4678</v>
      </c>
    </row>
    <row r="3008" spans="2:6" x14ac:dyDescent="0.3">
      <c r="B3008" s="8" t="s">
        <v>5086</v>
      </c>
      <c r="C3008" s="8" t="s">
        <v>2818</v>
      </c>
      <c r="D3008" s="8" t="s">
        <v>5087</v>
      </c>
      <c r="E3008" s="8" t="s">
        <v>85</v>
      </c>
      <c r="F3008" s="8" t="s">
        <v>4678</v>
      </c>
    </row>
    <row r="3009" spans="2:6" x14ac:dyDescent="0.3">
      <c r="B3009" s="8" t="s">
        <v>5086</v>
      </c>
      <c r="C3009" s="8" t="s">
        <v>583</v>
      </c>
      <c r="D3009" s="8" t="s">
        <v>5088</v>
      </c>
      <c r="E3009" s="8" t="s">
        <v>85</v>
      </c>
      <c r="F3009" s="8" t="s">
        <v>4678</v>
      </c>
    </row>
    <row r="3010" spans="2:6" x14ac:dyDescent="0.3">
      <c r="B3010" s="8" t="s">
        <v>5086</v>
      </c>
      <c r="C3010" s="8" t="s">
        <v>164</v>
      </c>
      <c r="D3010" s="8" t="s">
        <v>5089</v>
      </c>
      <c r="E3010" s="8" t="s">
        <v>85</v>
      </c>
      <c r="F3010" s="8" t="s">
        <v>4678</v>
      </c>
    </row>
    <row r="3011" spans="2:6" x14ac:dyDescent="0.3">
      <c r="B3011" s="8" t="s">
        <v>5090</v>
      </c>
      <c r="C3011" s="8" t="s">
        <v>5091</v>
      </c>
      <c r="D3011" s="8" t="s">
        <v>5092</v>
      </c>
      <c r="E3011" s="8" t="s">
        <v>85</v>
      </c>
      <c r="F3011" s="8" t="s">
        <v>4678</v>
      </c>
    </row>
    <row r="3012" spans="2:6" x14ac:dyDescent="0.3">
      <c r="B3012" s="8" t="s">
        <v>5093</v>
      </c>
      <c r="C3012" s="8"/>
      <c r="D3012" s="8" t="s">
        <v>5093</v>
      </c>
      <c r="E3012" s="8" t="s">
        <v>85</v>
      </c>
      <c r="F3012" s="8" t="s">
        <v>4678</v>
      </c>
    </row>
    <row r="3013" spans="2:6" x14ac:dyDescent="0.3">
      <c r="B3013" s="8" t="s">
        <v>5094</v>
      </c>
      <c r="C3013" s="8" t="s">
        <v>468</v>
      </c>
      <c r="D3013" s="8" t="s">
        <v>5095</v>
      </c>
      <c r="E3013" s="8" t="s">
        <v>85</v>
      </c>
      <c r="F3013" s="8" t="s">
        <v>4678</v>
      </c>
    </row>
    <row r="3014" spans="2:6" x14ac:dyDescent="0.3">
      <c r="B3014" s="8" t="s">
        <v>5096</v>
      </c>
      <c r="C3014" s="8"/>
      <c r="D3014" s="8" t="s">
        <v>5096</v>
      </c>
      <c r="E3014" s="8" t="s">
        <v>85</v>
      </c>
      <c r="F3014" s="8" t="s">
        <v>4678</v>
      </c>
    </row>
    <row r="3015" spans="2:6" x14ac:dyDescent="0.3">
      <c r="B3015" s="8" t="s">
        <v>5097</v>
      </c>
      <c r="C3015" s="8"/>
      <c r="D3015" s="8" t="s">
        <v>5097</v>
      </c>
      <c r="E3015" s="8" t="s">
        <v>85</v>
      </c>
      <c r="F3015" s="8" t="s">
        <v>4678</v>
      </c>
    </row>
    <row r="3016" spans="2:6" x14ac:dyDescent="0.3">
      <c r="B3016" s="8" t="s">
        <v>5098</v>
      </c>
      <c r="C3016" s="8" t="s">
        <v>5099</v>
      </c>
      <c r="D3016" s="8" t="s">
        <v>5100</v>
      </c>
      <c r="E3016" s="8" t="s">
        <v>85</v>
      </c>
      <c r="F3016" s="8" t="s">
        <v>4678</v>
      </c>
    </row>
    <row r="3017" spans="2:6" x14ac:dyDescent="0.3">
      <c r="B3017" s="8" t="s">
        <v>5101</v>
      </c>
      <c r="C3017" s="8" t="s">
        <v>5102</v>
      </c>
      <c r="D3017" s="8" t="s">
        <v>5103</v>
      </c>
      <c r="E3017" s="8" t="s">
        <v>88</v>
      </c>
      <c r="F3017" s="8" t="s">
        <v>4678</v>
      </c>
    </row>
    <row r="3018" spans="2:6" x14ac:dyDescent="0.3">
      <c r="B3018" s="8" t="s">
        <v>5101</v>
      </c>
      <c r="C3018" s="8" t="s">
        <v>1841</v>
      </c>
      <c r="D3018" s="8" t="s">
        <v>5104</v>
      </c>
      <c r="E3018" s="8" t="s">
        <v>88</v>
      </c>
      <c r="F3018" s="8" t="s">
        <v>4678</v>
      </c>
    </row>
    <row r="3019" spans="2:6" x14ac:dyDescent="0.3">
      <c r="B3019" s="8" t="s">
        <v>5101</v>
      </c>
      <c r="C3019" s="8" t="s">
        <v>181</v>
      </c>
      <c r="D3019" s="8" t="s">
        <v>5105</v>
      </c>
      <c r="E3019" s="8" t="s">
        <v>88</v>
      </c>
      <c r="F3019" s="8" t="s">
        <v>4678</v>
      </c>
    </row>
    <row r="3020" spans="2:6" x14ac:dyDescent="0.3">
      <c r="B3020" s="8" t="s">
        <v>5106</v>
      </c>
      <c r="C3020" s="8"/>
      <c r="D3020" s="8" t="s">
        <v>5106</v>
      </c>
      <c r="E3020" s="8" t="s">
        <v>88</v>
      </c>
      <c r="F3020" s="8" t="s">
        <v>4678</v>
      </c>
    </row>
    <row r="3021" spans="2:6" x14ac:dyDescent="0.3">
      <c r="B3021" s="8" t="s">
        <v>4848</v>
      </c>
      <c r="C3021" s="8">
        <v>5</v>
      </c>
      <c r="D3021" s="8" t="s">
        <v>5107</v>
      </c>
      <c r="E3021" s="8" t="s">
        <v>88</v>
      </c>
      <c r="F3021" s="8" t="s">
        <v>4678</v>
      </c>
    </row>
    <row r="3022" spans="2:6" x14ac:dyDescent="0.3">
      <c r="B3022" s="8" t="s">
        <v>4848</v>
      </c>
      <c r="C3022" s="8">
        <v>6</v>
      </c>
      <c r="D3022" s="8" t="s">
        <v>5108</v>
      </c>
      <c r="E3022" s="8" t="s">
        <v>88</v>
      </c>
      <c r="F3022" s="8" t="s">
        <v>4678</v>
      </c>
    </row>
    <row r="3023" spans="2:6" x14ac:dyDescent="0.3">
      <c r="B3023" s="8" t="s">
        <v>4848</v>
      </c>
      <c r="C3023" s="8">
        <v>7</v>
      </c>
      <c r="D3023" s="8" t="s">
        <v>5109</v>
      </c>
      <c r="E3023" s="8" t="s">
        <v>88</v>
      </c>
      <c r="F3023" s="8" t="s">
        <v>4678</v>
      </c>
    </row>
    <row r="3024" spans="2:6" x14ac:dyDescent="0.3">
      <c r="B3024" s="8" t="s">
        <v>4848</v>
      </c>
      <c r="C3024" s="8" t="s">
        <v>5110</v>
      </c>
      <c r="D3024" s="8" t="s">
        <v>5111</v>
      </c>
      <c r="E3024" s="8" t="s">
        <v>88</v>
      </c>
      <c r="F3024" s="8" t="s">
        <v>4678</v>
      </c>
    </row>
    <row r="3025" spans="2:6" x14ac:dyDescent="0.3">
      <c r="B3025" s="8" t="s">
        <v>1737</v>
      </c>
      <c r="C3025" s="8" t="s">
        <v>4897</v>
      </c>
      <c r="D3025" s="8" t="s">
        <v>5112</v>
      </c>
      <c r="E3025" s="8" t="s">
        <v>88</v>
      </c>
      <c r="F3025" s="8" t="s">
        <v>4678</v>
      </c>
    </row>
    <row r="3026" spans="2:6" x14ac:dyDescent="0.3">
      <c r="B3026" s="8" t="s">
        <v>1737</v>
      </c>
      <c r="C3026" s="8" t="s">
        <v>5113</v>
      </c>
      <c r="D3026" s="8" t="s">
        <v>5114</v>
      </c>
      <c r="E3026" s="8" t="s">
        <v>88</v>
      </c>
      <c r="F3026" s="8" t="s">
        <v>4678</v>
      </c>
    </row>
    <row r="3027" spans="2:6" x14ac:dyDescent="0.3">
      <c r="B3027" s="8" t="s">
        <v>1737</v>
      </c>
      <c r="C3027" s="8" t="s">
        <v>4485</v>
      </c>
      <c r="D3027" s="8" t="s">
        <v>5115</v>
      </c>
      <c r="E3027" s="8" t="s">
        <v>88</v>
      </c>
      <c r="F3027" s="8" t="s">
        <v>4678</v>
      </c>
    </row>
    <row r="3028" spans="2:6" x14ac:dyDescent="0.3">
      <c r="B3028" s="8" t="s">
        <v>1737</v>
      </c>
      <c r="C3028" s="8" t="s">
        <v>5116</v>
      </c>
      <c r="D3028" s="8" t="s">
        <v>5117</v>
      </c>
      <c r="E3028" s="8" t="s">
        <v>88</v>
      </c>
      <c r="F3028" s="8" t="s">
        <v>4678</v>
      </c>
    </row>
    <row r="3029" spans="2:6" x14ac:dyDescent="0.3">
      <c r="B3029" s="8" t="s">
        <v>1737</v>
      </c>
      <c r="C3029" s="8" t="s">
        <v>5118</v>
      </c>
      <c r="D3029" s="8" t="s">
        <v>5119</v>
      </c>
      <c r="E3029" s="8" t="s">
        <v>88</v>
      </c>
      <c r="F3029" s="8" t="s">
        <v>4678</v>
      </c>
    </row>
    <row r="3030" spans="2:6" x14ac:dyDescent="0.3">
      <c r="B3030" s="8" t="s">
        <v>1737</v>
      </c>
      <c r="C3030" s="8" t="s">
        <v>5120</v>
      </c>
      <c r="D3030" s="8" t="s">
        <v>5121</v>
      </c>
      <c r="E3030" s="8" t="s">
        <v>88</v>
      </c>
      <c r="F3030" s="8" t="s">
        <v>4678</v>
      </c>
    </row>
    <row r="3031" spans="2:6" x14ac:dyDescent="0.3">
      <c r="B3031" s="8" t="s">
        <v>1737</v>
      </c>
      <c r="C3031" s="8" t="s">
        <v>5122</v>
      </c>
      <c r="D3031" s="8" t="s">
        <v>5123</v>
      </c>
      <c r="E3031" s="8" t="s">
        <v>88</v>
      </c>
      <c r="F3031" s="8" t="s">
        <v>4678</v>
      </c>
    </row>
    <row r="3032" spans="2:6" x14ac:dyDescent="0.3">
      <c r="B3032" s="8" t="s">
        <v>1737</v>
      </c>
      <c r="C3032" s="8" t="s">
        <v>5124</v>
      </c>
      <c r="D3032" s="8" t="s">
        <v>5125</v>
      </c>
      <c r="E3032" s="8" t="s">
        <v>88</v>
      </c>
      <c r="F3032" s="8" t="s">
        <v>4678</v>
      </c>
    </row>
    <row r="3033" spans="2:6" x14ac:dyDescent="0.3">
      <c r="B3033" s="8" t="s">
        <v>1737</v>
      </c>
      <c r="C3033" s="8" t="s">
        <v>5126</v>
      </c>
      <c r="D3033" s="8" t="s">
        <v>5127</v>
      </c>
      <c r="E3033" s="8" t="s">
        <v>88</v>
      </c>
      <c r="F3033" s="8" t="s">
        <v>4678</v>
      </c>
    </row>
    <row r="3034" spans="2:6" x14ac:dyDescent="0.3">
      <c r="B3034" s="8" t="s">
        <v>1737</v>
      </c>
      <c r="C3034" s="8" t="s">
        <v>5128</v>
      </c>
      <c r="D3034" s="8" t="s">
        <v>5129</v>
      </c>
      <c r="E3034" s="8" t="s">
        <v>88</v>
      </c>
      <c r="F3034" s="8" t="s">
        <v>4678</v>
      </c>
    </row>
    <row r="3035" spans="2:6" x14ac:dyDescent="0.3">
      <c r="B3035" s="8" t="s">
        <v>1737</v>
      </c>
      <c r="C3035" s="8" t="s">
        <v>5130</v>
      </c>
      <c r="D3035" s="8" t="s">
        <v>5131</v>
      </c>
      <c r="E3035" s="8" t="s">
        <v>88</v>
      </c>
      <c r="F3035" s="8" t="s">
        <v>4678</v>
      </c>
    </row>
    <row r="3036" spans="2:6" x14ac:dyDescent="0.3">
      <c r="B3036" s="8" t="s">
        <v>1737</v>
      </c>
      <c r="C3036" s="8" t="s">
        <v>5132</v>
      </c>
      <c r="D3036" s="8" t="s">
        <v>5133</v>
      </c>
      <c r="E3036" s="8" t="s">
        <v>88</v>
      </c>
      <c r="F3036" s="8" t="s">
        <v>4678</v>
      </c>
    </row>
    <row r="3037" spans="2:6" x14ac:dyDescent="0.3">
      <c r="B3037" s="8" t="s">
        <v>1737</v>
      </c>
      <c r="C3037" s="8" t="s">
        <v>5134</v>
      </c>
      <c r="D3037" s="8" t="s">
        <v>5135</v>
      </c>
      <c r="E3037" s="8" t="s">
        <v>88</v>
      </c>
      <c r="F3037" s="8" t="s">
        <v>4678</v>
      </c>
    </row>
    <row r="3038" spans="2:6" x14ac:dyDescent="0.3">
      <c r="B3038" s="8" t="s">
        <v>1737</v>
      </c>
      <c r="C3038" s="8" t="s">
        <v>5136</v>
      </c>
      <c r="D3038" s="8" t="s">
        <v>5137</v>
      </c>
      <c r="E3038" s="8" t="s">
        <v>88</v>
      </c>
      <c r="F3038" s="8" t="s">
        <v>4678</v>
      </c>
    </row>
    <row r="3039" spans="2:6" x14ac:dyDescent="0.3">
      <c r="B3039" s="8" t="s">
        <v>1737</v>
      </c>
      <c r="C3039" s="8" t="s">
        <v>5138</v>
      </c>
      <c r="D3039" s="8" t="s">
        <v>5139</v>
      </c>
      <c r="E3039" s="8" t="s">
        <v>88</v>
      </c>
      <c r="F3039" s="8" t="s">
        <v>4678</v>
      </c>
    </row>
    <row r="3040" spans="2:6" x14ac:dyDescent="0.3">
      <c r="B3040" s="8" t="s">
        <v>1737</v>
      </c>
      <c r="C3040" s="8" t="s">
        <v>5140</v>
      </c>
      <c r="D3040" s="8" t="s">
        <v>5141</v>
      </c>
      <c r="E3040" s="8" t="s">
        <v>88</v>
      </c>
      <c r="F3040" s="8" t="s">
        <v>4678</v>
      </c>
    </row>
    <row r="3041" spans="2:6" x14ac:dyDescent="0.3">
      <c r="B3041" s="8" t="s">
        <v>1737</v>
      </c>
      <c r="C3041" s="8" t="s">
        <v>5142</v>
      </c>
      <c r="D3041" s="8" t="s">
        <v>5143</v>
      </c>
      <c r="E3041" s="8" t="s">
        <v>88</v>
      </c>
      <c r="F3041" s="8" t="s">
        <v>4678</v>
      </c>
    </row>
    <row r="3042" spans="2:6" x14ac:dyDescent="0.3">
      <c r="B3042" s="8" t="s">
        <v>1737</v>
      </c>
      <c r="C3042" s="8" t="s">
        <v>5144</v>
      </c>
      <c r="D3042" s="8" t="s">
        <v>5145</v>
      </c>
      <c r="E3042" s="8" t="s">
        <v>88</v>
      </c>
      <c r="F3042" s="8" t="s">
        <v>4678</v>
      </c>
    </row>
    <row r="3043" spans="2:6" x14ac:dyDescent="0.3">
      <c r="B3043" s="8" t="s">
        <v>1737</v>
      </c>
      <c r="C3043" s="8" t="s">
        <v>2274</v>
      </c>
      <c r="D3043" s="8" t="s">
        <v>5146</v>
      </c>
      <c r="E3043" s="8" t="s">
        <v>88</v>
      </c>
      <c r="F3043" s="8" t="s">
        <v>4678</v>
      </c>
    </row>
    <row r="3044" spans="2:6" x14ac:dyDescent="0.3">
      <c r="B3044" s="8" t="s">
        <v>1737</v>
      </c>
      <c r="C3044" s="8" t="s">
        <v>5147</v>
      </c>
      <c r="D3044" s="8" t="s">
        <v>5148</v>
      </c>
      <c r="E3044" s="8" t="s">
        <v>88</v>
      </c>
      <c r="F3044" s="8" t="s">
        <v>4678</v>
      </c>
    </row>
    <row r="3045" spans="2:6" x14ac:dyDescent="0.3">
      <c r="B3045" s="8" t="s">
        <v>1737</v>
      </c>
      <c r="C3045" s="8" t="s">
        <v>4423</v>
      </c>
      <c r="D3045" s="8" t="s">
        <v>5149</v>
      </c>
      <c r="E3045" s="8" t="s">
        <v>88</v>
      </c>
      <c r="F3045" s="8" t="s">
        <v>4678</v>
      </c>
    </row>
    <row r="3046" spans="2:6" x14ac:dyDescent="0.3">
      <c r="B3046" s="8" t="s">
        <v>1737</v>
      </c>
      <c r="C3046" s="8" t="s">
        <v>5150</v>
      </c>
      <c r="D3046" s="8" t="s">
        <v>5151</v>
      </c>
      <c r="E3046" s="8" t="s">
        <v>88</v>
      </c>
      <c r="F3046" s="8" t="s">
        <v>4678</v>
      </c>
    </row>
    <row r="3047" spans="2:6" x14ac:dyDescent="0.3">
      <c r="B3047" s="8" t="s">
        <v>1737</v>
      </c>
      <c r="C3047" s="8" t="s">
        <v>5152</v>
      </c>
      <c r="D3047" s="8" t="s">
        <v>5153</v>
      </c>
      <c r="E3047" s="8" t="s">
        <v>88</v>
      </c>
      <c r="F3047" s="8" t="s">
        <v>4678</v>
      </c>
    </row>
    <row r="3048" spans="2:6" x14ac:dyDescent="0.3">
      <c r="B3048" s="8" t="s">
        <v>1737</v>
      </c>
      <c r="C3048" s="8" t="s">
        <v>5154</v>
      </c>
      <c r="D3048" s="8" t="s">
        <v>5155</v>
      </c>
      <c r="E3048" s="8" t="s">
        <v>88</v>
      </c>
      <c r="F3048" s="8" t="s">
        <v>4678</v>
      </c>
    </row>
    <row r="3049" spans="2:6" x14ac:dyDescent="0.3">
      <c r="B3049" s="8" t="s">
        <v>1737</v>
      </c>
      <c r="C3049" s="8" t="s">
        <v>5156</v>
      </c>
      <c r="D3049" s="8" t="s">
        <v>5157</v>
      </c>
      <c r="E3049" s="8" t="s">
        <v>88</v>
      </c>
      <c r="F3049" s="8" t="s">
        <v>4678</v>
      </c>
    </row>
    <row r="3050" spans="2:6" x14ac:dyDescent="0.3">
      <c r="B3050" s="8" t="s">
        <v>1737</v>
      </c>
      <c r="C3050" s="8" t="s">
        <v>5158</v>
      </c>
      <c r="D3050" s="8" t="s">
        <v>5159</v>
      </c>
      <c r="E3050" s="8" t="s">
        <v>88</v>
      </c>
      <c r="F3050" s="8" t="s">
        <v>4678</v>
      </c>
    </row>
    <row r="3051" spans="2:6" x14ac:dyDescent="0.3">
      <c r="B3051" s="8" t="s">
        <v>1737</v>
      </c>
      <c r="C3051" s="8" t="s">
        <v>5160</v>
      </c>
      <c r="D3051" s="8" t="s">
        <v>5161</v>
      </c>
      <c r="E3051" s="8" t="s">
        <v>88</v>
      </c>
      <c r="F3051" s="8" t="s">
        <v>4678</v>
      </c>
    </row>
    <row r="3052" spans="2:6" x14ac:dyDescent="0.3">
      <c r="B3052" s="8" t="s">
        <v>1737</v>
      </c>
      <c r="C3052" s="8" t="s">
        <v>5162</v>
      </c>
      <c r="D3052" s="8" t="s">
        <v>5163</v>
      </c>
      <c r="E3052" s="8" t="s">
        <v>88</v>
      </c>
      <c r="F3052" s="8" t="s">
        <v>4678</v>
      </c>
    </row>
    <row r="3053" spans="2:6" x14ac:dyDescent="0.3">
      <c r="B3053" s="8" t="s">
        <v>1737</v>
      </c>
      <c r="C3053" s="8" t="s">
        <v>5164</v>
      </c>
      <c r="D3053" s="8" t="s">
        <v>5165</v>
      </c>
      <c r="E3053" s="8" t="s">
        <v>88</v>
      </c>
      <c r="F3053" s="8" t="s">
        <v>4678</v>
      </c>
    </row>
    <row r="3054" spans="2:6" x14ac:dyDescent="0.3">
      <c r="B3054" s="8" t="s">
        <v>1737</v>
      </c>
      <c r="C3054" s="8" t="s">
        <v>5166</v>
      </c>
      <c r="D3054" s="8" t="s">
        <v>5167</v>
      </c>
      <c r="E3054" s="8" t="s">
        <v>88</v>
      </c>
      <c r="F3054" s="8" t="s">
        <v>4678</v>
      </c>
    </row>
    <row r="3055" spans="2:6" x14ac:dyDescent="0.3">
      <c r="B3055" s="8" t="s">
        <v>1737</v>
      </c>
      <c r="C3055" s="8" t="s">
        <v>5168</v>
      </c>
      <c r="D3055" s="8" t="s">
        <v>5169</v>
      </c>
      <c r="E3055" s="8" t="s">
        <v>88</v>
      </c>
      <c r="F3055" s="8" t="s">
        <v>4678</v>
      </c>
    </row>
    <row r="3056" spans="2:6" x14ac:dyDescent="0.3">
      <c r="B3056" s="8" t="s">
        <v>4854</v>
      </c>
      <c r="C3056" s="8" t="s">
        <v>685</v>
      </c>
      <c r="D3056" s="8" t="s">
        <v>5170</v>
      </c>
      <c r="E3056" s="8" t="s">
        <v>88</v>
      </c>
      <c r="F3056" s="8" t="s">
        <v>4678</v>
      </c>
    </row>
    <row r="3057" spans="2:6" x14ac:dyDescent="0.3">
      <c r="B3057" s="8" t="s">
        <v>5171</v>
      </c>
      <c r="C3057" s="8"/>
      <c r="D3057" s="8" t="s">
        <v>5171</v>
      </c>
      <c r="E3057" s="8" t="s">
        <v>88</v>
      </c>
      <c r="F3057" s="8" t="s">
        <v>4678</v>
      </c>
    </row>
    <row r="3058" spans="2:6" x14ac:dyDescent="0.3">
      <c r="B3058" s="8" t="s">
        <v>5172</v>
      </c>
      <c r="C3058" s="8" t="s">
        <v>3586</v>
      </c>
      <c r="D3058" s="8" t="s">
        <v>5173</v>
      </c>
      <c r="E3058" s="8" t="s">
        <v>88</v>
      </c>
      <c r="F3058" s="8" t="s">
        <v>4678</v>
      </c>
    </row>
    <row r="3059" spans="2:6" x14ac:dyDescent="0.3">
      <c r="B3059" s="8" t="s">
        <v>5172</v>
      </c>
      <c r="C3059" s="8" t="s">
        <v>3588</v>
      </c>
      <c r="D3059" s="8" t="s">
        <v>5174</v>
      </c>
      <c r="E3059" s="8" t="s">
        <v>88</v>
      </c>
      <c r="F3059" s="8" t="s">
        <v>4678</v>
      </c>
    </row>
    <row r="3060" spans="2:6" x14ac:dyDescent="0.3">
      <c r="B3060" s="8" t="s">
        <v>5172</v>
      </c>
      <c r="C3060" s="8" t="s">
        <v>4727</v>
      </c>
      <c r="D3060" s="8" t="s">
        <v>5175</v>
      </c>
      <c r="E3060" s="8" t="s">
        <v>88</v>
      </c>
      <c r="F3060" s="8" t="s">
        <v>4678</v>
      </c>
    </row>
    <row r="3061" spans="2:6" x14ac:dyDescent="0.3">
      <c r="B3061" s="8" t="s">
        <v>5172</v>
      </c>
      <c r="C3061" s="8" t="s">
        <v>3593</v>
      </c>
      <c r="D3061" s="8" t="s">
        <v>5176</v>
      </c>
      <c r="E3061" s="8" t="s">
        <v>88</v>
      </c>
      <c r="F3061" s="8" t="s">
        <v>4678</v>
      </c>
    </row>
    <row r="3062" spans="2:6" x14ac:dyDescent="0.3">
      <c r="B3062" s="8" t="s">
        <v>5172</v>
      </c>
      <c r="C3062" s="8" t="s">
        <v>5177</v>
      </c>
      <c r="D3062" s="8" t="s">
        <v>5178</v>
      </c>
      <c r="E3062" s="8" t="s">
        <v>88</v>
      </c>
      <c r="F3062" s="8" t="s">
        <v>4678</v>
      </c>
    </row>
    <row r="3063" spans="2:6" x14ac:dyDescent="0.3">
      <c r="B3063" s="8" t="s">
        <v>5172</v>
      </c>
      <c r="C3063" s="8" t="s">
        <v>3136</v>
      </c>
      <c r="D3063" s="8" t="s">
        <v>5179</v>
      </c>
      <c r="E3063" s="8" t="s">
        <v>88</v>
      </c>
      <c r="F3063" s="8" t="s">
        <v>4678</v>
      </c>
    </row>
    <row r="3064" spans="2:6" x14ac:dyDescent="0.3">
      <c r="B3064" s="8" t="s">
        <v>5172</v>
      </c>
      <c r="C3064" s="8" t="s">
        <v>3138</v>
      </c>
      <c r="D3064" s="8" t="s">
        <v>5180</v>
      </c>
      <c r="E3064" s="8" t="s">
        <v>88</v>
      </c>
      <c r="F3064" s="8" t="s">
        <v>4678</v>
      </c>
    </row>
    <row r="3065" spans="2:6" x14ac:dyDescent="0.3">
      <c r="B3065" s="8" t="s">
        <v>5172</v>
      </c>
      <c r="C3065" s="8" t="s">
        <v>5181</v>
      </c>
      <c r="D3065" s="8" t="s">
        <v>5182</v>
      </c>
      <c r="E3065" s="8" t="s">
        <v>88</v>
      </c>
      <c r="F3065" s="8" t="s">
        <v>4678</v>
      </c>
    </row>
    <row r="3066" spans="2:6" x14ac:dyDescent="0.3">
      <c r="B3066" s="8" t="s">
        <v>5172</v>
      </c>
      <c r="C3066" s="8" t="s">
        <v>5154</v>
      </c>
      <c r="D3066" s="8" t="s">
        <v>5183</v>
      </c>
      <c r="E3066" s="8" t="s">
        <v>88</v>
      </c>
      <c r="F3066" s="8" t="s">
        <v>4678</v>
      </c>
    </row>
    <row r="3067" spans="2:6" x14ac:dyDescent="0.3">
      <c r="B3067" s="8" t="s">
        <v>5172</v>
      </c>
      <c r="C3067" s="8" t="s">
        <v>4319</v>
      </c>
      <c r="D3067" s="8" t="s">
        <v>5184</v>
      </c>
      <c r="E3067" s="8" t="s">
        <v>88</v>
      </c>
      <c r="F3067" s="8" t="s">
        <v>4678</v>
      </c>
    </row>
    <row r="3068" spans="2:6" x14ac:dyDescent="0.3">
      <c r="B3068" s="8" t="s">
        <v>5172</v>
      </c>
      <c r="C3068" s="8" t="s">
        <v>5185</v>
      </c>
      <c r="D3068" s="8" t="s">
        <v>5186</v>
      </c>
      <c r="E3068" s="8" t="s">
        <v>88</v>
      </c>
      <c r="F3068" s="8" t="s">
        <v>4678</v>
      </c>
    </row>
    <row r="3069" spans="2:6" x14ac:dyDescent="0.3">
      <c r="B3069" s="8" t="s">
        <v>5172</v>
      </c>
      <c r="C3069" s="8" t="s">
        <v>5187</v>
      </c>
      <c r="D3069" s="8" t="s">
        <v>5188</v>
      </c>
      <c r="E3069" s="8" t="s">
        <v>88</v>
      </c>
      <c r="F3069" s="8" t="s">
        <v>4678</v>
      </c>
    </row>
    <row r="3070" spans="2:6" x14ac:dyDescent="0.3">
      <c r="B3070" s="8" t="s">
        <v>5172</v>
      </c>
      <c r="C3070" s="8" t="s">
        <v>5189</v>
      </c>
      <c r="D3070" s="8" t="s">
        <v>5190</v>
      </c>
      <c r="E3070" s="8" t="s">
        <v>88</v>
      </c>
      <c r="F3070" s="8" t="s">
        <v>4678</v>
      </c>
    </row>
    <row r="3071" spans="2:6" x14ac:dyDescent="0.3">
      <c r="B3071" s="8" t="s">
        <v>5172</v>
      </c>
      <c r="C3071" s="8">
        <v>4</v>
      </c>
      <c r="D3071" s="8" t="s">
        <v>5191</v>
      </c>
      <c r="E3071" s="8" t="s">
        <v>88</v>
      </c>
      <c r="F3071" s="8" t="s">
        <v>4678</v>
      </c>
    </row>
    <row r="3072" spans="2:6" x14ac:dyDescent="0.3">
      <c r="B3072" s="8" t="s">
        <v>5172</v>
      </c>
      <c r="C3072" s="8" t="s">
        <v>562</v>
      </c>
      <c r="D3072" s="8" t="s">
        <v>5192</v>
      </c>
      <c r="E3072" s="8" t="s">
        <v>88</v>
      </c>
      <c r="F3072" s="8" t="s">
        <v>4678</v>
      </c>
    </row>
    <row r="3073" spans="2:6" x14ac:dyDescent="0.3">
      <c r="B3073" s="8" t="s">
        <v>5172</v>
      </c>
      <c r="C3073" s="8" t="s">
        <v>5193</v>
      </c>
      <c r="D3073" s="8" t="s">
        <v>5194</v>
      </c>
      <c r="E3073" s="8" t="s">
        <v>88</v>
      </c>
      <c r="F3073" s="8" t="s">
        <v>4678</v>
      </c>
    </row>
    <row r="3074" spans="2:6" x14ac:dyDescent="0.3">
      <c r="B3074" s="8" t="s">
        <v>5172</v>
      </c>
      <c r="C3074" s="8" t="s">
        <v>2285</v>
      </c>
      <c r="D3074" s="8" t="s">
        <v>5195</v>
      </c>
      <c r="E3074" s="8" t="s">
        <v>88</v>
      </c>
      <c r="F3074" s="8" t="s">
        <v>4678</v>
      </c>
    </row>
    <row r="3075" spans="2:6" x14ac:dyDescent="0.3">
      <c r="B3075" s="8" t="s">
        <v>5172</v>
      </c>
      <c r="C3075" s="8" t="s">
        <v>1927</v>
      </c>
      <c r="D3075" s="8" t="s">
        <v>5196</v>
      </c>
      <c r="E3075" s="8" t="s">
        <v>88</v>
      </c>
      <c r="F3075" s="8" t="s">
        <v>4678</v>
      </c>
    </row>
    <row r="3076" spans="2:6" x14ac:dyDescent="0.3">
      <c r="B3076" s="8" t="s">
        <v>5172</v>
      </c>
      <c r="C3076" s="8" t="s">
        <v>1929</v>
      </c>
      <c r="D3076" s="8" t="s">
        <v>5197</v>
      </c>
      <c r="E3076" s="8" t="s">
        <v>88</v>
      </c>
      <c r="F3076" s="8" t="s">
        <v>4678</v>
      </c>
    </row>
    <row r="3077" spans="2:6" x14ac:dyDescent="0.3">
      <c r="B3077" s="8" t="s">
        <v>5172</v>
      </c>
      <c r="C3077" s="8" t="s">
        <v>5198</v>
      </c>
      <c r="D3077" s="8" t="s">
        <v>5199</v>
      </c>
      <c r="E3077" s="8" t="s">
        <v>88</v>
      </c>
      <c r="F3077" s="8" t="s">
        <v>4678</v>
      </c>
    </row>
    <row r="3078" spans="2:6" x14ac:dyDescent="0.3">
      <c r="B3078" s="8" t="s">
        <v>5172</v>
      </c>
      <c r="C3078" s="8" t="s">
        <v>1692</v>
      </c>
      <c r="D3078" s="8" t="s">
        <v>5200</v>
      </c>
      <c r="E3078" s="8" t="s">
        <v>88</v>
      </c>
      <c r="F3078" s="8" t="s">
        <v>4678</v>
      </c>
    </row>
    <row r="3079" spans="2:6" x14ac:dyDescent="0.3">
      <c r="B3079" s="8" t="s">
        <v>5172</v>
      </c>
      <c r="C3079" s="8" t="s">
        <v>3698</v>
      </c>
      <c r="D3079" s="8" t="s">
        <v>5201</v>
      </c>
      <c r="E3079" s="8" t="s">
        <v>88</v>
      </c>
      <c r="F3079" s="8" t="s">
        <v>4678</v>
      </c>
    </row>
    <row r="3080" spans="2:6" x14ac:dyDescent="0.3">
      <c r="B3080" s="8" t="s">
        <v>5172</v>
      </c>
      <c r="C3080" s="8" t="s">
        <v>1934</v>
      </c>
      <c r="D3080" s="8" t="s">
        <v>5202</v>
      </c>
      <c r="E3080" s="8" t="s">
        <v>88</v>
      </c>
      <c r="F3080" s="8" t="s">
        <v>4678</v>
      </c>
    </row>
    <row r="3081" spans="2:6" x14ac:dyDescent="0.3">
      <c r="B3081" s="8" t="s">
        <v>1802</v>
      </c>
      <c r="C3081" s="8" t="s">
        <v>549</v>
      </c>
      <c r="D3081" s="8" t="s">
        <v>5203</v>
      </c>
      <c r="E3081" s="8" t="s">
        <v>88</v>
      </c>
      <c r="F3081" s="8" t="s">
        <v>4678</v>
      </c>
    </row>
    <row r="3082" spans="2:6" x14ac:dyDescent="0.3">
      <c r="B3082" s="8" t="s">
        <v>1820</v>
      </c>
      <c r="C3082" s="8" t="s">
        <v>5204</v>
      </c>
      <c r="D3082" s="8" t="s">
        <v>5205</v>
      </c>
      <c r="E3082" s="8" t="s">
        <v>88</v>
      </c>
      <c r="F3082" s="8" t="s">
        <v>4678</v>
      </c>
    </row>
    <row r="3083" spans="2:6" x14ac:dyDescent="0.3">
      <c r="B3083" s="8" t="s">
        <v>1820</v>
      </c>
      <c r="C3083" s="8" t="s">
        <v>5206</v>
      </c>
      <c r="D3083" s="8" t="s">
        <v>5207</v>
      </c>
      <c r="E3083" s="8" t="s">
        <v>88</v>
      </c>
      <c r="F3083" s="8" t="s">
        <v>4678</v>
      </c>
    </row>
    <row r="3084" spans="2:6" x14ac:dyDescent="0.3">
      <c r="B3084" s="8" t="s">
        <v>1820</v>
      </c>
      <c r="C3084" s="8" t="s">
        <v>1610</v>
      </c>
      <c r="D3084" s="8" t="s">
        <v>5208</v>
      </c>
      <c r="E3084" s="8" t="s">
        <v>88</v>
      </c>
      <c r="F3084" s="8" t="s">
        <v>4678</v>
      </c>
    </row>
    <row r="3085" spans="2:6" x14ac:dyDescent="0.3">
      <c r="B3085" s="8" t="s">
        <v>1820</v>
      </c>
      <c r="C3085" s="8" t="s">
        <v>1612</v>
      </c>
      <c r="D3085" s="8" t="s">
        <v>5209</v>
      </c>
      <c r="E3085" s="8" t="s">
        <v>88</v>
      </c>
      <c r="F3085" s="8" t="s">
        <v>4678</v>
      </c>
    </row>
    <row r="3086" spans="2:6" x14ac:dyDescent="0.3">
      <c r="B3086" s="8" t="s">
        <v>1820</v>
      </c>
      <c r="C3086" s="8" t="s">
        <v>3105</v>
      </c>
      <c r="D3086" s="8" t="s">
        <v>5210</v>
      </c>
      <c r="E3086" s="8" t="s">
        <v>88</v>
      </c>
      <c r="F3086" s="8" t="s">
        <v>4678</v>
      </c>
    </row>
    <row r="3087" spans="2:6" x14ac:dyDescent="0.3">
      <c r="B3087" s="8" t="s">
        <v>1820</v>
      </c>
      <c r="C3087" s="8" t="s">
        <v>375</v>
      </c>
      <c r="D3087" s="8" t="s">
        <v>5211</v>
      </c>
      <c r="E3087" s="8" t="s">
        <v>88</v>
      </c>
      <c r="F3087" s="8" t="s">
        <v>4678</v>
      </c>
    </row>
    <row r="3088" spans="2:6" x14ac:dyDescent="0.3">
      <c r="B3088" s="8" t="s">
        <v>1820</v>
      </c>
      <c r="C3088" s="8" t="s">
        <v>3110</v>
      </c>
      <c r="D3088" s="8" t="s">
        <v>5212</v>
      </c>
      <c r="E3088" s="8" t="s">
        <v>88</v>
      </c>
      <c r="F3088" s="8" t="s">
        <v>4678</v>
      </c>
    </row>
    <row r="3089" spans="2:6" x14ac:dyDescent="0.3">
      <c r="B3089" s="8" t="s">
        <v>1820</v>
      </c>
      <c r="C3089" s="8" t="s">
        <v>3211</v>
      </c>
      <c r="D3089" s="8" t="s">
        <v>5213</v>
      </c>
      <c r="E3089" s="8" t="s">
        <v>88</v>
      </c>
      <c r="F3089" s="8" t="s">
        <v>4678</v>
      </c>
    </row>
    <row r="3090" spans="2:6" x14ac:dyDescent="0.3">
      <c r="B3090" s="8" t="s">
        <v>1820</v>
      </c>
      <c r="C3090" s="8" t="s">
        <v>5214</v>
      </c>
      <c r="D3090" s="8" t="s">
        <v>5215</v>
      </c>
      <c r="E3090" s="8" t="s">
        <v>88</v>
      </c>
      <c r="F3090" s="8" t="s">
        <v>4678</v>
      </c>
    </row>
    <row r="3091" spans="2:6" x14ac:dyDescent="0.3">
      <c r="B3091" s="8" t="s">
        <v>1820</v>
      </c>
      <c r="C3091" s="8" t="s">
        <v>2253</v>
      </c>
      <c r="D3091" s="8" t="s">
        <v>5216</v>
      </c>
      <c r="E3091" s="8" t="s">
        <v>88</v>
      </c>
      <c r="F3091" s="8" t="s">
        <v>4678</v>
      </c>
    </row>
    <row r="3092" spans="2:6" x14ac:dyDescent="0.3">
      <c r="B3092" s="8" t="s">
        <v>1820</v>
      </c>
      <c r="C3092" s="8" t="s">
        <v>3215</v>
      </c>
      <c r="D3092" s="8" t="s">
        <v>5217</v>
      </c>
      <c r="E3092" s="8" t="s">
        <v>88</v>
      </c>
      <c r="F3092" s="8" t="s">
        <v>4678</v>
      </c>
    </row>
    <row r="3093" spans="2:6" x14ac:dyDescent="0.3">
      <c r="B3093" s="8" t="s">
        <v>1820</v>
      </c>
      <c r="C3093" s="8" t="s">
        <v>2257</v>
      </c>
      <c r="D3093" s="8" t="s">
        <v>5218</v>
      </c>
      <c r="E3093" s="8" t="s">
        <v>88</v>
      </c>
      <c r="F3093" s="8" t="s">
        <v>4678</v>
      </c>
    </row>
    <row r="3094" spans="2:6" x14ac:dyDescent="0.3">
      <c r="B3094" s="8" t="s">
        <v>1820</v>
      </c>
      <c r="C3094" s="8" t="s">
        <v>5219</v>
      </c>
      <c r="D3094" s="8" t="s">
        <v>5220</v>
      </c>
      <c r="E3094" s="8" t="s">
        <v>88</v>
      </c>
      <c r="F3094" s="8" t="s">
        <v>4678</v>
      </c>
    </row>
    <row r="3095" spans="2:6" x14ac:dyDescent="0.3">
      <c r="B3095" s="8" t="s">
        <v>1820</v>
      </c>
      <c r="C3095" s="8" t="s">
        <v>379</v>
      </c>
      <c r="D3095" s="8" t="s">
        <v>5221</v>
      </c>
      <c r="E3095" s="8" t="s">
        <v>88</v>
      </c>
      <c r="F3095" s="8" t="s">
        <v>4678</v>
      </c>
    </row>
    <row r="3096" spans="2:6" x14ac:dyDescent="0.3">
      <c r="B3096" s="8" t="s">
        <v>1820</v>
      </c>
      <c r="C3096" s="8" t="s">
        <v>5222</v>
      </c>
      <c r="D3096" s="8" t="s">
        <v>5223</v>
      </c>
      <c r="E3096" s="8" t="s">
        <v>88</v>
      </c>
      <c r="F3096" s="8" t="s">
        <v>4678</v>
      </c>
    </row>
    <row r="3097" spans="2:6" x14ac:dyDescent="0.3">
      <c r="B3097" s="8" t="s">
        <v>1893</v>
      </c>
      <c r="C3097" s="8" t="s">
        <v>4924</v>
      </c>
      <c r="D3097" s="8" t="s">
        <v>5224</v>
      </c>
      <c r="E3097" s="8" t="s">
        <v>88</v>
      </c>
      <c r="F3097" s="8" t="s">
        <v>4678</v>
      </c>
    </row>
    <row r="3098" spans="2:6" x14ac:dyDescent="0.3">
      <c r="B3098" s="8" t="s">
        <v>1893</v>
      </c>
      <c r="C3098" s="8" t="s">
        <v>5206</v>
      </c>
      <c r="D3098" s="8" t="s">
        <v>5225</v>
      </c>
      <c r="E3098" s="8" t="s">
        <v>88</v>
      </c>
      <c r="F3098" s="8" t="s">
        <v>4678</v>
      </c>
    </row>
    <row r="3099" spans="2:6" x14ac:dyDescent="0.3">
      <c r="B3099" s="8" t="s">
        <v>1895</v>
      </c>
      <c r="C3099" s="8" t="s">
        <v>5226</v>
      </c>
      <c r="D3099" s="8" t="s">
        <v>5227</v>
      </c>
      <c r="E3099" s="8" t="s">
        <v>88</v>
      </c>
      <c r="F3099" s="8" t="s">
        <v>4678</v>
      </c>
    </row>
    <row r="3100" spans="2:6" x14ac:dyDescent="0.3">
      <c r="B3100" s="8" t="s">
        <v>1895</v>
      </c>
      <c r="C3100" s="8" t="s">
        <v>5228</v>
      </c>
      <c r="D3100" s="8" t="s">
        <v>5229</v>
      </c>
      <c r="E3100" s="8" t="s">
        <v>88</v>
      </c>
      <c r="F3100" s="8" t="s">
        <v>4678</v>
      </c>
    </row>
    <row r="3101" spans="2:6" x14ac:dyDescent="0.3">
      <c r="B3101" s="8" t="s">
        <v>1895</v>
      </c>
      <c r="C3101" s="8" t="s">
        <v>5230</v>
      </c>
      <c r="D3101" s="8" t="s">
        <v>5231</v>
      </c>
      <c r="E3101" s="8" t="s">
        <v>88</v>
      </c>
      <c r="F3101" s="8" t="s">
        <v>4678</v>
      </c>
    </row>
    <row r="3102" spans="2:6" x14ac:dyDescent="0.3">
      <c r="B3102" s="8" t="s">
        <v>1895</v>
      </c>
      <c r="C3102" s="8" t="s">
        <v>5232</v>
      </c>
      <c r="D3102" s="8" t="s">
        <v>5233</v>
      </c>
      <c r="E3102" s="8" t="s">
        <v>88</v>
      </c>
      <c r="F3102" s="8" t="s">
        <v>4678</v>
      </c>
    </row>
    <row r="3103" spans="2:6" x14ac:dyDescent="0.3">
      <c r="B3103" s="8" t="s">
        <v>1895</v>
      </c>
      <c r="C3103" s="8" t="s">
        <v>4197</v>
      </c>
      <c r="D3103" s="8" t="s">
        <v>5234</v>
      </c>
      <c r="E3103" s="8" t="s">
        <v>88</v>
      </c>
      <c r="F3103" s="8" t="s">
        <v>4678</v>
      </c>
    </row>
    <row r="3104" spans="2:6" x14ac:dyDescent="0.3">
      <c r="B3104" s="8" t="s">
        <v>1896</v>
      </c>
      <c r="C3104" s="8" t="s">
        <v>3497</v>
      </c>
      <c r="D3104" s="8" t="s">
        <v>5235</v>
      </c>
      <c r="E3104" s="8" t="s">
        <v>88</v>
      </c>
      <c r="F3104" s="8" t="s">
        <v>4678</v>
      </c>
    </row>
    <row r="3105" spans="2:6" x14ac:dyDescent="0.3">
      <c r="B3105" s="8" t="s">
        <v>1896</v>
      </c>
      <c r="C3105" s="8" t="s">
        <v>4123</v>
      </c>
      <c r="D3105" s="8" t="s">
        <v>5236</v>
      </c>
      <c r="E3105" s="8" t="s">
        <v>88</v>
      </c>
      <c r="F3105" s="8" t="s">
        <v>4678</v>
      </c>
    </row>
    <row r="3106" spans="2:6" x14ac:dyDescent="0.3">
      <c r="B3106" s="8" t="s">
        <v>1896</v>
      </c>
      <c r="C3106" s="8" t="s">
        <v>1194</v>
      </c>
      <c r="D3106" s="8" t="s">
        <v>5237</v>
      </c>
      <c r="E3106" s="8" t="s">
        <v>88</v>
      </c>
      <c r="F3106" s="8" t="s">
        <v>4678</v>
      </c>
    </row>
    <row r="3107" spans="2:6" x14ac:dyDescent="0.3">
      <c r="B3107" s="8" t="s">
        <v>1896</v>
      </c>
      <c r="C3107" s="8" t="s">
        <v>1196</v>
      </c>
      <c r="D3107" s="8" t="s">
        <v>5238</v>
      </c>
      <c r="E3107" s="8" t="s">
        <v>88</v>
      </c>
      <c r="F3107" s="8" t="s">
        <v>4678</v>
      </c>
    </row>
    <row r="3108" spans="2:6" x14ac:dyDescent="0.3">
      <c r="B3108" s="8" t="s">
        <v>1896</v>
      </c>
      <c r="C3108" s="8" t="s">
        <v>5239</v>
      </c>
      <c r="D3108" s="8" t="s">
        <v>5240</v>
      </c>
      <c r="E3108" s="8" t="s">
        <v>88</v>
      </c>
      <c r="F3108" s="8" t="s">
        <v>4678</v>
      </c>
    </row>
    <row r="3109" spans="2:6" x14ac:dyDescent="0.3">
      <c r="B3109" s="8" t="s">
        <v>1896</v>
      </c>
      <c r="C3109" s="8" t="s">
        <v>5241</v>
      </c>
      <c r="D3109" s="8" t="s">
        <v>5242</v>
      </c>
      <c r="E3109" s="8" t="s">
        <v>88</v>
      </c>
      <c r="F3109" s="8" t="s">
        <v>4678</v>
      </c>
    </row>
    <row r="3110" spans="2:6" x14ac:dyDescent="0.3">
      <c r="B3110" s="8" t="s">
        <v>1896</v>
      </c>
      <c r="C3110" s="8" t="s">
        <v>3822</v>
      </c>
      <c r="D3110" s="8" t="s">
        <v>5243</v>
      </c>
      <c r="E3110" s="8" t="s">
        <v>88</v>
      </c>
      <c r="F3110" s="8" t="s">
        <v>4678</v>
      </c>
    </row>
    <row r="3111" spans="2:6" x14ac:dyDescent="0.3">
      <c r="B3111" s="8" t="s">
        <v>1896</v>
      </c>
      <c r="C3111" s="8" t="s">
        <v>2260</v>
      </c>
      <c r="D3111" s="8" t="s">
        <v>5244</v>
      </c>
      <c r="E3111" s="8" t="s">
        <v>88</v>
      </c>
      <c r="F3111" s="8" t="s">
        <v>4678</v>
      </c>
    </row>
    <row r="3112" spans="2:6" x14ac:dyDescent="0.3">
      <c r="B3112" s="8" t="s">
        <v>1896</v>
      </c>
      <c r="C3112" s="8" t="s">
        <v>5245</v>
      </c>
      <c r="D3112" s="8" t="s">
        <v>5246</v>
      </c>
      <c r="E3112" s="8" t="s">
        <v>88</v>
      </c>
      <c r="F3112" s="8" t="s">
        <v>4678</v>
      </c>
    </row>
    <row r="3113" spans="2:6" x14ac:dyDescent="0.3">
      <c r="B3113" s="8" t="s">
        <v>1896</v>
      </c>
      <c r="C3113" s="8" t="s">
        <v>5247</v>
      </c>
      <c r="D3113" s="8" t="s">
        <v>5248</v>
      </c>
      <c r="E3113" s="8" t="s">
        <v>88</v>
      </c>
      <c r="F3113" s="8" t="s">
        <v>4678</v>
      </c>
    </row>
    <row r="3114" spans="2:6" x14ac:dyDescent="0.3">
      <c r="B3114" s="8" t="s">
        <v>5249</v>
      </c>
      <c r="C3114" s="8" t="s">
        <v>5250</v>
      </c>
      <c r="D3114" s="8" t="s">
        <v>5251</v>
      </c>
      <c r="E3114" s="8" t="s">
        <v>88</v>
      </c>
      <c r="F3114" s="8" t="s">
        <v>4678</v>
      </c>
    </row>
    <row r="3115" spans="2:6" x14ac:dyDescent="0.3">
      <c r="B3115" s="8" t="s">
        <v>5249</v>
      </c>
      <c r="C3115" s="8" t="s">
        <v>5252</v>
      </c>
      <c r="D3115" s="8" t="s">
        <v>5253</v>
      </c>
      <c r="E3115" s="8" t="s">
        <v>88</v>
      </c>
      <c r="F3115" s="8" t="s">
        <v>4678</v>
      </c>
    </row>
    <row r="3116" spans="2:6" x14ac:dyDescent="0.3">
      <c r="B3116" s="8" t="s">
        <v>5249</v>
      </c>
      <c r="C3116" s="8" t="s">
        <v>5254</v>
      </c>
      <c r="D3116" s="8" t="s">
        <v>5255</v>
      </c>
      <c r="E3116" s="8" t="s">
        <v>88</v>
      </c>
      <c r="F3116" s="8" t="s">
        <v>4678</v>
      </c>
    </row>
    <row r="3117" spans="2:6" x14ac:dyDescent="0.3">
      <c r="B3117" s="8" t="s">
        <v>5249</v>
      </c>
      <c r="C3117" s="8" t="s">
        <v>3304</v>
      </c>
      <c r="D3117" s="8" t="s">
        <v>5256</v>
      </c>
      <c r="E3117" s="8" t="s">
        <v>88</v>
      </c>
      <c r="F3117" s="8" t="s">
        <v>4678</v>
      </c>
    </row>
    <row r="3118" spans="2:6" x14ac:dyDescent="0.3">
      <c r="B3118" s="8" t="s">
        <v>5257</v>
      </c>
      <c r="C3118" s="8" t="s">
        <v>5258</v>
      </c>
      <c r="D3118" s="8" t="s">
        <v>5259</v>
      </c>
      <c r="E3118" s="8" t="s">
        <v>88</v>
      </c>
      <c r="F3118" s="8" t="s">
        <v>4678</v>
      </c>
    </row>
    <row r="3119" spans="2:6" x14ac:dyDescent="0.3">
      <c r="B3119" s="8" t="s">
        <v>5260</v>
      </c>
      <c r="C3119" s="8"/>
      <c r="D3119" s="8" t="s">
        <v>5260</v>
      </c>
      <c r="E3119" s="8" t="s">
        <v>88</v>
      </c>
      <c r="F3119" s="8" t="s">
        <v>4678</v>
      </c>
    </row>
    <row r="3120" spans="2:6" x14ac:dyDescent="0.3">
      <c r="B3120" s="8" t="s">
        <v>4691</v>
      </c>
      <c r="C3120" s="8"/>
      <c r="D3120" s="8" t="s">
        <v>4691</v>
      </c>
      <c r="E3120" s="8" t="s">
        <v>88</v>
      </c>
      <c r="F3120" s="8" t="s">
        <v>4678</v>
      </c>
    </row>
    <row r="3121" spans="2:6" x14ac:dyDescent="0.3">
      <c r="B3121" s="8" t="s">
        <v>5261</v>
      </c>
      <c r="C3121" s="8" t="s">
        <v>1296</v>
      </c>
      <c r="D3121" s="8" t="s">
        <v>5262</v>
      </c>
      <c r="E3121" s="8" t="s">
        <v>88</v>
      </c>
      <c r="F3121" s="8" t="s">
        <v>4678</v>
      </c>
    </row>
    <row r="3122" spans="2:6" x14ac:dyDescent="0.3">
      <c r="B3122" s="8" t="s">
        <v>5261</v>
      </c>
      <c r="C3122" s="8" t="s">
        <v>4528</v>
      </c>
      <c r="D3122" s="8" t="s">
        <v>5263</v>
      </c>
      <c r="E3122" s="8" t="s">
        <v>88</v>
      </c>
      <c r="F3122" s="8" t="s">
        <v>4678</v>
      </c>
    </row>
    <row r="3123" spans="2:6" x14ac:dyDescent="0.3">
      <c r="B3123" s="8" t="s">
        <v>5261</v>
      </c>
      <c r="C3123" s="8" t="s">
        <v>4530</v>
      </c>
      <c r="D3123" s="8" t="s">
        <v>5264</v>
      </c>
      <c r="E3123" s="8" t="s">
        <v>88</v>
      </c>
      <c r="F3123" s="8" t="s">
        <v>4678</v>
      </c>
    </row>
    <row r="3124" spans="2:6" x14ac:dyDescent="0.3">
      <c r="B3124" s="8" t="s">
        <v>5261</v>
      </c>
      <c r="C3124" s="8" t="s">
        <v>4532</v>
      </c>
      <c r="D3124" s="8" t="s">
        <v>5265</v>
      </c>
      <c r="E3124" s="8" t="s">
        <v>88</v>
      </c>
      <c r="F3124" s="8" t="s">
        <v>4678</v>
      </c>
    </row>
    <row r="3125" spans="2:6" x14ac:dyDescent="0.3">
      <c r="B3125" s="8" t="s">
        <v>5261</v>
      </c>
      <c r="C3125" s="8" t="s">
        <v>1175</v>
      </c>
      <c r="D3125" s="8" t="s">
        <v>5266</v>
      </c>
      <c r="E3125" s="8" t="s">
        <v>88</v>
      </c>
      <c r="F3125" s="8" t="s">
        <v>4678</v>
      </c>
    </row>
    <row r="3126" spans="2:6" x14ac:dyDescent="0.3">
      <c r="B3126" s="8" t="s">
        <v>5261</v>
      </c>
      <c r="C3126" s="8" t="s">
        <v>5267</v>
      </c>
      <c r="D3126" s="8" t="s">
        <v>5268</v>
      </c>
      <c r="E3126" s="8" t="s">
        <v>88</v>
      </c>
      <c r="F3126" s="8" t="s">
        <v>4678</v>
      </c>
    </row>
    <row r="3127" spans="2:6" x14ac:dyDescent="0.3">
      <c r="B3127" s="8" t="s">
        <v>5261</v>
      </c>
      <c r="C3127" s="8" t="s">
        <v>5269</v>
      </c>
      <c r="D3127" s="8" t="s">
        <v>5270</v>
      </c>
      <c r="E3127" s="8" t="s">
        <v>88</v>
      </c>
      <c r="F3127" s="8" t="s">
        <v>4678</v>
      </c>
    </row>
    <row r="3128" spans="2:6" x14ac:dyDescent="0.3">
      <c r="B3128" s="8" t="s">
        <v>5261</v>
      </c>
      <c r="C3128" s="8" t="s">
        <v>1665</v>
      </c>
      <c r="D3128" s="8" t="s">
        <v>5271</v>
      </c>
      <c r="E3128" s="8" t="s">
        <v>88</v>
      </c>
      <c r="F3128" s="8" t="s">
        <v>4678</v>
      </c>
    </row>
    <row r="3129" spans="2:6" x14ac:dyDescent="0.3">
      <c r="B3129" s="8" t="s">
        <v>5261</v>
      </c>
      <c r="C3129" s="8" t="s">
        <v>5272</v>
      </c>
      <c r="D3129" s="8" t="s">
        <v>5273</v>
      </c>
      <c r="E3129" s="8" t="s">
        <v>88</v>
      </c>
      <c r="F3129" s="8" t="s">
        <v>4678</v>
      </c>
    </row>
    <row r="3130" spans="2:6" x14ac:dyDescent="0.3">
      <c r="B3130" s="8" t="s">
        <v>5261</v>
      </c>
      <c r="C3130" s="8" t="s">
        <v>5274</v>
      </c>
      <c r="D3130" s="8" t="s">
        <v>5275</v>
      </c>
      <c r="E3130" s="8" t="s">
        <v>88</v>
      </c>
      <c r="F3130" s="8" t="s">
        <v>4678</v>
      </c>
    </row>
    <row r="3131" spans="2:6" x14ac:dyDescent="0.3">
      <c r="B3131" s="8" t="s">
        <v>5261</v>
      </c>
      <c r="C3131" s="8" t="s">
        <v>4120</v>
      </c>
      <c r="D3131" s="8" t="s">
        <v>5276</v>
      </c>
      <c r="E3131" s="8" t="s">
        <v>88</v>
      </c>
      <c r="F3131" s="8" t="s">
        <v>4678</v>
      </c>
    </row>
    <row r="3132" spans="2:6" x14ac:dyDescent="0.3">
      <c r="B3132" s="8" t="s">
        <v>5261</v>
      </c>
      <c r="C3132" s="8" t="s">
        <v>1566</v>
      </c>
      <c r="D3132" s="8" t="s">
        <v>5277</v>
      </c>
      <c r="E3132" s="8" t="s">
        <v>88</v>
      </c>
      <c r="F3132" s="8" t="s">
        <v>4678</v>
      </c>
    </row>
    <row r="3133" spans="2:6" x14ac:dyDescent="0.3">
      <c r="B3133" s="8" t="s">
        <v>5261</v>
      </c>
      <c r="C3133" s="8" t="s">
        <v>3497</v>
      </c>
      <c r="D3133" s="8" t="s">
        <v>5278</v>
      </c>
      <c r="E3133" s="8" t="s">
        <v>88</v>
      </c>
      <c r="F3133" s="8" t="s">
        <v>4678</v>
      </c>
    </row>
    <row r="3134" spans="2:6" x14ac:dyDescent="0.3">
      <c r="B3134" s="8" t="s">
        <v>5261</v>
      </c>
      <c r="C3134" s="8" t="s">
        <v>4123</v>
      </c>
      <c r="D3134" s="8" t="s">
        <v>5279</v>
      </c>
      <c r="E3134" s="8" t="s">
        <v>88</v>
      </c>
      <c r="F3134" s="8" t="s">
        <v>4678</v>
      </c>
    </row>
    <row r="3135" spans="2:6" x14ac:dyDescent="0.3">
      <c r="B3135" s="8" t="s">
        <v>5261</v>
      </c>
      <c r="C3135" s="8" t="s">
        <v>3218</v>
      </c>
      <c r="D3135" s="8" t="s">
        <v>5280</v>
      </c>
      <c r="E3135" s="8" t="s">
        <v>88</v>
      </c>
      <c r="F3135" s="8" t="s">
        <v>4678</v>
      </c>
    </row>
    <row r="3136" spans="2:6" x14ac:dyDescent="0.3">
      <c r="B3136" s="8" t="s">
        <v>5261</v>
      </c>
      <c r="C3136" s="8" t="s">
        <v>1624</v>
      </c>
      <c r="D3136" s="8" t="s">
        <v>5281</v>
      </c>
      <c r="E3136" s="8" t="s">
        <v>88</v>
      </c>
      <c r="F3136" s="8" t="s">
        <v>4678</v>
      </c>
    </row>
    <row r="3137" spans="2:6" x14ac:dyDescent="0.3">
      <c r="B3137" s="8" t="s">
        <v>5261</v>
      </c>
      <c r="C3137" s="8" t="s">
        <v>1626</v>
      </c>
      <c r="D3137" s="8" t="s">
        <v>5282</v>
      </c>
      <c r="E3137" s="8" t="s">
        <v>88</v>
      </c>
      <c r="F3137" s="8" t="s">
        <v>4678</v>
      </c>
    </row>
    <row r="3138" spans="2:6" x14ac:dyDescent="0.3">
      <c r="B3138" s="8" t="s">
        <v>5261</v>
      </c>
      <c r="C3138" s="8" t="s">
        <v>1199</v>
      </c>
      <c r="D3138" s="8" t="s">
        <v>5283</v>
      </c>
      <c r="E3138" s="8" t="s">
        <v>88</v>
      </c>
      <c r="F3138" s="8" t="s">
        <v>4678</v>
      </c>
    </row>
    <row r="3139" spans="2:6" x14ac:dyDescent="0.3">
      <c r="B3139" s="8" t="s">
        <v>5261</v>
      </c>
      <c r="C3139" s="8" t="s">
        <v>1839</v>
      </c>
      <c r="D3139" s="8" t="s">
        <v>5284</v>
      </c>
      <c r="E3139" s="8" t="s">
        <v>88</v>
      </c>
      <c r="F3139" s="8" t="s">
        <v>4678</v>
      </c>
    </row>
    <row r="3140" spans="2:6" x14ac:dyDescent="0.3">
      <c r="B3140" s="8" t="s">
        <v>5261</v>
      </c>
      <c r="C3140" s="8" t="s">
        <v>4720</v>
      </c>
      <c r="D3140" s="8" t="s">
        <v>5285</v>
      </c>
      <c r="E3140" s="8" t="s">
        <v>88</v>
      </c>
      <c r="F3140" s="8" t="s">
        <v>4678</v>
      </c>
    </row>
    <row r="3141" spans="2:6" x14ac:dyDescent="0.3">
      <c r="B3141" s="8" t="s">
        <v>5261</v>
      </c>
      <c r="C3141" s="8" t="s">
        <v>1559</v>
      </c>
      <c r="D3141" s="8" t="s">
        <v>5286</v>
      </c>
      <c r="E3141" s="8" t="s">
        <v>88</v>
      </c>
      <c r="F3141" s="8" t="s">
        <v>4678</v>
      </c>
    </row>
    <row r="3142" spans="2:6" x14ac:dyDescent="0.3">
      <c r="B3142" s="8" t="s">
        <v>5261</v>
      </c>
      <c r="C3142" s="8" t="s">
        <v>5287</v>
      </c>
      <c r="D3142" s="8" t="s">
        <v>5288</v>
      </c>
      <c r="E3142" s="8" t="s">
        <v>88</v>
      </c>
      <c r="F3142" s="8" t="s">
        <v>4678</v>
      </c>
    </row>
    <row r="3143" spans="2:6" x14ac:dyDescent="0.3">
      <c r="B3143" s="8" t="s">
        <v>5261</v>
      </c>
      <c r="C3143" s="8" t="s">
        <v>5289</v>
      </c>
      <c r="D3143" s="8" t="s">
        <v>5290</v>
      </c>
      <c r="E3143" s="8" t="s">
        <v>88</v>
      </c>
      <c r="F3143" s="8" t="s">
        <v>4678</v>
      </c>
    </row>
    <row r="3144" spans="2:6" x14ac:dyDescent="0.3">
      <c r="B3144" s="8" t="s">
        <v>5261</v>
      </c>
      <c r="C3144" s="8" t="s">
        <v>5291</v>
      </c>
      <c r="D3144" s="8" t="s">
        <v>5292</v>
      </c>
      <c r="E3144" s="8" t="s">
        <v>88</v>
      </c>
      <c r="F3144" s="8" t="s">
        <v>4678</v>
      </c>
    </row>
    <row r="3145" spans="2:6" x14ac:dyDescent="0.3">
      <c r="B3145" s="8" t="s">
        <v>5261</v>
      </c>
      <c r="C3145" s="8" t="s">
        <v>5293</v>
      </c>
      <c r="D3145" s="8" t="s">
        <v>5294</v>
      </c>
      <c r="E3145" s="8" t="s">
        <v>88</v>
      </c>
      <c r="F3145" s="8" t="s">
        <v>4678</v>
      </c>
    </row>
    <row r="3146" spans="2:6" x14ac:dyDescent="0.3">
      <c r="B3146" s="8" t="s">
        <v>5261</v>
      </c>
      <c r="C3146" s="8" t="s">
        <v>3024</v>
      </c>
      <c r="D3146" s="8" t="s">
        <v>5295</v>
      </c>
      <c r="E3146" s="8" t="s">
        <v>88</v>
      </c>
      <c r="F3146" s="8" t="s">
        <v>4678</v>
      </c>
    </row>
    <row r="3147" spans="2:6" x14ac:dyDescent="0.3">
      <c r="B3147" s="8" t="s">
        <v>5261</v>
      </c>
      <c r="C3147" s="8" t="s">
        <v>5296</v>
      </c>
      <c r="D3147" s="8" t="s">
        <v>5297</v>
      </c>
      <c r="E3147" s="8" t="s">
        <v>88</v>
      </c>
      <c r="F3147" s="8" t="s">
        <v>4678</v>
      </c>
    </row>
    <row r="3148" spans="2:6" x14ac:dyDescent="0.3">
      <c r="B3148" s="8" t="s">
        <v>5261</v>
      </c>
      <c r="C3148" s="8" t="s">
        <v>5298</v>
      </c>
      <c r="D3148" s="8" t="s">
        <v>5299</v>
      </c>
      <c r="E3148" s="8" t="s">
        <v>88</v>
      </c>
      <c r="F3148" s="8" t="s">
        <v>4678</v>
      </c>
    </row>
    <row r="3149" spans="2:6" x14ac:dyDescent="0.3">
      <c r="B3149" s="8" t="s">
        <v>4695</v>
      </c>
      <c r="C3149" s="8" t="s">
        <v>5300</v>
      </c>
      <c r="D3149" s="8" t="s">
        <v>5301</v>
      </c>
      <c r="E3149" s="8" t="s">
        <v>88</v>
      </c>
      <c r="F3149" s="8" t="s">
        <v>4678</v>
      </c>
    </row>
    <row r="3150" spans="2:6" x14ac:dyDescent="0.3">
      <c r="B3150" s="8" t="s">
        <v>4695</v>
      </c>
      <c r="C3150" s="8" t="s">
        <v>1094</v>
      </c>
      <c r="D3150" s="8" t="s">
        <v>5302</v>
      </c>
      <c r="E3150" s="8" t="s">
        <v>88</v>
      </c>
      <c r="F3150" s="8" t="s">
        <v>4678</v>
      </c>
    </row>
    <row r="3151" spans="2:6" x14ac:dyDescent="0.3">
      <c r="B3151" s="8" t="s">
        <v>4695</v>
      </c>
      <c r="C3151" s="8" t="s">
        <v>5303</v>
      </c>
      <c r="D3151" s="8" t="s">
        <v>5304</v>
      </c>
      <c r="E3151" s="8" t="s">
        <v>88</v>
      </c>
      <c r="F3151" s="8" t="s">
        <v>4678</v>
      </c>
    </row>
    <row r="3152" spans="2:6" x14ac:dyDescent="0.3">
      <c r="B3152" s="8" t="s">
        <v>4695</v>
      </c>
      <c r="C3152" s="8" t="s">
        <v>849</v>
      </c>
      <c r="D3152" s="8" t="s">
        <v>5305</v>
      </c>
      <c r="E3152" s="8" t="s">
        <v>88</v>
      </c>
      <c r="F3152" s="8" t="s">
        <v>4678</v>
      </c>
    </row>
    <row r="3153" spans="2:6" x14ac:dyDescent="0.3">
      <c r="B3153" s="8" t="s">
        <v>4695</v>
      </c>
      <c r="C3153" s="8" t="s">
        <v>888</v>
      </c>
      <c r="D3153" s="8" t="s">
        <v>5306</v>
      </c>
      <c r="E3153" s="8" t="s">
        <v>88</v>
      </c>
      <c r="F3153" s="8" t="s">
        <v>4678</v>
      </c>
    </row>
    <row r="3154" spans="2:6" x14ac:dyDescent="0.3">
      <c r="B3154" s="8" t="s">
        <v>5307</v>
      </c>
      <c r="C3154" s="8" t="s">
        <v>2208</v>
      </c>
      <c r="D3154" s="8" t="s">
        <v>5308</v>
      </c>
      <c r="E3154" s="8" t="s">
        <v>88</v>
      </c>
      <c r="F3154" s="8" t="s">
        <v>4678</v>
      </c>
    </row>
    <row r="3155" spans="2:6" x14ac:dyDescent="0.3">
      <c r="B3155" s="8" t="s">
        <v>5307</v>
      </c>
      <c r="C3155" s="8" t="s">
        <v>5309</v>
      </c>
      <c r="D3155" s="8" t="s">
        <v>5310</v>
      </c>
      <c r="E3155" s="8" t="s">
        <v>88</v>
      </c>
      <c r="F3155" s="8" t="s">
        <v>4678</v>
      </c>
    </row>
    <row r="3156" spans="2:6" x14ac:dyDescent="0.3">
      <c r="B3156" s="8" t="s">
        <v>5307</v>
      </c>
      <c r="C3156" s="8" t="s">
        <v>2118</v>
      </c>
      <c r="D3156" s="8" t="s">
        <v>5311</v>
      </c>
      <c r="E3156" s="8" t="s">
        <v>88</v>
      </c>
      <c r="F3156" s="8" t="s">
        <v>4678</v>
      </c>
    </row>
    <row r="3157" spans="2:6" x14ac:dyDescent="0.3">
      <c r="B3157" s="8" t="s">
        <v>5307</v>
      </c>
      <c r="C3157" s="8" t="s">
        <v>5136</v>
      </c>
      <c r="D3157" s="8" t="s">
        <v>5312</v>
      </c>
      <c r="E3157" s="8" t="s">
        <v>88</v>
      </c>
      <c r="F3157" s="8" t="s">
        <v>4678</v>
      </c>
    </row>
    <row r="3158" spans="2:6" x14ac:dyDescent="0.3">
      <c r="B3158" s="8" t="s">
        <v>5307</v>
      </c>
      <c r="C3158" s="8" t="s">
        <v>5138</v>
      </c>
      <c r="D3158" s="8" t="s">
        <v>5313</v>
      </c>
      <c r="E3158" s="8" t="s">
        <v>88</v>
      </c>
      <c r="F3158" s="8" t="s">
        <v>4678</v>
      </c>
    </row>
    <row r="3159" spans="2:6" x14ac:dyDescent="0.3">
      <c r="B3159" s="8" t="s">
        <v>5307</v>
      </c>
      <c r="C3159" s="8" t="s">
        <v>5140</v>
      </c>
      <c r="D3159" s="8" t="s">
        <v>5314</v>
      </c>
      <c r="E3159" s="8" t="s">
        <v>88</v>
      </c>
      <c r="F3159" s="8" t="s">
        <v>4678</v>
      </c>
    </row>
    <row r="3160" spans="2:6" x14ac:dyDescent="0.3">
      <c r="B3160" s="8" t="s">
        <v>5307</v>
      </c>
      <c r="C3160" s="8" t="s">
        <v>5315</v>
      </c>
      <c r="D3160" s="8" t="s">
        <v>5316</v>
      </c>
      <c r="E3160" s="8" t="s">
        <v>88</v>
      </c>
      <c r="F3160" s="8" t="s">
        <v>4678</v>
      </c>
    </row>
    <row r="3161" spans="2:6" x14ac:dyDescent="0.3">
      <c r="B3161" s="8" t="s">
        <v>5307</v>
      </c>
      <c r="C3161" s="8" t="s">
        <v>5317</v>
      </c>
      <c r="D3161" s="8" t="s">
        <v>5318</v>
      </c>
      <c r="E3161" s="8" t="s">
        <v>88</v>
      </c>
      <c r="F3161" s="8" t="s">
        <v>4678</v>
      </c>
    </row>
    <row r="3162" spans="2:6" x14ac:dyDescent="0.3">
      <c r="B3162" s="8" t="s">
        <v>5307</v>
      </c>
      <c r="C3162" s="8" t="s">
        <v>4159</v>
      </c>
      <c r="D3162" s="8" t="s">
        <v>5319</v>
      </c>
      <c r="E3162" s="8" t="s">
        <v>88</v>
      </c>
      <c r="F3162" s="8" t="s">
        <v>4678</v>
      </c>
    </row>
    <row r="3163" spans="2:6" x14ac:dyDescent="0.3">
      <c r="B3163" s="8" t="s">
        <v>5307</v>
      </c>
      <c r="C3163" s="8" t="s">
        <v>5320</v>
      </c>
      <c r="D3163" s="8" t="s">
        <v>5321</v>
      </c>
      <c r="E3163" s="8" t="s">
        <v>88</v>
      </c>
      <c r="F3163" s="8" t="s">
        <v>4678</v>
      </c>
    </row>
    <row r="3164" spans="2:6" x14ac:dyDescent="0.3">
      <c r="B3164" s="8" t="s">
        <v>5307</v>
      </c>
      <c r="C3164" s="8" t="s">
        <v>4271</v>
      </c>
      <c r="D3164" s="8" t="s">
        <v>5322</v>
      </c>
      <c r="E3164" s="8" t="s">
        <v>88</v>
      </c>
      <c r="F3164" s="8" t="s">
        <v>4678</v>
      </c>
    </row>
    <row r="3165" spans="2:6" x14ac:dyDescent="0.3">
      <c r="B3165" s="8" t="s">
        <v>5307</v>
      </c>
      <c r="C3165" s="8" t="s">
        <v>5323</v>
      </c>
      <c r="D3165" s="8" t="s">
        <v>5324</v>
      </c>
      <c r="E3165" s="8" t="s">
        <v>88</v>
      </c>
      <c r="F3165" s="8" t="s">
        <v>4678</v>
      </c>
    </row>
    <row r="3166" spans="2:6" x14ac:dyDescent="0.3">
      <c r="B3166" s="8" t="s">
        <v>5307</v>
      </c>
      <c r="C3166" s="8" t="s">
        <v>687</v>
      </c>
      <c r="D3166" s="8" t="s">
        <v>5325</v>
      </c>
      <c r="E3166" s="8" t="s">
        <v>88</v>
      </c>
      <c r="F3166" s="8" t="s">
        <v>4678</v>
      </c>
    </row>
    <row r="3167" spans="2:6" x14ac:dyDescent="0.3">
      <c r="B3167" s="8" t="s">
        <v>5307</v>
      </c>
      <c r="C3167" s="8" t="s">
        <v>4440</v>
      </c>
      <c r="D3167" s="8" t="s">
        <v>5326</v>
      </c>
      <c r="E3167" s="8" t="s">
        <v>88</v>
      </c>
      <c r="F3167" s="8" t="s">
        <v>4678</v>
      </c>
    </row>
    <row r="3168" spans="2:6" x14ac:dyDescent="0.3">
      <c r="B3168" s="8" t="s">
        <v>5307</v>
      </c>
      <c r="C3168" s="8" t="s">
        <v>3262</v>
      </c>
      <c r="D3168" s="8" t="s">
        <v>5327</v>
      </c>
      <c r="E3168" s="8" t="s">
        <v>88</v>
      </c>
      <c r="F3168" s="8" t="s">
        <v>4678</v>
      </c>
    </row>
    <row r="3169" spans="2:6" x14ac:dyDescent="0.3">
      <c r="B3169" s="8" t="s">
        <v>5307</v>
      </c>
      <c r="C3169" s="8" t="s">
        <v>689</v>
      </c>
      <c r="D3169" s="8" t="s">
        <v>5328</v>
      </c>
      <c r="E3169" s="8" t="s">
        <v>88</v>
      </c>
      <c r="F3169" s="8" t="s">
        <v>4678</v>
      </c>
    </row>
    <row r="3170" spans="2:6" x14ac:dyDescent="0.3">
      <c r="B3170" s="8" t="s">
        <v>5307</v>
      </c>
      <c r="C3170" s="8" t="s">
        <v>691</v>
      </c>
      <c r="D3170" s="8" t="s">
        <v>5329</v>
      </c>
      <c r="E3170" s="8" t="s">
        <v>88</v>
      </c>
      <c r="F3170" s="8" t="s">
        <v>4678</v>
      </c>
    </row>
    <row r="3171" spans="2:6" x14ac:dyDescent="0.3">
      <c r="B3171" s="8" t="s">
        <v>5307</v>
      </c>
      <c r="C3171" s="8" t="s">
        <v>482</v>
      </c>
      <c r="D3171" s="8" t="s">
        <v>5330</v>
      </c>
      <c r="E3171" s="8" t="s">
        <v>88</v>
      </c>
      <c r="F3171" s="8" t="s">
        <v>4678</v>
      </c>
    </row>
    <row r="3172" spans="2:6" x14ac:dyDescent="0.3">
      <c r="B3172" s="8" t="s">
        <v>5307</v>
      </c>
      <c r="C3172" s="8" t="s">
        <v>1887</v>
      </c>
      <c r="D3172" s="8" t="s">
        <v>5331</v>
      </c>
      <c r="E3172" s="8" t="s">
        <v>88</v>
      </c>
      <c r="F3172" s="8" t="s">
        <v>4678</v>
      </c>
    </row>
    <row r="3173" spans="2:6" x14ac:dyDescent="0.3">
      <c r="B3173" s="8" t="s">
        <v>5307</v>
      </c>
      <c r="C3173" s="8" t="s">
        <v>5332</v>
      </c>
      <c r="D3173" s="8" t="s">
        <v>5333</v>
      </c>
      <c r="E3173" s="8" t="s">
        <v>88</v>
      </c>
      <c r="F3173" s="8" t="s">
        <v>4678</v>
      </c>
    </row>
    <row r="3174" spans="2:6" x14ac:dyDescent="0.3">
      <c r="B3174" s="8" t="s">
        <v>5307</v>
      </c>
      <c r="C3174" s="8" t="s">
        <v>4354</v>
      </c>
      <c r="D3174" s="8" t="s">
        <v>5334</v>
      </c>
      <c r="E3174" s="8" t="s">
        <v>88</v>
      </c>
      <c r="F3174" s="8" t="s">
        <v>4678</v>
      </c>
    </row>
    <row r="3175" spans="2:6" x14ac:dyDescent="0.3">
      <c r="B3175" s="8" t="s">
        <v>5307</v>
      </c>
      <c r="C3175" s="8" t="s">
        <v>5335</v>
      </c>
      <c r="D3175" s="8" t="s">
        <v>5336</v>
      </c>
      <c r="E3175" s="8" t="s">
        <v>88</v>
      </c>
      <c r="F3175" s="8" t="s">
        <v>4678</v>
      </c>
    </row>
    <row r="3176" spans="2:6" x14ac:dyDescent="0.3">
      <c r="B3176" s="8" t="s">
        <v>5307</v>
      </c>
      <c r="C3176" s="8" t="s">
        <v>70</v>
      </c>
      <c r="D3176" s="8" t="s">
        <v>5337</v>
      </c>
      <c r="E3176" s="8" t="s">
        <v>88</v>
      </c>
      <c r="F3176" s="8" t="s">
        <v>4678</v>
      </c>
    </row>
    <row r="3177" spans="2:6" x14ac:dyDescent="0.3">
      <c r="B3177" s="8" t="s">
        <v>5307</v>
      </c>
      <c r="C3177" s="8" t="s">
        <v>74</v>
      </c>
      <c r="D3177" s="8" t="s">
        <v>5338</v>
      </c>
      <c r="E3177" s="8" t="s">
        <v>88</v>
      </c>
      <c r="F3177" s="8" t="s">
        <v>4678</v>
      </c>
    </row>
    <row r="3178" spans="2:6" x14ac:dyDescent="0.3">
      <c r="B3178" s="8" t="s">
        <v>5307</v>
      </c>
      <c r="C3178" s="8" t="s">
        <v>3460</v>
      </c>
      <c r="D3178" s="8" t="s">
        <v>5339</v>
      </c>
      <c r="E3178" s="8" t="s">
        <v>88</v>
      </c>
      <c r="F3178" s="8" t="s">
        <v>4678</v>
      </c>
    </row>
    <row r="3179" spans="2:6" x14ac:dyDescent="0.3">
      <c r="B3179" s="8" t="s">
        <v>5307</v>
      </c>
      <c r="C3179" s="8" t="s">
        <v>3834</v>
      </c>
      <c r="D3179" s="8" t="s">
        <v>5340</v>
      </c>
      <c r="E3179" s="8" t="s">
        <v>88</v>
      </c>
      <c r="F3179" s="8" t="s">
        <v>4678</v>
      </c>
    </row>
    <row r="3180" spans="2:6" x14ac:dyDescent="0.3">
      <c r="B3180" s="8" t="s">
        <v>5307</v>
      </c>
      <c r="C3180" s="8" t="s">
        <v>1889</v>
      </c>
      <c r="D3180" s="8" t="s">
        <v>5341</v>
      </c>
      <c r="E3180" s="8" t="s">
        <v>88</v>
      </c>
      <c r="F3180" s="8" t="s">
        <v>4678</v>
      </c>
    </row>
    <row r="3181" spans="2:6" x14ac:dyDescent="0.3">
      <c r="B3181" s="8" t="s">
        <v>5307</v>
      </c>
      <c r="C3181" s="8" t="s">
        <v>484</v>
      </c>
      <c r="D3181" s="8" t="s">
        <v>5342</v>
      </c>
      <c r="E3181" s="8" t="s">
        <v>88</v>
      </c>
      <c r="F3181" s="8" t="s">
        <v>4678</v>
      </c>
    </row>
    <row r="3182" spans="2:6" x14ac:dyDescent="0.3">
      <c r="B3182" s="8" t="s">
        <v>5307</v>
      </c>
      <c r="C3182" s="8" t="s">
        <v>486</v>
      </c>
      <c r="D3182" s="8" t="s">
        <v>5343</v>
      </c>
      <c r="E3182" s="8" t="s">
        <v>88</v>
      </c>
      <c r="F3182" s="8" t="s">
        <v>4678</v>
      </c>
    </row>
    <row r="3183" spans="2:6" x14ac:dyDescent="0.3">
      <c r="B3183" s="8" t="s">
        <v>5307</v>
      </c>
      <c r="C3183" s="8" t="s">
        <v>920</v>
      </c>
      <c r="D3183" s="8" t="s">
        <v>5344</v>
      </c>
      <c r="E3183" s="8" t="s">
        <v>88</v>
      </c>
      <c r="F3183" s="8" t="s">
        <v>4678</v>
      </c>
    </row>
    <row r="3184" spans="2:6" x14ac:dyDescent="0.3">
      <c r="B3184" s="8" t="s">
        <v>103</v>
      </c>
      <c r="C3184" s="8" t="s">
        <v>1857</v>
      </c>
      <c r="D3184" s="8" t="s">
        <v>5345</v>
      </c>
      <c r="E3184" s="8" t="s">
        <v>88</v>
      </c>
      <c r="F3184" s="8" t="s">
        <v>4678</v>
      </c>
    </row>
    <row r="3185" spans="2:6" x14ac:dyDescent="0.3">
      <c r="B3185" s="8" t="s">
        <v>103</v>
      </c>
      <c r="C3185" s="8" t="s">
        <v>1859</v>
      </c>
      <c r="D3185" s="8" t="s">
        <v>5346</v>
      </c>
      <c r="E3185" s="8" t="s">
        <v>88</v>
      </c>
      <c r="F3185" s="8" t="s">
        <v>4678</v>
      </c>
    </row>
    <row r="3186" spans="2:6" x14ac:dyDescent="0.3">
      <c r="B3186" s="8" t="s">
        <v>103</v>
      </c>
      <c r="C3186" s="8" t="s">
        <v>478</v>
      </c>
      <c r="D3186" s="8" t="s">
        <v>5347</v>
      </c>
      <c r="E3186" s="8" t="s">
        <v>88</v>
      </c>
      <c r="F3186" s="8" t="s">
        <v>4678</v>
      </c>
    </row>
    <row r="3187" spans="2:6" x14ac:dyDescent="0.3">
      <c r="B3187" s="8" t="s">
        <v>103</v>
      </c>
      <c r="C3187" s="8" t="s">
        <v>4746</v>
      </c>
      <c r="D3187" s="8" t="s">
        <v>5348</v>
      </c>
      <c r="E3187" s="8" t="s">
        <v>88</v>
      </c>
      <c r="F3187" s="8" t="s">
        <v>4678</v>
      </c>
    </row>
    <row r="3188" spans="2:6" x14ac:dyDescent="0.3">
      <c r="B3188" s="8" t="s">
        <v>103</v>
      </c>
      <c r="C3188" s="8" t="s">
        <v>906</v>
      </c>
      <c r="D3188" s="8" t="s">
        <v>5349</v>
      </c>
      <c r="E3188" s="8" t="s">
        <v>88</v>
      </c>
      <c r="F3188" s="8" t="s">
        <v>4678</v>
      </c>
    </row>
    <row r="3189" spans="2:6" x14ac:dyDescent="0.3">
      <c r="B3189" s="8" t="s">
        <v>103</v>
      </c>
      <c r="C3189" s="8">
        <v>7</v>
      </c>
      <c r="D3189" s="8" t="s">
        <v>5350</v>
      </c>
      <c r="E3189" s="8" t="s">
        <v>88</v>
      </c>
      <c r="F3189" s="8" t="s">
        <v>4678</v>
      </c>
    </row>
    <row r="3190" spans="2:6" x14ac:dyDescent="0.3">
      <c r="B3190" s="8" t="s">
        <v>103</v>
      </c>
      <c r="C3190" s="8" t="s">
        <v>4826</v>
      </c>
      <c r="D3190" s="8" t="s">
        <v>5351</v>
      </c>
      <c r="E3190" s="8" t="s">
        <v>88</v>
      </c>
      <c r="F3190" s="8" t="s">
        <v>4678</v>
      </c>
    </row>
    <row r="3191" spans="2:6" x14ac:dyDescent="0.3">
      <c r="B3191" s="8" t="s">
        <v>103</v>
      </c>
      <c r="C3191" s="8" t="s">
        <v>2435</v>
      </c>
      <c r="D3191" s="8" t="s">
        <v>5352</v>
      </c>
      <c r="E3191" s="8" t="s">
        <v>88</v>
      </c>
      <c r="F3191" s="8" t="s">
        <v>4678</v>
      </c>
    </row>
    <row r="3192" spans="2:6" x14ac:dyDescent="0.3">
      <c r="B3192" s="8" t="s">
        <v>103</v>
      </c>
      <c r="C3192" s="8" t="s">
        <v>750</v>
      </c>
      <c r="D3192" s="8" t="s">
        <v>5353</v>
      </c>
      <c r="E3192" s="8" t="s">
        <v>88</v>
      </c>
      <c r="F3192" s="8" t="s">
        <v>4678</v>
      </c>
    </row>
    <row r="3193" spans="2:6" x14ac:dyDescent="0.3">
      <c r="B3193" s="8" t="s">
        <v>103</v>
      </c>
      <c r="C3193" s="8" t="s">
        <v>5354</v>
      </c>
      <c r="D3193" s="8" t="s">
        <v>5355</v>
      </c>
      <c r="E3193" s="8" t="s">
        <v>88</v>
      </c>
      <c r="F3193" s="8" t="s">
        <v>4678</v>
      </c>
    </row>
    <row r="3194" spans="2:6" x14ac:dyDescent="0.3">
      <c r="B3194" s="8" t="s">
        <v>103</v>
      </c>
      <c r="C3194" s="8" t="s">
        <v>5356</v>
      </c>
      <c r="D3194" s="8" t="s">
        <v>5357</v>
      </c>
      <c r="E3194" s="8" t="s">
        <v>88</v>
      </c>
      <c r="F3194" s="8" t="s">
        <v>4678</v>
      </c>
    </row>
    <row r="3195" spans="2:6" x14ac:dyDescent="0.3">
      <c r="B3195" s="8" t="s">
        <v>5021</v>
      </c>
      <c r="C3195" s="8"/>
      <c r="D3195" s="8" t="s">
        <v>5021</v>
      </c>
      <c r="E3195" s="8" t="s">
        <v>88</v>
      </c>
      <c r="F3195" s="8" t="s">
        <v>4678</v>
      </c>
    </row>
    <row r="3196" spans="2:6" x14ac:dyDescent="0.3">
      <c r="B3196" s="8" t="s">
        <v>5021</v>
      </c>
      <c r="C3196" s="8" t="s">
        <v>5358</v>
      </c>
      <c r="D3196" s="8" t="s">
        <v>5359</v>
      </c>
      <c r="E3196" s="8" t="s">
        <v>88</v>
      </c>
      <c r="F3196" s="8" t="s">
        <v>4678</v>
      </c>
    </row>
    <row r="3197" spans="2:6" x14ac:dyDescent="0.3">
      <c r="B3197" s="8" t="s">
        <v>5021</v>
      </c>
      <c r="C3197" s="8" t="s">
        <v>728</v>
      </c>
      <c r="D3197" s="8" t="s">
        <v>5360</v>
      </c>
      <c r="E3197" s="8" t="s">
        <v>88</v>
      </c>
      <c r="F3197" s="8" t="s">
        <v>4678</v>
      </c>
    </row>
    <row r="3198" spans="2:6" x14ac:dyDescent="0.3">
      <c r="B3198" s="8" t="s">
        <v>5021</v>
      </c>
      <c r="C3198" s="8" t="s">
        <v>2932</v>
      </c>
      <c r="D3198" s="8" t="s">
        <v>5361</v>
      </c>
      <c r="E3198" s="8" t="s">
        <v>88</v>
      </c>
      <c r="F3198" s="8" t="s">
        <v>4678</v>
      </c>
    </row>
    <row r="3199" spans="2:6" x14ac:dyDescent="0.3">
      <c r="B3199" s="8" t="s">
        <v>5021</v>
      </c>
      <c r="C3199" s="8" t="s">
        <v>1478</v>
      </c>
      <c r="D3199" s="8" t="s">
        <v>5362</v>
      </c>
      <c r="E3199" s="8" t="s">
        <v>88</v>
      </c>
      <c r="F3199" s="8" t="s">
        <v>4678</v>
      </c>
    </row>
    <row r="3200" spans="2:6" x14ac:dyDescent="0.3">
      <c r="B3200" s="8" t="s">
        <v>5021</v>
      </c>
      <c r="C3200" s="8" t="s">
        <v>1484</v>
      </c>
      <c r="D3200" s="8" t="s">
        <v>5363</v>
      </c>
      <c r="E3200" s="8" t="s">
        <v>88</v>
      </c>
      <c r="F3200" s="8" t="s">
        <v>4678</v>
      </c>
    </row>
    <row r="3201" spans="2:6" x14ac:dyDescent="0.3">
      <c r="B3201" s="8" t="s">
        <v>5021</v>
      </c>
      <c r="C3201" s="8" t="s">
        <v>4526</v>
      </c>
      <c r="D3201" s="8" t="s">
        <v>5364</v>
      </c>
      <c r="E3201" s="8" t="s">
        <v>88</v>
      </c>
      <c r="F3201" s="8" t="s">
        <v>4678</v>
      </c>
    </row>
    <row r="3202" spans="2:6" x14ac:dyDescent="0.3">
      <c r="B3202" s="8" t="s">
        <v>5021</v>
      </c>
      <c r="C3202" s="8" t="s">
        <v>989</v>
      </c>
      <c r="D3202" s="8" t="s">
        <v>5365</v>
      </c>
      <c r="E3202" s="8" t="s">
        <v>88</v>
      </c>
      <c r="F3202" s="8" t="s">
        <v>4678</v>
      </c>
    </row>
    <row r="3203" spans="2:6" x14ac:dyDescent="0.3">
      <c r="B3203" s="8" t="s">
        <v>5021</v>
      </c>
      <c r="C3203" s="8" t="s">
        <v>645</v>
      </c>
      <c r="D3203" s="8" t="s">
        <v>5366</v>
      </c>
      <c r="E3203" s="8" t="s">
        <v>88</v>
      </c>
      <c r="F3203" s="8" t="s">
        <v>4678</v>
      </c>
    </row>
    <row r="3204" spans="2:6" x14ac:dyDescent="0.3">
      <c r="B3204" s="8" t="s">
        <v>5021</v>
      </c>
      <c r="C3204" s="8" t="s">
        <v>365</v>
      </c>
      <c r="D3204" s="8" t="s">
        <v>5367</v>
      </c>
      <c r="E3204" s="8" t="s">
        <v>88</v>
      </c>
      <c r="F3204" s="8" t="s">
        <v>4678</v>
      </c>
    </row>
    <row r="3205" spans="2:6" x14ac:dyDescent="0.3">
      <c r="B3205" s="8" t="s">
        <v>5368</v>
      </c>
      <c r="C3205" s="8"/>
      <c r="D3205" s="8" t="s">
        <v>5368</v>
      </c>
      <c r="E3205" s="8" t="s">
        <v>88</v>
      </c>
      <c r="F3205" s="8" t="s">
        <v>4678</v>
      </c>
    </row>
    <row r="3206" spans="2:6" x14ac:dyDescent="0.3">
      <c r="B3206" s="8" t="s">
        <v>4756</v>
      </c>
      <c r="C3206" s="8" t="s">
        <v>5116</v>
      </c>
      <c r="D3206" s="8" t="s">
        <v>5369</v>
      </c>
      <c r="E3206" s="8" t="s">
        <v>88</v>
      </c>
      <c r="F3206" s="8" t="s">
        <v>4678</v>
      </c>
    </row>
    <row r="3207" spans="2:6" x14ac:dyDescent="0.3">
      <c r="B3207" s="8" t="s">
        <v>4756</v>
      </c>
      <c r="C3207" s="8" t="s">
        <v>5118</v>
      </c>
      <c r="D3207" s="8" t="s">
        <v>5370</v>
      </c>
      <c r="E3207" s="8" t="s">
        <v>88</v>
      </c>
      <c r="F3207" s="8" t="s">
        <v>4678</v>
      </c>
    </row>
    <row r="3208" spans="2:6" x14ac:dyDescent="0.3">
      <c r="B3208" s="8" t="s">
        <v>4756</v>
      </c>
      <c r="C3208" s="8" t="s">
        <v>5371</v>
      </c>
      <c r="D3208" s="8" t="s">
        <v>5372</v>
      </c>
      <c r="E3208" s="8" t="s">
        <v>88</v>
      </c>
      <c r="F3208" s="8" t="s">
        <v>4678</v>
      </c>
    </row>
    <row r="3209" spans="2:6" x14ac:dyDescent="0.3">
      <c r="B3209" s="8" t="s">
        <v>4756</v>
      </c>
      <c r="C3209" s="8" t="s">
        <v>5373</v>
      </c>
      <c r="D3209" s="8" t="s">
        <v>5374</v>
      </c>
      <c r="E3209" s="8" t="s">
        <v>88</v>
      </c>
      <c r="F3209" s="8" t="s">
        <v>4678</v>
      </c>
    </row>
    <row r="3210" spans="2:6" x14ac:dyDescent="0.3">
      <c r="B3210" s="8" t="s">
        <v>4756</v>
      </c>
      <c r="C3210" s="8" t="s">
        <v>5375</v>
      </c>
      <c r="D3210" s="8" t="s">
        <v>5376</v>
      </c>
      <c r="E3210" s="8" t="s">
        <v>88</v>
      </c>
      <c r="F3210" s="8" t="s">
        <v>4678</v>
      </c>
    </row>
    <row r="3211" spans="2:6" x14ac:dyDescent="0.3">
      <c r="B3211" s="8" t="s">
        <v>4756</v>
      </c>
      <c r="C3211" s="8" t="s">
        <v>1096</v>
      </c>
      <c r="D3211" s="8" t="s">
        <v>5377</v>
      </c>
      <c r="E3211" s="8" t="s">
        <v>88</v>
      </c>
      <c r="F3211" s="8" t="s">
        <v>4678</v>
      </c>
    </row>
    <row r="3212" spans="2:6" x14ac:dyDescent="0.3">
      <c r="B3212" s="8" t="s">
        <v>4756</v>
      </c>
      <c r="C3212" s="8" t="s">
        <v>1015</v>
      </c>
      <c r="D3212" s="8" t="s">
        <v>5378</v>
      </c>
      <c r="E3212" s="8" t="s">
        <v>88</v>
      </c>
      <c r="F3212" s="8" t="s">
        <v>4678</v>
      </c>
    </row>
    <row r="3213" spans="2:6" x14ac:dyDescent="0.3">
      <c r="B3213" s="8" t="s">
        <v>4756</v>
      </c>
      <c r="C3213" s="8" t="s">
        <v>2703</v>
      </c>
      <c r="D3213" s="8" t="s">
        <v>5379</v>
      </c>
      <c r="E3213" s="8" t="s">
        <v>88</v>
      </c>
      <c r="F3213" s="8" t="s">
        <v>4678</v>
      </c>
    </row>
    <row r="3214" spans="2:6" x14ac:dyDescent="0.3">
      <c r="B3214" s="8" t="s">
        <v>4765</v>
      </c>
      <c r="C3214" s="8"/>
      <c r="D3214" s="8" t="s">
        <v>4765</v>
      </c>
      <c r="E3214" s="8" t="s">
        <v>88</v>
      </c>
      <c r="F3214" s="8" t="s">
        <v>4678</v>
      </c>
    </row>
    <row r="3215" spans="2:6" x14ac:dyDescent="0.3">
      <c r="B3215" s="8" t="s">
        <v>5380</v>
      </c>
      <c r="C3215" s="8"/>
      <c r="D3215" s="8" t="s">
        <v>5380</v>
      </c>
      <c r="E3215" s="8" t="s">
        <v>88</v>
      </c>
      <c r="F3215" s="8" t="s">
        <v>4678</v>
      </c>
    </row>
    <row r="3216" spans="2:6" x14ac:dyDescent="0.3">
      <c r="B3216" s="8" t="s">
        <v>4778</v>
      </c>
      <c r="C3216" s="8">
        <v>1</v>
      </c>
      <c r="D3216" s="8" t="s">
        <v>5381</v>
      </c>
      <c r="E3216" s="8" t="s">
        <v>88</v>
      </c>
      <c r="F3216" s="8" t="s">
        <v>4678</v>
      </c>
    </row>
    <row r="3217" spans="2:6" x14ac:dyDescent="0.3">
      <c r="B3217" s="8" t="s">
        <v>4778</v>
      </c>
      <c r="C3217" s="8">
        <v>2</v>
      </c>
      <c r="D3217" s="8" t="s">
        <v>5382</v>
      </c>
      <c r="E3217" s="8" t="s">
        <v>88</v>
      </c>
      <c r="F3217" s="8" t="s">
        <v>4678</v>
      </c>
    </row>
    <row r="3218" spans="2:6" x14ac:dyDescent="0.3">
      <c r="B3218" s="8" t="s">
        <v>4778</v>
      </c>
      <c r="C3218" s="8">
        <v>3</v>
      </c>
      <c r="D3218" s="8" t="s">
        <v>5383</v>
      </c>
      <c r="E3218" s="8" t="s">
        <v>88</v>
      </c>
      <c r="F3218" s="8" t="s">
        <v>4678</v>
      </c>
    </row>
    <row r="3219" spans="2:6" x14ac:dyDescent="0.3">
      <c r="B3219" s="8" t="s">
        <v>4778</v>
      </c>
      <c r="C3219" s="8" t="s">
        <v>1115</v>
      </c>
      <c r="D3219" s="8" t="s">
        <v>5384</v>
      </c>
      <c r="E3219" s="8" t="s">
        <v>88</v>
      </c>
      <c r="F3219" s="8" t="s">
        <v>4678</v>
      </c>
    </row>
    <row r="3220" spans="2:6" x14ac:dyDescent="0.3">
      <c r="B3220" s="8" t="s">
        <v>4778</v>
      </c>
      <c r="C3220" s="8" t="s">
        <v>5385</v>
      </c>
      <c r="D3220" s="8" t="s">
        <v>5386</v>
      </c>
      <c r="E3220" s="8" t="s">
        <v>88</v>
      </c>
      <c r="F3220" s="8" t="s">
        <v>4678</v>
      </c>
    </row>
    <row r="3221" spans="2:6" x14ac:dyDescent="0.3">
      <c r="B3221" s="8" t="s">
        <v>4778</v>
      </c>
      <c r="C3221" s="8" t="s">
        <v>1284</v>
      </c>
      <c r="D3221" s="8" t="s">
        <v>5387</v>
      </c>
      <c r="E3221" s="8" t="s">
        <v>88</v>
      </c>
      <c r="F3221" s="8" t="s">
        <v>4678</v>
      </c>
    </row>
    <row r="3222" spans="2:6" x14ac:dyDescent="0.3">
      <c r="B3222" s="8" t="s">
        <v>4778</v>
      </c>
      <c r="C3222" s="8" t="s">
        <v>1286</v>
      </c>
      <c r="D3222" s="8" t="s">
        <v>5388</v>
      </c>
      <c r="E3222" s="8" t="s">
        <v>88</v>
      </c>
      <c r="F3222" s="8" t="s">
        <v>4678</v>
      </c>
    </row>
    <row r="3223" spans="2:6" x14ac:dyDescent="0.3">
      <c r="B3223" s="8" t="s">
        <v>4778</v>
      </c>
      <c r="C3223" s="8" t="s">
        <v>1288</v>
      </c>
      <c r="D3223" s="8" t="s">
        <v>5389</v>
      </c>
      <c r="E3223" s="8" t="s">
        <v>88</v>
      </c>
      <c r="F3223" s="8" t="s">
        <v>4678</v>
      </c>
    </row>
    <row r="3224" spans="2:6" x14ac:dyDescent="0.3">
      <c r="B3224" s="8" t="s">
        <v>4778</v>
      </c>
      <c r="C3224" s="8" t="s">
        <v>1290</v>
      </c>
      <c r="D3224" s="8" t="s">
        <v>5390</v>
      </c>
      <c r="E3224" s="8" t="s">
        <v>88</v>
      </c>
      <c r="F3224" s="8" t="s">
        <v>4678</v>
      </c>
    </row>
    <row r="3225" spans="2:6" x14ac:dyDescent="0.3">
      <c r="B3225" s="8" t="s">
        <v>4778</v>
      </c>
      <c r="C3225" s="8" t="s">
        <v>5391</v>
      </c>
      <c r="D3225" s="8" t="s">
        <v>5392</v>
      </c>
      <c r="E3225" s="8" t="s">
        <v>88</v>
      </c>
      <c r="F3225" s="8" t="s">
        <v>4678</v>
      </c>
    </row>
    <row r="3226" spans="2:6" x14ac:dyDescent="0.3">
      <c r="B3226" s="8" t="s">
        <v>4778</v>
      </c>
      <c r="C3226" s="8" t="s">
        <v>1294</v>
      </c>
      <c r="D3226" s="8" t="s">
        <v>5393</v>
      </c>
      <c r="E3226" s="8" t="s">
        <v>88</v>
      </c>
      <c r="F3226" s="8" t="s">
        <v>4678</v>
      </c>
    </row>
    <row r="3227" spans="2:6" x14ac:dyDescent="0.3">
      <c r="B3227" s="8" t="s">
        <v>4778</v>
      </c>
      <c r="C3227" s="8" t="s">
        <v>105</v>
      </c>
      <c r="D3227" s="8" t="s">
        <v>5394</v>
      </c>
      <c r="E3227" s="8" t="s">
        <v>88</v>
      </c>
      <c r="F3227" s="8" t="s">
        <v>4678</v>
      </c>
    </row>
    <row r="3228" spans="2:6" x14ac:dyDescent="0.3">
      <c r="B3228" s="8" t="s">
        <v>4778</v>
      </c>
      <c r="C3228" s="8" t="s">
        <v>1303</v>
      </c>
      <c r="D3228" s="8" t="s">
        <v>5395</v>
      </c>
      <c r="E3228" s="8" t="s">
        <v>88</v>
      </c>
      <c r="F3228" s="8" t="s">
        <v>4678</v>
      </c>
    </row>
    <row r="3229" spans="2:6" x14ac:dyDescent="0.3">
      <c r="B3229" s="8" t="s">
        <v>4778</v>
      </c>
      <c r="C3229" s="8" t="s">
        <v>166</v>
      </c>
      <c r="D3229" s="8" t="s">
        <v>5396</v>
      </c>
      <c r="E3229" s="8" t="s">
        <v>88</v>
      </c>
      <c r="F3229" s="8" t="s">
        <v>4678</v>
      </c>
    </row>
    <row r="3230" spans="2:6" x14ac:dyDescent="0.3">
      <c r="B3230" s="8" t="s">
        <v>4778</v>
      </c>
      <c r="C3230" s="8" t="s">
        <v>168</v>
      </c>
      <c r="D3230" s="8" t="s">
        <v>5397</v>
      </c>
      <c r="E3230" s="8" t="s">
        <v>88</v>
      </c>
      <c r="F3230" s="8" t="s">
        <v>4678</v>
      </c>
    </row>
    <row r="3231" spans="2:6" x14ac:dyDescent="0.3">
      <c r="B3231" s="8" t="s">
        <v>4784</v>
      </c>
      <c r="C3231" s="8" t="s">
        <v>440</v>
      </c>
      <c r="D3231" s="8" t="s">
        <v>5398</v>
      </c>
      <c r="E3231" s="8" t="s">
        <v>88</v>
      </c>
      <c r="F3231" s="8" t="s">
        <v>4678</v>
      </c>
    </row>
    <row r="3232" spans="2:6" x14ac:dyDescent="0.3">
      <c r="B3232" s="8" t="s">
        <v>4784</v>
      </c>
      <c r="C3232" s="8" t="s">
        <v>379</v>
      </c>
      <c r="D3232" s="8" t="s">
        <v>5399</v>
      </c>
      <c r="E3232" s="8" t="s">
        <v>88</v>
      </c>
      <c r="F3232" s="8" t="s">
        <v>4678</v>
      </c>
    </row>
    <row r="3233" spans="2:6" x14ac:dyDescent="0.3">
      <c r="B3233" s="8" t="s">
        <v>4784</v>
      </c>
      <c r="C3233" s="8">
        <v>5</v>
      </c>
      <c r="D3233" s="8" t="s">
        <v>5400</v>
      </c>
      <c r="E3233" s="8" t="s">
        <v>88</v>
      </c>
      <c r="F3233" s="8" t="s">
        <v>4678</v>
      </c>
    </row>
    <row r="3234" spans="2:6" x14ac:dyDescent="0.3">
      <c r="B3234" s="8" t="s">
        <v>4784</v>
      </c>
      <c r="C3234" s="8">
        <v>6</v>
      </c>
      <c r="D3234" s="8" t="s">
        <v>5401</v>
      </c>
      <c r="E3234" s="8" t="s">
        <v>88</v>
      </c>
      <c r="F3234" s="8" t="s">
        <v>4678</v>
      </c>
    </row>
    <row r="3235" spans="2:6" x14ac:dyDescent="0.3">
      <c r="B3235" s="8" t="s">
        <v>4784</v>
      </c>
      <c r="C3235" s="8">
        <v>7</v>
      </c>
      <c r="D3235" s="8" t="s">
        <v>5402</v>
      </c>
      <c r="E3235" s="8" t="s">
        <v>88</v>
      </c>
      <c r="F3235" s="8" t="s">
        <v>4678</v>
      </c>
    </row>
    <row r="3236" spans="2:6" x14ac:dyDescent="0.3">
      <c r="B3236" s="8" t="s">
        <v>4784</v>
      </c>
      <c r="C3236" s="8">
        <v>9</v>
      </c>
      <c r="D3236" s="8" t="s">
        <v>5403</v>
      </c>
      <c r="E3236" s="8" t="s">
        <v>88</v>
      </c>
      <c r="F3236" s="8" t="s">
        <v>4678</v>
      </c>
    </row>
    <row r="3237" spans="2:6" x14ac:dyDescent="0.3">
      <c r="B3237" s="8" t="s">
        <v>5404</v>
      </c>
      <c r="C3237" s="8"/>
      <c r="D3237" s="8" t="s">
        <v>5404</v>
      </c>
      <c r="E3237" s="8" t="s">
        <v>88</v>
      </c>
      <c r="F3237" s="8" t="s">
        <v>4678</v>
      </c>
    </row>
    <row r="3238" spans="2:6" x14ac:dyDescent="0.3">
      <c r="B3238" s="8" t="s">
        <v>5405</v>
      </c>
      <c r="C3238" s="8"/>
      <c r="D3238" s="8" t="s">
        <v>5405</v>
      </c>
      <c r="E3238" s="8" t="s">
        <v>88</v>
      </c>
      <c r="F3238" s="8" t="s">
        <v>4678</v>
      </c>
    </row>
    <row r="3239" spans="2:6" x14ac:dyDescent="0.3">
      <c r="B3239" s="8" t="s">
        <v>2474</v>
      </c>
      <c r="C3239" s="8"/>
      <c r="D3239" s="8" t="s">
        <v>2474</v>
      </c>
      <c r="E3239" s="8" t="s">
        <v>88</v>
      </c>
      <c r="F3239" s="8" t="s">
        <v>4678</v>
      </c>
    </row>
    <row r="3240" spans="2:6" x14ac:dyDescent="0.3">
      <c r="B3240" s="8" t="s">
        <v>5406</v>
      </c>
      <c r="C3240" s="8"/>
      <c r="D3240" s="8" t="s">
        <v>5406</v>
      </c>
      <c r="E3240" s="8" t="s">
        <v>88</v>
      </c>
      <c r="F3240" s="8" t="s">
        <v>4678</v>
      </c>
    </row>
    <row r="3241" spans="2:6" x14ac:dyDescent="0.3">
      <c r="B3241" s="8" t="s">
        <v>5407</v>
      </c>
      <c r="C3241" s="8"/>
      <c r="D3241" s="8" t="s">
        <v>5407</v>
      </c>
      <c r="E3241" s="8" t="s">
        <v>88</v>
      </c>
      <c r="F3241" s="8" t="s">
        <v>4678</v>
      </c>
    </row>
    <row r="3242" spans="2:6" x14ac:dyDescent="0.3">
      <c r="B3242" s="8" t="s">
        <v>5407</v>
      </c>
      <c r="C3242" s="8" t="s">
        <v>5408</v>
      </c>
      <c r="D3242" s="8" t="s">
        <v>5409</v>
      </c>
      <c r="E3242" s="8" t="s">
        <v>88</v>
      </c>
      <c r="F3242" s="8" t="s">
        <v>4678</v>
      </c>
    </row>
    <row r="3243" spans="2:6" x14ac:dyDescent="0.3">
      <c r="B3243" s="8" t="s">
        <v>5407</v>
      </c>
      <c r="C3243" s="8" t="s">
        <v>4302</v>
      </c>
      <c r="D3243" s="8" t="s">
        <v>5410</v>
      </c>
      <c r="E3243" s="8" t="s">
        <v>88</v>
      </c>
      <c r="F3243" s="8" t="s">
        <v>4678</v>
      </c>
    </row>
    <row r="3244" spans="2:6" x14ac:dyDescent="0.3">
      <c r="B3244" s="8" t="s">
        <v>5407</v>
      </c>
      <c r="C3244" s="8" t="s">
        <v>2768</v>
      </c>
      <c r="D3244" s="8" t="s">
        <v>5411</v>
      </c>
      <c r="E3244" s="8" t="s">
        <v>88</v>
      </c>
      <c r="F3244" s="8" t="s">
        <v>4678</v>
      </c>
    </row>
    <row r="3245" spans="2:6" x14ac:dyDescent="0.3">
      <c r="B3245" s="8" t="s">
        <v>5407</v>
      </c>
      <c r="C3245" s="8" t="s">
        <v>5412</v>
      </c>
      <c r="D3245" s="8" t="s">
        <v>5413</v>
      </c>
      <c r="E3245" s="8" t="s">
        <v>88</v>
      </c>
      <c r="F3245" s="8" t="s">
        <v>4678</v>
      </c>
    </row>
    <row r="3246" spans="2:6" x14ac:dyDescent="0.3">
      <c r="B3246" s="8" t="s">
        <v>5407</v>
      </c>
      <c r="C3246" s="8" t="s">
        <v>3668</v>
      </c>
      <c r="D3246" s="8" t="s">
        <v>5414</v>
      </c>
      <c r="E3246" s="8" t="s">
        <v>88</v>
      </c>
      <c r="F3246" s="8" t="s">
        <v>4678</v>
      </c>
    </row>
    <row r="3247" spans="2:6" x14ac:dyDescent="0.3">
      <c r="B3247" s="8" t="s">
        <v>5407</v>
      </c>
      <c r="C3247" s="8" t="s">
        <v>5415</v>
      </c>
      <c r="D3247" s="8" t="s">
        <v>5416</v>
      </c>
      <c r="E3247" s="8" t="s">
        <v>88</v>
      </c>
      <c r="F3247" s="8" t="s">
        <v>4678</v>
      </c>
    </row>
    <row r="3248" spans="2:6" x14ac:dyDescent="0.3">
      <c r="B3248" s="8" t="s">
        <v>5407</v>
      </c>
      <c r="C3248" s="8" t="s">
        <v>5417</v>
      </c>
      <c r="D3248" s="8" t="s">
        <v>5418</v>
      </c>
      <c r="E3248" s="8" t="s">
        <v>88</v>
      </c>
      <c r="F3248" s="8" t="s">
        <v>4678</v>
      </c>
    </row>
    <row r="3249" spans="2:6" x14ac:dyDescent="0.3">
      <c r="B3249" s="8" t="s">
        <v>5407</v>
      </c>
      <c r="C3249" s="8" t="s">
        <v>569</v>
      </c>
      <c r="D3249" s="8" t="s">
        <v>5419</v>
      </c>
      <c r="E3249" s="8" t="s">
        <v>88</v>
      </c>
      <c r="F3249" s="8" t="s">
        <v>4678</v>
      </c>
    </row>
    <row r="3250" spans="2:6" x14ac:dyDescent="0.3">
      <c r="B3250" s="8" t="s">
        <v>5407</v>
      </c>
      <c r="C3250" s="8" t="s">
        <v>2126</v>
      </c>
      <c r="D3250" s="8" t="s">
        <v>5420</v>
      </c>
      <c r="E3250" s="8" t="s">
        <v>88</v>
      </c>
      <c r="F3250" s="8" t="s">
        <v>4678</v>
      </c>
    </row>
    <row r="3251" spans="2:6" x14ac:dyDescent="0.3">
      <c r="B3251" s="8" t="s">
        <v>5407</v>
      </c>
      <c r="C3251" s="8" t="s">
        <v>579</v>
      </c>
      <c r="D3251" s="8" t="s">
        <v>5421</v>
      </c>
      <c r="E3251" s="8" t="s">
        <v>88</v>
      </c>
      <c r="F3251" s="8" t="s">
        <v>4678</v>
      </c>
    </row>
    <row r="3252" spans="2:6" x14ac:dyDescent="0.3">
      <c r="B3252" s="8" t="s">
        <v>5407</v>
      </c>
      <c r="C3252" s="8" t="s">
        <v>234</v>
      </c>
      <c r="D3252" s="8" t="s">
        <v>5422</v>
      </c>
      <c r="E3252" s="8" t="s">
        <v>88</v>
      </c>
      <c r="F3252" s="8" t="s">
        <v>4678</v>
      </c>
    </row>
    <row r="3253" spans="2:6" x14ac:dyDescent="0.3">
      <c r="B3253" s="8" t="s">
        <v>5407</v>
      </c>
      <c r="C3253" s="8" t="s">
        <v>1156</v>
      </c>
      <c r="D3253" s="8" t="s">
        <v>5423</v>
      </c>
      <c r="E3253" s="8" t="s">
        <v>88</v>
      </c>
      <c r="F3253" s="8" t="s">
        <v>4678</v>
      </c>
    </row>
    <row r="3254" spans="2:6" x14ac:dyDescent="0.3">
      <c r="B3254" s="8" t="s">
        <v>5407</v>
      </c>
      <c r="C3254" s="8" t="s">
        <v>256</v>
      </c>
      <c r="D3254" s="8" t="s">
        <v>5424</v>
      </c>
      <c r="E3254" s="8" t="s">
        <v>88</v>
      </c>
      <c r="F3254" s="8" t="s">
        <v>4678</v>
      </c>
    </row>
    <row r="3255" spans="2:6" x14ac:dyDescent="0.3">
      <c r="B3255" s="8" t="s">
        <v>5407</v>
      </c>
      <c r="C3255" s="8" t="s">
        <v>258</v>
      </c>
      <c r="D3255" s="8" t="s">
        <v>5425</v>
      </c>
      <c r="E3255" s="8" t="s">
        <v>88</v>
      </c>
      <c r="F3255" s="8" t="s">
        <v>4678</v>
      </c>
    </row>
    <row r="3256" spans="2:6" x14ac:dyDescent="0.3">
      <c r="B3256" s="8" t="s">
        <v>5407</v>
      </c>
      <c r="C3256" s="8" t="s">
        <v>260</v>
      </c>
      <c r="D3256" s="8" t="s">
        <v>5426</v>
      </c>
      <c r="E3256" s="8" t="s">
        <v>88</v>
      </c>
      <c r="F3256" s="8" t="s">
        <v>4678</v>
      </c>
    </row>
    <row r="3257" spans="2:6" x14ac:dyDescent="0.3">
      <c r="B3257" s="8" t="s">
        <v>5407</v>
      </c>
      <c r="C3257" s="8" t="s">
        <v>262</v>
      </c>
      <c r="D3257" s="8" t="s">
        <v>5427</v>
      </c>
      <c r="E3257" s="8" t="s">
        <v>88</v>
      </c>
      <c r="F3257" s="8" t="s">
        <v>4678</v>
      </c>
    </row>
    <row r="3258" spans="2:6" x14ac:dyDescent="0.3">
      <c r="B3258" s="8" t="s">
        <v>5407</v>
      </c>
      <c r="C3258" s="8" t="s">
        <v>5428</v>
      </c>
      <c r="D3258" s="8" t="s">
        <v>5429</v>
      </c>
      <c r="E3258" s="8" t="s">
        <v>88</v>
      </c>
      <c r="F3258" s="8" t="s">
        <v>4678</v>
      </c>
    </row>
    <row r="3259" spans="2:6" x14ac:dyDescent="0.3">
      <c r="B3259" s="8" t="s">
        <v>5407</v>
      </c>
      <c r="C3259" s="8" t="s">
        <v>5430</v>
      </c>
      <c r="D3259" s="8" t="s">
        <v>5431</v>
      </c>
      <c r="E3259" s="8" t="s">
        <v>88</v>
      </c>
      <c r="F3259" s="8" t="s">
        <v>4678</v>
      </c>
    </row>
    <row r="3260" spans="2:6" x14ac:dyDescent="0.3">
      <c r="B3260" s="8" t="s">
        <v>5407</v>
      </c>
      <c r="C3260" s="8" t="s">
        <v>5432</v>
      </c>
      <c r="D3260" s="8" t="s">
        <v>5433</v>
      </c>
      <c r="E3260" s="8" t="s">
        <v>88</v>
      </c>
      <c r="F3260" s="8" t="s">
        <v>4678</v>
      </c>
    </row>
    <row r="3261" spans="2:6" x14ac:dyDescent="0.3">
      <c r="B3261" s="8" t="s">
        <v>5407</v>
      </c>
      <c r="C3261" s="8" t="s">
        <v>1542</v>
      </c>
      <c r="D3261" s="8" t="s">
        <v>5434</v>
      </c>
      <c r="E3261" s="8" t="s">
        <v>88</v>
      </c>
      <c r="F3261" s="8" t="s">
        <v>4678</v>
      </c>
    </row>
    <row r="3262" spans="2:6" x14ac:dyDescent="0.3">
      <c r="B3262" s="8" t="s">
        <v>5407</v>
      </c>
      <c r="C3262" s="8" t="s">
        <v>5435</v>
      </c>
      <c r="D3262" s="8" t="s">
        <v>5436</v>
      </c>
      <c r="E3262" s="8" t="s">
        <v>88</v>
      </c>
      <c r="F3262" s="8" t="s">
        <v>4678</v>
      </c>
    </row>
    <row r="3263" spans="2:6" x14ac:dyDescent="0.3">
      <c r="B3263" s="8" t="s">
        <v>5407</v>
      </c>
      <c r="C3263" s="8" t="s">
        <v>2776</v>
      </c>
      <c r="D3263" s="8" t="s">
        <v>5437</v>
      </c>
      <c r="E3263" s="8" t="s">
        <v>88</v>
      </c>
      <c r="F3263" s="8" t="s">
        <v>4678</v>
      </c>
    </row>
    <row r="3264" spans="2:6" x14ac:dyDescent="0.3">
      <c r="B3264" s="8" t="s">
        <v>5407</v>
      </c>
      <c r="C3264" s="8" t="s">
        <v>5438</v>
      </c>
      <c r="D3264" s="8" t="s">
        <v>5439</v>
      </c>
      <c r="E3264" s="8" t="s">
        <v>88</v>
      </c>
      <c r="F3264" s="8" t="s">
        <v>4678</v>
      </c>
    </row>
    <row r="3265" spans="2:6" x14ac:dyDescent="0.3">
      <c r="B3265" s="8" t="s">
        <v>5407</v>
      </c>
      <c r="C3265" s="8" t="s">
        <v>393</v>
      </c>
      <c r="D3265" s="8" t="s">
        <v>5440</v>
      </c>
      <c r="E3265" s="8" t="s">
        <v>88</v>
      </c>
      <c r="F3265" s="8" t="s">
        <v>4678</v>
      </c>
    </row>
    <row r="3266" spans="2:6" x14ac:dyDescent="0.3">
      <c r="B3266" s="8" t="s">
        <v>5407</v>
      </c>
      <c r="C3266" s="8" t="s">
        <v>783</v>
      </c>
      <c r="D3266" s="8" t="s">
        <v>5441</v>
      </c>
      <c r="E3266" s="8" t="s">
        <v>88</v>
      </c>
      <c r="F3266" s="8" t="s">
        <v>4678</v>
      </c>
    </row>
    <row r="3267" spans="2:6" x14ac:dyDescent="0.3">
      <c r="B3267" s="8" t="s">
        <v>5407</v>
      </c>
      <c r="C3267" s="8" t="s">
        <v>5442</v>
      </c>
      <c r="D3267" s="8" t="s">
        <v>5443</v>
      </c>
      <c r="E3267" s="8" t="s">
        <v>88</v>
      </c>
      <c r="F3267" s="8" t="s">
        <v>4678</v>
      </c>
    </row>
    <row r="3268" spans="2:6" x14ac:dyDescent="0.3">
      <c r="B3268" s="8" t="s">
        <v>5407</v>
      </c>
      <c r="C3268" s="8" t="s">
        <v>4405</v>
      </c>
      <c r="D3268" s="8" t="s">
        <v>5444</v>
      </c>
      <c r="E3268" s="8" t="s">
        <v>88</v>
      </c>
      <c r="F3268" s="8" t="s">
        <v>4678</v>
      </c>
    </row>
    <row r="3269" spans="2:6" x14ac:dyDescent="0.3">
      <c r="B3269" s="8" t="s">
        <v>5407</v>
      </c>
      <c r="C3269" s="8" t="s">
        <v>2406</v>
      </c>
      <c r="D3269" s="8" t="s">
        <v>5445</v>
      </c>
      <c r="E3269" s="8" t="s">
        <v>88</v>
      </c>
      <c r="F3269" s="8" t="s">
        <v>4678</v>
      </c>
    </row>
    <row r="3270" spans="2:6" x14ac:dyDescent="0.3">
      <c r="B3270" s="8" t="s">
        <v>5407</v>
      </c>
      <c r="C3270" s="8" t="s">
        <v>3307</v>
      </c>
      <c r="D3270" s="8" t="s">
        <v>5446</v>
      </c>
      <c r="E3270" s="8" t="s">
        <v>88</v>
      </c>
      <c r="F3270" s="8" t="s">
        <v>4678</v>
      </c>
    </row>
    <row r="3271" spans="2:6" x14ac:dyDescent="0.3">
      <c r="B3271" s="8" t="s">
        <v>5407</v>
      </c>
      <c r="C3271" s="8" t="s">
        <v>5447</v>
      </c>
      <c r="D3271" s="8" t="s">
        <v>5448</v>
      </c>
      <c r="E3271" s="8" t="s">
        <v>88</v>
      </c>
      <c r="F3271" s="8" t="s">
        <v>4678</v>
      </c>
    </row>
    <row r="3272" spans="2:6" x14ac:dyDescent="0.3">
      <c r="B3272" s="8" t="s">
        <v>5407</v>
      </c>
      <c r="C3272" s="8" t="s">
        <v>4323</v>
      </c>
      <c r="D3272" s="8" t="s">
        <v>5449</v>
      </c>
      <c r="E3272" s="8" t="s">
        <v>88</v>
      </c>
      <c r="F3272" s="8" t="s">
        <v>4678</v>
      </c>
    </row>
    <row r="3273" spans="2:6" x14ac:dyDescent="0.3">
      <c r="B3273" s="8" t="s">
        <v>5407</v>
      </c>
      <c r="C3273" s="8" t="s">
        <v>4327</v>
      </c>
      <c r="D3273" s="8" t="s">
        <v>5450</v>
      </c>
      <c r="E3273" s="8" t="s">
        <v>88</v>
      </c>
      <c r="F3273" s="8" t="s">
        <v>4678</v>
      </c>
    </row>
    <row r="3274" spans="2:6" x14ac:dyDescent="0.3">
      <c r="B3274" s="8" t="s">
        <v>5407</v>
      </c>
      <c r="C3274" s="8" t="s">
        <v>5451</v>
      </c>
      <c r="D3274" s="8" t="s">
        <v>5452</v>
      </c>
      <c r="E3274" s="8" t="s">
        <v>88</v>
      </c>
      <c r="F3274" s="8" t="s">
        <v>4678</v>
      </c>
    </row>
    <row r="3275" spans="2:6" x14ac:dyDescent="0.3">
      <c r="B3275" s="8" t="s">
        <v>5407</v>
      </c>
      <c r="C3275" s="8" t="s">
        <v>640</v>
      </c>
      <c r="D3275" s="8" t="s">
        <v>5453</v>
      </c>
      <c r="E3275" s="8" t="s">
        <v>88</v>
      </c>
      <c r="F3275" s="8" t="s">
        <v>4678</v>
      </c>
    </row>
    <row r="3276" spans="2:6" x14ac:dyDescent="0.3">
      <c r="B3276" s="8" t="s">
        <v>5407</v>
      </c>
      <c r="C3276" s="8" t="s">
        <v>596</v>
      </c>
      <c r="D3276" s="8" t="s">
        <v>5454</v>
      </c>
      <c r="E3276" s="8" t="s">
        <v>88</v>
      </c>
      <c r="F3276" s="8" t="s">
        <v>4678</v>
      </c>
    </row>
    <row r="3277" spans="2:6" x14ac:dyDescent="0.3">
      <c r="B3277" s="8" t="s">
        <v>5407</v>
      </c>
      <c r="C3277" s="8" t="s">
        <v>1833</v>
      </c>
      <c r="D3277" s="8" t="s">
        <v>5455</v>
      </c>
      <c r="E3277" s="8" t="s">
        <v>88</v>
      </c>
      <c r="F3277" s="8" t="s">
        <v>4678</v>
      </c>
    </row>
    <row r="3278" spans="2:6" x14ac:dyDescent="0.3">
      <c r="B3278" s="8" t="s">
        <v>5407</v>
      </c>
      <c r="C3278" s="8" t="s">
        <v>614</v>
      </c>
      <c r="D3278" s="8" t="s">
        <v>5456</v>
      </c>
      <c r="E3278" s="8" t="s">
        <v>88</v>
      </c>
      <c r="F3278" s="8" t="s">
        <v>4678</v>
      </c>
    </row>
    <row r="3279" spans="2:6" x14ac:dyDescent="0.3">
      <c r="B3279" s="8" t="s">
        <v>5407</v>
      </c>
      <c r="C3279" s="8" t="s">
        <v>618</v>
      </c>
      <c r="D3279" s="8" t="s">
        <v>5457</v>
      </c>
      <c r="E3279" s="8" t="s">
        <v>88</v>
      </c>
      <c r="F3279" s="8" t="s">
        <v>4678</v>
      </c>
    </row>
    <row r="3280" spans="2:6" x14ac:dyDescent="0.3">
      <c r="B3280" s="8" t="s">
        <v>5407</v>
      </c>
      <c r="C3280" s="8" t="s">
        <v>622</v>
      </c>
      <c r="D3280" s="8" t="s">
        <v>5458</v>
      </c>
      <c r="E3280" s="8" t="s">
        <v>88</v>
      </c>
      <c r="F3280" s="8" t="s">
        <v>4678</v>
      </c>
    </row>
    <row r="3281" spans="2:6" x14ac:dyDescent="0.3">
      <c r="B3281" s="8" t="s">
        <v>5407</v>
      </c>
      <c r="C3281" s="8" t="s">
        <v>4105</v>
      </c>
      <c r="D3281" s="8" t="s">
        <v>5459</v>
      </c>
      <c r="E3281" s="8" t="s">
        <v>88</v>
      </c>
      <c r="F3281" s="8" t="s">
        <v>4678</v>
      </c>
    </row>
    <row r="3282" spans="2:6" x14ac:dyDescent="0.3">
      <c r="B3282" s="8" t="s">
        <v>5407</v>
      </c>
      <c r="C3282" s="8" t="s">
        <v>656</v>
      </c>
      <c r="D3282" s="8" t="s">
        <v>5460</v>
      </c>
      <c r="E3282" s="8" t="s">
        <v>88</v>
      </c>
      <c r="F3282" s="8" t="s">
        <v>4678</v>
      </c>
    </row>
    <row r="3283" spans="2:6" x14ac:dyDescent="0.3">
      <c r="B3283" s="8" t="s">
        <v>5407</v>
      </c>
      <c r="C3283" s="8" t="s">
        <v>658</v>
      </c>
      <c r="D3283" s="8" t="s">
        <v>5461</v>
      </c>
      <c r="E3283" s="8" t="s">
        <v>88</v>
      </c>
      <c r="F3283" s="8" t="s">
        <v>4678</v>
      </c>
    </row>
    <row r="3284" spans="2:6" x14ac:dyDescent="0.3">
      <c r="B3284" s="8" t="s">
        <v>5462</v>
      </c>
      <c r="C3284" s="8"/>
      <c r="D3284" s="8" t="s">
        <v>5462</v>
      </c>
      <c r="E3284" s="8" t="s">
        <v>88</v>
      </c>
      <c r="F3284" s="8" t="s">
        <v>4678</v>
      </c>
    </row>
    <row r="3285" spans="2:6" x14ac:dyDescent="0.3">
      <c r="B3285" s="8" t="s">
        <v>5463</v>
      </c>
      <c r="C3285" s="8"/>
      <c r="D3285" s="8" t="s">
        <v>5463</v>
      </c>
      <c r="E3285" s="8" t="s">
        <v>88</v>
      </c>
      <c r="F3285" s="8" t="s">
        <v>4678</v>
      </c>
    </row>
    <row r="3286" spans="2:6" x14ac:dyDescent="0.3">
      <c r="B3286" s="8" t="s">
        <v>5464</v>
      </c>
      <c r="C3286" s="8" t="s">
        <v>3586</v>
      </c>
      <c r="D3286" s="8" t="s">
        <v>5465</v>
      </c>
      <c r="E3286" s="8" t="s">
        <v>88</v>
      </c>
      <c r="F3286" s="8" t="s">
        <v>4678</v>
      </c>
    </row>
    <row r="3287" spans="2:6" x14ac:dyDescent="0.3">
      <c r="B3287" s="8" t="s">
        <v>5464</v>
      </c>
      <c r="C3287" s="8" t="s">
        <v>3588</v>
      </c>
      <c r="D3287" s="8" t="s">
        <v>5466</v>
      </c>
      <c r="E3287" s="8" t="s">
        <v>88</v>
      </c>
      <c r="F3287" s="8" t="s">
        <v>4678</v>
      </c>
    </row>
    <row r="3288" spans="2:6" x14ac:dyDescent="0.3">
      <c r="B3288" s="8" t="s">
        <v>5464</v>
      </c>
      <c r="C3288" s="8" t="s">
        <v>4727</v>
      </c>
      <c r="D3288" s="8" t="s">
        <v>5467</v>
      </c>
      <c r="E3288" s="8" t="s">
        <v>88</v>
      </c>
      <c r="F3288" s="8" t="s">
        <v>4678</v>
      </c>
    </row>
    <row r="3289" spans="2:6" x14ac:dyDescent="0.3">
      <c r="B3289" s="8" t="s">
        <v>5464</v>
      </c>
      <c r="C3289" s="8" t="s">
        <v>5468</v>
      </c>
      <c r="D3289" s="8" t="s">
        <v>5469</v>
      </c>
      <c r="E3289" s="8" t="s">
        <v>88</v>
      </c>
      <c r="F3289" s="8" t="s">
        <v>4678</v>
      </c>
    </row>
    <row r="3290" spans="2:6" x14ac:dyDescent="0.3">
      <c r="B3290" s="8" t="s">
        <v>5464</v>
      </c>
      <c r="C3290" s="8" t="s">
        <v>5470</v>
      </c>
      <c r="D3290" s="8" t="s">
        <v>5471</v>
      </c>
      <c r="E3290" s="8" t="s">
        <v>88</v>
      </c>
      <c r="F3290" s="8" t="s">
        <v>4678</v>
      </c>
    </row>
    <row r="3291" spans="2:6" x14ac:dyDescent="0.3">
      <c r="B3291" s="8" t="s">
        <v>5464</v>
      </c>
      <c r="C3291" s="8" t="s">
        <v>5472</v>
      </c>
      <c r="D3291" s="8" t="s">
        <v>5473</v>
      </c>
      <c r="E3291" s="8" t="s">
        <v>88</v>
      </c>
      <c r="F3291" s="8" t="s">
        <v>4678</v>
      </c>
    </row>
    <row r="3292" spans="2:6" x14ac:dyDescent="0.3">
      <c r="B3292" s="8" t="s">
        <v>5464</v>
      </c>
      <c r="C3292" s="8" t="s">
        <v>5474</v>
      </c>
      <c r="D3292" s="8" t="s">
        <v>5475</v>
      </c>
      <c r="E3292" s="8" t="s">
        <v>88</v>
      </c>
      <c r="F3292" s="8" t="s">
        <v>4678</v>
      </c>
    </row>
    <row r="3293" spans="2:6" x14ac:dyDescent="0.3">
      <c r="B3293" s="8" t="s">
        <v>5464</v>
      </c>
      <c r="C3293" s="8" t="s">
        <v>4018</v>
      </c>
      <c r="D3293" s="8" t="s">
        <v>5476</v>
      </c>
      <c r="E3293" s="8" t="s">
        <v>88</v>
      </c>
      <c r="F3293" s="8" t="s">
        <v>4678</v>
      </c>
    </row>
    <row r="3294" spans="2:6" x14ac:dyDescent="0.3">
      <c r="B3294" s="8" t="s">
        <v>5464</v>
      </c>
      <c r="C3294" s="8">
        <v>4</v>
      </c>
      <c r="D3294" s="8" t="s">
        <v>5477</v>
      </c>
      <c r="E3294" s="8" t="s">
        <v>88</v>
      </c>
      <c r="F3294" s="8" t="s">
        <v>4678</v>
      </c>
    </row>
    <row r="3295" spans="2:6" x14ac:dyDescent="0.3">
      <c r="B3295" s="8" t="s">
        <v>5464</v>
      </c>
      <c r="C3295" s="8">
        <v>5</v>
      </c>
      <c r="D3295" s="8" t="s">
        <v>5478</v>
      </c>
      <c r="E3295" s="8" t="s">
        <v>88</v>
      </c>
      <c r="F3295" s="8" t="s">
        <v>4678</v>
      </c>
    </row>
    <row r="3296" spans="2:6" x14ac:dyDescent="0.3">
      <c r="B3296" s="8" t="s">
        <v>5464</v>
      </c>
      <c r="C3296" s="8" t="s">
        <v>3622</v>
      </c>
      <c r="D3296" s="8" t="s">
        <v>5479</v>
      </c>
      <c r="E3296" s="8" t="s">
        <v>88</v>
      </c>
      <c r="F3296" s="8" t="s">
        <v>4678</v>
      </c>
    </row>
    <row r="3297" spans="2:6" x14ac:dyDescent="0.3">
      <c r="B3297" s="8" t="s">
        <v>5464</v>
      </c>
      <c r="C3297" s="8" t="s">
        <v>470</v>
      </c>
      <c r="D3297" s="8" t="s">
        <v>5480</v>
      </c>
      <c r="E3297" s="8" t="s">
        <v>88</v>
      </c>
      <c r="F3297" s="8" t="s">
        <v>4678</v>
      </c>
    </row>
    <row r="3298" spans="2:6" x14ac:dyDescent="0.3">
      <c r="B3298" s="8" t="s">
        <v>5464</v>
      </c>
      <c r="C3298" s="8" t="s">
        <v>472</v>
      </c>
      <c r="D3298" s="8" t="s">
        <v>5481</v>
      </c>
      <c r="E3298" s="8" t="s">
        <v>88</v>
      </c>
      <c r="F3298" s="8" t="s">
        <v>4678</v>
      </c>
    </row>
    <row r="3299" spans="2:6" x14ac:dyDescent="0.3">
      <c r="B3299" s="8" t="s">
        <v>5464</v>
      </c>
      <c r="C3299" s="8" t="s">
        <v>474</v>
      </c>
      <c r="D3299" s="8" t="s">
        <v>5482</v>
      </c>
      <c r="E3299" s="8" t="s">
        <v>88</v>
      </c>
      <c r="F3299" s="8" t="s">
        <v>4678</v>
      </c>
    </row>
    <row r="3300" spans="2:6" x14ac:dyDescent="0.3">
      <c r="B3300" s="8" t="s">
        <v>5464</v>
      </c>
      <c r="C3300" s="8" t="s">
        <v>5483</v>
      </c>
      <c r="D3300" s="8" t="s">
        <v>5484</v>
      </c>
      <c r="E3300" s="8" t="s">
        <v>88</v>
      </c>
      <c r="F3300" s="8" t="s">
        <v>4678</v>
      </c>
    </row>
    <row r="3301" spans="2:6" x14ac:dyDescent="0.3">
      <c r="B3301" s="8" t="s">
        <v>5464</v>
      </c>
      <c r="C3301" s="8" t="s">
        <v>5485</v>
      </c>
      <c r="D3301" s="8" t="s">
        <v>5486</v>
      </c>
      <c r="E3301" s="8" t="s">
        <v>88</v>
      </c>
      <c r="F3301" s="8" t="s">
        <v>4678</v>
      </c>
    </row>
    <row r="3302" spans="2:6" x14ac:dyDescent="0.3">
      <c r="B3302" s="8" t="s">
        <v>5464</v>
      </c>
      <c r="C3302" s="8" t="s">
        <v>4346</v>
      </c>
      <c r="D3302" s="8" t="s">
        <v>5487</v>
      </c>
      <c r="E3302" s="8" t="s">
        <v>88</v>
      </c>
      <c r="F3302" s="8" t="s">
        <v>4678</v>
      </c>
    </row>
    <row r="3303" spans="2:6" x14ac:dyDescent="0.3">
      <c r="B3303" s="8" t="s">
        <v>5464</v>
      </c>
      <c r="C3303" s="8" t="s">
        <v>4007</v>
      </c>
      <c r="D3303" s="8" t="s">
        <v>5488</v>
      </c>
      <c r="E3303" s="8" t="s">
        <v>88</v>
      </c>
      <c r="F3303" s="8" t="s">
        <v>4678</v>
      </c>
    </row>
    <row r="3304" spans="2:6" x14ac:dyDescent="0.3">
      <c r="B3304" s="8" t="s">
        <v>5464</v>
      </c>
      <c r="C3304" s="8" t="s">
        <v>5489</v>
      </c>
      <c r="D3304" s="8" t="s">
        <v>5490</v>
      </c>
      <c r="E3304" s="8" t="s">
        <v>88</v>
      </c>
      <c r="F3304" s="8" t="s">
        <v>4678</v>
      </c>
    </row>
    <row r="3305" spans="2:6" x14ac:dyDescent="0.3">
      <c r="B3305" s="8" t="s">
        <v>5464</v>
      </c>
      <c r="C3305" s="8" t="s">
        <v>5491</v>
      </c>
      <c r="D3305" s="8" t="s">
        <v>5492</v>
      </c>
      <c r="E3305" s="8" t="s">
        <v>88</v>
      </c>
      <c r="F3305" s="8" t="s">
        <v>4678</v>
      </c>
    </row>
    <row r="3306" spans="2:6" x14ac:dyDescent="0.3">
      <c r="B3306" s="8" t="s">
        <v>5464</v>
      </c>
      <c r="C3306" s="8" t="s">
        <v>5493</v>
      </c>
      <c r="D3306" s="8" t="s">
        <v>5494</v>
      </c>
      <c r="E3306" s="8" t="s">
        <v>88</v>
      </c>
      <c r="F3306" s="8" t="s">
        <v>4678</v>
      </c>
    </row>
    <row r="3307" spans="2:6" x14ac:dyDescent="0.3">
      <c r="B3307" s="8" t="s">
        <v>5464</v>
      </c>
      <c r="C3307" s="8" t="s">
        <v>1879</v>
      </c>
      <c r="D3307" s="8" t="s">
        <v>5495</v>
      </c>
      <c r="E3307" s="8" t="s">
        <v>88</v>
      </c>
      <c r="F3307" s="8" t="s">
        <v>4678</v>
      </c>
    </row>
    <row r="3308" spans="2:6" x14ac:dyDescent="0.3">
      <c r="B3308" s="8" t="s">
        <v>5464</v>
      </c>
      <c r="C3308" s="8" t="s">
        <v>5062</v>
      </c>
      <c r="D3308" s="8" t="s">
        <v>5496</v>
      </c>
      <c r="E3308" s="8" t="s">
        <v>88</v>
      </c>
      <c r="F3308" s="8" t="s">
        <v>4678</v>
      </c>
    </row>
    <row r="3309" spans="2:6" x14ac:dyDescent="0.3">
      <c r="B3309" s="8" t="s">
        <v>5464</v>
      </c>
      <c r="C3309" s="8" t="s">
        <v>5064</v>
      </c>
      <c r="D3309" s="8" t="s">
        <v>5497</v>
      </c>
      <c r="E3309" s="8" t="s">
        <v>88</v>
      </c>
      <c r="F3309" s="8" t="s">
        <v>4678</v>
      </c>
    </row>
    <row r="3310" spans="2:6" x14ac:dyDescent="0.3">
      <c r="B3310" s="8" t="s">
        <v>5464</v>
      </c>
      <c r="C3310" s="8" t="s">
        <v>3266</v>
      </c>
      <c r="D3310" s="8" t="s">
        <v>5498</v>
      </c>
      <c r="E3310" s="8" t="s">
        <v>88</v>
      </c>
      <c r="F3310" s="8" t="s">
        <v>4678</v>
      </c>
    </row>
    <row r="3311" spans="2:6" x14ac:dyDescent="0.3">
      <c r="B3311" s="8" t="s">
        <v>5464</v>
      </c>
      <c r="C3311" s="8" t="s">
        <v>893</v>
      </c>
      <c r="D3311" s="8" t="s">
        <v>5499</v>
      </c>
      <c r="E3311" s="8" t="s">
        <v>88</v>
      </c>
      <c r="F3311" s="8" t="s">
        <v>4678</v>
      </c>
    </row>
    <row r="3312" spans="2:6" x14ac:dyDescent="0.3">
      <c r="B3312" s="8" t="s">
        <v>5464</v>
      </c>
      <c r="C3312" s="8" t="s">
        <v>5500</v>
      </c>
      <c r="D3312" s="8" t="s">
        <v>5501</v>
      </c>
      <c r="E3312" s="8" t="s">
        <v>88</v>
      </c>
      <c r="F3312" s="8" t="s">
        <v>4678</v>
      </c>
    </row>
    <row r="3313" spans="2:6" x14ac:dyDescent="0.3">
      <c r="B3313" s="8" t="s">
        <v>5464</v>
      </c>
      <c r="C3313" s="8" t="s">
        <v>5502</v>
      </c>
      <c r="D3313" s="8" t="s">
        <v>5503</v>
      </c>
      <c r="E3313" s="8" t="s">
        <v>88</v>
      </c>
      <c r="F3313" s="8" t="s">
        <v>4678</v>
      </c>
    </row>
    <row r="3314" spans="2:6" x14ac:dyDescent="0.3">
      <c r="B3314" s="8" t="s">
        <v>5464</v>
      </c>
      <c r="C3314" s="8" t="s">
        <v>5504</v>
      </c>
      <c r="D3314" s="8" t="s">
        <v>5505</v>
      </c>
      <c r="E3314" s="8" t="s">
        <v>88</v>
      </c>
      <c r="F3314" s="8" t="s">
        <v>4678</v>
      </c>
    </row>
    <row r="3315" spans="2:6" x14ac:dyDescent="0.3">
      <c r="B3315" s="8" t="s">
        <v>5464</v>
      </c>
      <c r="C3315" s="8" t="s">
        <v>4748</v>
      </c>
      <c r="D3315" s="8" t="s">
        <v>5506</v>
      </c>
      <c r="E3315" s="8" t="s">
        <v>88</v>
      </c>
      <c r="F3315" s="8" t="s">
        <v>4678</v>
      </c>
    </row>
    <row r="3316" spans="2:6" x14ac:dyDescent="0.3">
      <c r="B3316" s="8" t="s">
        <v>5507</v>
      </c>
      <c r="C3316" s="8"/>
      <c r="D3316" s="8" t="s">
        <v>5507</v>
      </c>
      <c r="E3316" s="8" t="s">
        <v>88</v>
      </c>
      <c r="F3316" s="8" t="s">
        <v>4678</v>
      </c>
    </row>
    <row r="3317" spans="2:6" x14ac:dyDescent="0.3">
      <c r="B3317" s="8" t="s">
        <v>5508</v>
      </c>
      <c r="C3317" s="8"/>
      <c r="D3317" s="8" t="s">
        <v>5508</v>
      </c>
      <c r="E3317" s="8" t="s">
        <v>88</v>
      </c>
      <c r="F3317" s="8" t="s">
        <v>4678</v>
      </c>
    </row>
    <row r="3318" spans="2:6" x14ac:dyDescent="0.3">
      <c r="B3318" s="8" t="s">
        <v>5509</v>
      </c>
      <c r="C3318" s="8"/>
      <c r="D3318" s="8" t="s">
        <v>5509</v>
      </c>
      <c r="E3318" s="8" t="s">
        <v>88</v>
      </c>
      <c r="F3318" s="8" t="s">
        <v>4678</v>
      </c>
    </row>
    <row r="3319" spans="2:6" x14ac:dyDescent="0.3">
      <c r="B3319" s="8" t="s">
        <v>5510</v>
      </c>
      <c r="C3319" s="8"/>
      <c r="D3319" s="8" t="s">
        <v>5510</v>
      </c>
      <c r="E3319" s="8" t="s">
        <v>88</v>
      </c>
      <c r="F3319" s="8" t="s">
        <v>4678</v>
      </c>
    </row>
    <row r="3320" spans="2:6" x14ac:dyDescent="0.3">
      <c r="B3320" s="8" t="s">
        <v>5511</v>
      </c>
      <c r="C3320" s="8"/>
      <c r="D3320" s="8" t="s">
        <v>5511</v>
      </c>
      <c r="E3320" s="8" t="s">
        <v>88</v>
      </c>
      <c r="F3320" s="8" t="s">
        <v>4678</v>
      </c>
    </row>
    <row r="3321" spans="2:6" x14ac:dyDescent="0.3">
      <c r="B3321" s="8" t="s">
        <v>5512</v>
      </c>
      <c r="C3321" s="8"/>
      <c r="D3321" s="8" t="s">
        <v>5512</v>
      </c>
      <c r="E3321" s="8" t="s">
        <v>88</v>
      </c>
      <c r="F3321" s="8" t="s">
        <v>4678</v>
      </c>
    </row>
    <row r="3322" spans="2:6" x14ac:dyDescent="0.3">
      <c r="B3322" s="8" t="s">
        <v>5513</v>
      </c>
      <c r="C3322" s="8"/>
      <c r="D3322" s="8" t="s">
        <v>5513</v>
      </c>
      <c r="E3322" s="8" t="s">
        <v>88</v>
      </c>
      <c r="F3322" s="8" t="s">
        <v>4678</v>
      </c>
    </row>
    <row r="3323" spans="2:6" x14ac:dyDescent="0.3">
      <c r="B3323" s="8" t="s">
        <v>5514</v>
      </c>
      <c r="C3323" s="8"/>
      <c r="D3323" s="8" t="s">
        <v>5514</v>
      </c>
      <c r="E3323" s="8" t="s">
        <v>88</v>
      </c>
      <c r="F3323" s="8" t="s">
        <v>4678</v>
      </c>
    </row>
    <row r="3324" spans="2:6" x14ac:dyDescent="0.3">
      <c r="B3324" s="8" t="s">
        <v>124</v>
      </c>
      <c r="C3324" s="8"/>
      <c r="D3324" s="8" t="s">
        <v>124</v>
      </c>
      <c r="E3324" s="8" t="s">
        <v>88</v>
      </c>
      <c r="F3324" s="8" t="s">
        <v>4678</v>
      </c>
    </row>
    <row r="3325" spans="2:6" x14ac:dyDescent="0.3">
      <c r="B3325" s="8" t="s">
        <v>5515</v>
      </c>
      <c r="C3325" s="8"/>
      <c r="D3325" s="8" t="s">
        <v>5515</v>
      </c>
      <c r="E3325" s="8" t="s">
        <v>88</v>
      </c>
      <c r="F3325" s="8" t="s">
        <v>4678</v>
      </c>
    </row>
    <row r="3326" spans="2:6" x14ac:dyDescent="0.3">
      <c r="B3326" s="8" t="s">
        <v>5516</v>
      </c>
      <c r="C3326" s="8"/>
      <c r="D3326" s="8" t="s">
        <v>5516</v>
      </c>
      <c r="E3326" s="8" t="s">
        <v>88</v>
      </c>
      <c r="F3326" s="8" t="s">
        <v>4678</v>
      </c>
    </row>
    <row r="3327" spans="2:6" x14ac:dyDescent="0.3">
      <c r="B3327" s="8" t="s">
        <v>5517</v>
      </c>
      <c r="C3327" s="8"/>
      <c r="D3327" s="8" t="s">
        <v>5517</v>
      </c>
      <c r="E3327" s="8" t="s">
        <v>88</v>
      </c>
      <c r="F3327" s="8" t="s">
        <v>4678</v>
      </c>
    </row>
    <row r="3328" spans="2:6" x14ac:dyDescent="0.3">
      <c r="B3328" s="8" t="s">
        <v>5518</v>
      </c>
      <c r="C3328" s="8" t="s">
        <v>5519</v>
      </c>
      <c r="D3328" s="8" t="s">
        <v>5520</v>
      </c>
      <c r="E3328" s="8" t="s">
        <v>88</v>
      </c>
      <c r="F3328" s="8" t="s">
        <v>4678</v>
      </c>
    </row>
    <row r="3329" spans="2:6" x14ac:dyDescent="0.3">
      <c r="B3329" s="8" t="s">
        <v>5518</v>
      </c>
      <c r="C3329" s="8" t="s">
        <v>1240</v>
      </c>
      <c r="D3329" s="8" t="s">
        <v>5521</v>
      </c>
      <c r="E3329" s="8" t="s">
        <v>88</v>
      </c>
      <c r="F3329" s="8" t="s">
        <v>4678</v>
      </c>
    </row>
    <row r="3330" spans="2:6" x14ac:dyDescent="0.3">
      <c r="B3330" s="8" t="s">
        <v>5518</v>
      </c>
      <c r="C3330" s="8" t="s">
        <v>4473</v>
      </c>
      <c r="D3330" s="8" t="s">
        <v>5522</v>
      </c>
      <c r="E3330" s="8" t="s">
        <v>88</v>
      </c>
      <c r="F3330" s="8" t="s">
        <v>4678</v>
      </c>
    </row>
    <row r="3331" spans="2:6" x14ac:dyDescent="0.3">
      <c r="B3331" s="8" t="s">
        <v>5518</v>
      </c>
      <c r="C3331" s="8" t="s">
        <v>1417</v>
      </c>
      <c r="D3331" s="8" t="s">
        <v>5523</v>
      </c>
      <c r="E3331" s="8" t="s">
        <v>88</v>
      </c>
      <c r="F3331" s="8" t="s">
        <v>4678</v>
      </c>
    </row>
    <row r="3332" spans="2:6" x14ac:dyDescent="0.3">
      <c r="B3332" s="8" t="s">
        <v>5518</v>
      </c>
      <c r="C3332" s="8" t="s">
        <v>1421</v>
      </c>
      <c r="D3332" s="8" t="s">
        <v>5524</v>
      </c>
      <c r="E3332" s="8" t="s">
        <v>88</v>
      </c>
      <c r="F3332" s="8" t="s">
        <v>4678</v>
      </c>
    </row>
    <row r="3333" spans="2:6" x14ac:dyDescent="0.3">
      <c r="B3333" s="8" t="s">
        <v>5518</v>
      </c>
      <c r="C3333" s="8" t="s">
        <v>1425</v>
      </c>
      <c r="D3333" s="8" t="s">
        <v>5525</v>
      </c>
      <c r="E3333" s="8" t="s">
        <v>88</v>
      </c>
      <c r="F3333" s="8" t="s">
        <v>4678</v>
      </c>
    </row>
    <row r="3334" spans="2:6" x14ac:dyDescent="0.3">
      <c r="B3334" s="8" t="s">
        <v>5518</v>
      </c>
      <c r="C3334" s="8" t="s">
        <v>242</v>
      </c>
      <c r="D3334" s="8" t="s">
        <v>5526</v>
      </c>
      <c r="E3334" s="8" t="s">
        <v>88</v>
      </c>
      <c r="F3334" s="8" t="s">
        <v>4678</v>
      </c>
    </row>
    <row r="3335" spans="2:6" x14ac:dyDescent="0.3">
      <c r="B3335" s="8" t="s">
        <v>5518</v>
      </c>
      <c r="C3335" s="8" t="s">
        <v>244</v>
      </c>
      <c r="D3335" s="8" t="s">
        <v>5527</v>
      </c>
      <c r="E3335" s="8" t="s">
        <v>88</v>
      </c>
      <c r="F3335" s="8" t="s">
        <v>4678</v>
      </c>
    </row>
    <row r="3336" spans="2:6" x14ac:dyDescent="0.3">
      <c r="B3336" s="8" t="s">
        <v>5518</v>
      </c>
      <c r="C3336" s="8" t="s">
        <v>248</v>
      </c>
      <c r="D3336" s="8" t="s">
        <v>5528</v>
      </c>
      <c r="E3336" s="8" t="s">
        <v>88</v>
      </c>
      <c r="F3336" s="8" t="s">
        <v>4678</v>
      </c>
    </row>
    <row r="3337" spans="2:6" x14ac:dyDescent="0.3">
      <c r="B3337" s="8" t="s">
        <v>5518</v>
      </c>
      <c r="C3337" s="8">
        <v>3</v>
      </c>
      <c r="D3337" s="8" t="s">
        <v>5529</v>
      </c>
      <c r="E3337" s="8" t="s">
        <v>88</v>
      </c>
      <c r="F3337" s="8" t="s">
        <v>4678</v>
      </c>
    </row>
    <row r="3338" spans="2:6" x14ac:dyDescent="0.3">
      <c r="B3338" s="8" t="s">
        <v>5518</v>
      </c>
      <c r="C3338" s="8" t="s">
        <v>1778</v>
      </c>
      <c r="D3338" s="8" t="s">
        <v>5530</v>
      </c>
      <c r="E3338" s="8" t="s">
        <v>88</v>
      </c>
      <c r="F3338" s="8" t="s">
        <v>4678</v>
      </c>
    </row>
    <row r="3339" spans="2:6" x14ac:dyDescent="0.3">
      <c r="B3339" s="8" t="s">
        <v>5518</v>
      </c>
      <c r="C3339" s="8" t="s">
        <v>2623</v>
      </c>
      <c r="D3339" s="8" t="s">
        <v>5531</v>
      </c>
      <c r="E3339" s="8" t="s">
        <v>88</v>
      </c>
      <c r="F3339" s="8" t="s">
        <v>4678</v>
      </c>
    </row>
    <row r="3340" spans="2:6" x14ac:dyDescent="0.3">
      <c r="B3340" s="8" t="s">
        <v>5518</v>
      </c>
      <c r="C3340" s="8" t="s">
        <v>2625</v>
      </c>
      <c r="D3340" s="8" t="s">
        <v>5532</v>
      </c>
      <c r="E3340" s="8" t="s">
        <v>88</v>
      </c>
      <c r="F3340" s="8" t="s">
        <v>4678</v>
      </c>
    </row>
    <row r="3341" spans="2:6" x14ac:dyDescent="0.3">
      <c r="B3341" s="8" t="s">
        <v>5518</v>
      </c>
      <c r="C3341" s="8" t="s">
        <v>1788</v>
      </c>
      <c r="D3341" s="8" t="s">
        <v>5533</v>
      </c>
      <c r="E3341" s="8" t="s">
        <v>88</v>
      </c>
      <c r="F3341" s="8" t="s">
        <v>4678</v>
      </c>
    </row>
    <row r="3342" spans="2:6" x14ac:dyDescent="0.3">
      <c r="B3342" s="8" t="s">
        <v>5518</v>
      </c>
      <c r="C3342" s="8" t="s">
        <v>2276</v>
      </c>
      <c r="D3342" s="8" t="s">
        <v>5534</v>
      </c>
      <c r="E3342" s="8" t="s">
        <v>88</v>
      </c>
      <c r="F3342" s="8" t="s">
        <v>4678</v>
      </c>
    </row>
    <row r="3343" spans="2:6" x14ac:dyDescent="0.3">
      <c r="B3343" s="8" t="s">
        <v>5518</v>
      </c>
      <c r="C3343" s="8" t="s">
        <v>5535</v>
      </c>
      <c r="D3343" s="8" t="s">
        <v>5536</v>
      </c>
      <c r="E3343" s="8" t="s">
        <v>88</v>
      </c>
      <c r="F3343" s="8" t="s">
        <v>4678</v>
      </c>
    </row>
    <row r="3344" spans="2:6" x14ac:dyDescent="0.3">
      <c r="B3344" s="8" t="s">
        <v>5518</v>
      </c>
      <c r="C3344" s="8">
        <v>4</v>
      </c>
      <c r="D3344" s="8" t="s">
        <v>5537</v>
      </c>
      <c r="E3344" s="8" t="s">
        <v>88</v>
      </c>
      <c r="F3344" s="8" t="s">
        <v>4678</v>
      </c>
    </row>
    <row r="3345" spans="2:6" x14ac:dyDescent="0.3">
      <c r="B3345" s="8" t="s">
        <v>5518</v>
      </c>
      <c r="C3345" s="8" t="s">
        <v>1931</v>
      </c>
      <c r="D3345" s="8" t="s">
        <v>5538</v>
      </c>
      <c r="E3345" s="8" t="s">
        <v>88</v>
      </c>
      <c r="F3345" s="8" t="s">
        <v>4678</v>
      </c>
    </row>
    <row r="3346" spans="2:6" x14ac:dyDescent="0.3">
      <c r="B3346" s="8" t="s">
        <v>5518</v>
      </c>
      <c r="C3346" s="8" t="s">
        <v>1692</v>
      </c>
      <c r="D3346" s="8" t="s">
        <v>5539</v>
      </c>
      <c r="E3346" s="8" t="s">
        <v>88</v>
      </c>
      <c r="F3346" s="8" t="s">
        <v>4678</v>
      </c>
    </row>
    <row r="3347" spans="2:6" x14ac:dyDescent="0.3">
      <c r="B3347" s="8" t="s">
        <v>5518</v>
      </c>
      <c r="C3347" s="8" t="s">
        <v>1938</v>
      </c>
      <c r="D3347" s="8" t="s">
        <v>5540</v>
      </c>
      <c r="E3347" s="8" t="s">
        <v>88</v>
      </c>
      <c r="F3347" s="8" t="s">
        <v>4678</v>
      </c>
    </row>
    <row r="3348" spans="2:6" x14ac:dyDescent="0.3">
      <c r="B3348" s="8" t="s">
        <v>5518</v>
      </c>
      <c r="C3348" s="8" t="s">
        <v>3519</v>
      </c>
      <c r="D3348" s="8" t="s">
        <v>5541</v>
      </c>
      <c r="E3348" s="8" t="s">
        <v>88</v>
      </c>
      <c r="F3348" s="8" t="s">
        <v>4678</v>
      </c>
    </row>
    <row r="3349" spans="2:6" x14ac:dyDescent="0.3">
      <c r="B3349" s="8" t="s">
        <v>5518</v>
      </c>
      <c r="C3349" s="8" t="s">
        <v>119</v>
      </c>
      <c r="D3349" s="8" t="s">
        <v>5542</v>
      </c>
      <c r="E3349" s="8" t="s">
        <v>88</v>
      </c>
      <c r="F3349" s="8" t="s">
        <v>4678</v>
      </c>
    </row>
    <row r="3350" spans="2:6" x14ac:dyDescent="0.3">
      <c r="B3350" s="8" t="s">
        <v>5518</v>
      </c>
      <c r="C3350" s="8" t="s">
        <v>3522</v>
      </c>
      <c r="D3350" s="8" t="s">
        <v>5543</v>
      </c>
      <c r="E3350" s="8" t="s">
        <v>88</v>
      </c>
      <c r="F3350" s="8" t="s">
        <v>4678</v>
      </c>
    </row>
    <row r="3351" spans="2:6" x14ac:dyDescent="0.3">
      <c r="B3351" s="8" t="s">
        <v>5518</v>
      </c>
      <c r="C3351" s="8" t="s">
        <v>5544</v>
      </c>
      <c r="D3351" s="8" t="s">
        <v>5545</v>
      </c>
      <c r="E3351" s="8" t="s">
        <v>88</v>
      </c>
      <c r="F3351" s="8" t="s">
        <v>4678</v>
      </c>
    </row>
    <row r="3352" spans="2:6" x14ac:dyDescent="0.3">
      <c r="B3352" s="8" t="s">
        <v>5518</v>
      </c>
      <c r="C3352" s="8" t="s">
        <v>5546</v>
      </c>
      <c r="D3352" s="8" t="s">
        <v>5547</v>
      </c>
      <c r="E3352" s="8" t="s">
        <v>88</v>
      </c>
      <c r="F3352" s="8" t="s">
        <v>4678</v>
      </c>
    </row>
    <row r="3353" spans="2:6" x14ac:dyDescent="0.3">
      <c r="B3353" s="8" t="s">
        <v>5518</v>
      </c>
      <c r="C3353" s="8" t="s">
        <v>5548</v>
      </c>
      <c r="D3353" s="8" t="s">
        <v>5549</v>
      </c>
      <c r="E3353" s="8" t="s">
        <v>88</v>
      </c>
      <c r="F3353" s="8" t="s">
        <v>4678</v>
      </c>
    </row>
    <row r="3354" spans="2:6" x14ac:dyDescent="0.3">
      <c r="B3354" s="8" t="s">
        <v>5518</v>
      </c>
      <c r="C3354" s="8" t="s">
        <v>5550</v>
      </c>
      <c r="D3354" s="8" t="s">
        <v>5551</v>
      </c>
      <c r="E3354" s="8" t="s">
        <v>88</v>
      </c>
      <c r="F3354" s="8" t="s">
        <v>4678</v>
      </c>
    </row>
    <row r="3355" spans="2:6" x14ac:dyDescent="0.3">
      <c r="B3355" s="8" t="s">
        <v>5518</v>
      </c>
      <c r="C3355" s="8" t="s">
        <v>5552</v>
      </c>
      <c r="D3355" s="8" t="s">
        <v>5553</v>
      </c>
      <c r="E3355" s="8" t="s">
        <v>88</v>
      </c>
      <c r="F3355" s="8" t="s">
        <v>4678</v>
      </c>
    </row>
    <row r="3356" spans="2:6" x14ac:dyDescent="0.3">
      <c r="B3356" s="8" t="s">
        <v>5518</v>
      </c>
      <c r="C3356" s="8" t="s">
        <v>5554</v>
      </c>
      <c r="D3356" s="8" t="s">
        <v>5555</v>
      </c>
      <c r="E3356" s="8" t="s">
        <v>88</v>
      </c>
      <c r="F3356" s="8" t="s">
        <v>4678</v>
      </c>
    </row>
    <row r="3357" spans="2:6" x14ac:dyDescent="0.3">
      <c r="B3357" s="8" t="s">
        <v>5518</v>
      </c>
      <c r="C3357" s="8" t="s">
        <v>5556</v>
      </c>
      <c r="D3357" s="8" t="s">
        <v>5557</v>
      </c>
      <c r="E3357" s="8" t="s">
        <v>88</v>
      </c>
      <c r="F3357" s="8" t="s">
        <v>4678</v>
      </c>
    </row>
    <row r="3358" spans="2:6" x14ac:dyDescent="0.3">
      <c r="B3358" s="8" t="s">
        <v>5518</v>
      </c>
      <c r="C3358" s="8" t="s">
        <v>5558</v>
      </c>
      <c r="D3358" s="8" t="s">
        <v>5559</v>
      </c>
      <c r="E3358" s="8" t="s">
        <v>88</v>
      </c>
      <c r="F3358" s="8" t="s">
        <v>4678</v>
      </c>
    </row>
    <row r="3359" spans="2:6" x14ac:dyDescent="0.3">
      <c r="B3359" s="8" t="s">
        <v>5518</v>
      </c>
      <c r="C3359" s="8">
        <v>5</v>
      </c>
      <c r="D3359" s="8" t="s">
        <v>5560</v>
      </c>
      <c r="E3359" s="8" t="s">
        <v>88</v>
      </c>
      <c r="F3359" s="8" t="s">
        <v>4678</v>
      </c>
    </row>
    <row r="3360" spans="2:6" x14ac:dyDescent="0.3">
      <c r="B3360" s="8" t="s">
        <v>5561</v>
      </c>
      <c r="C3360" s="8"/>
      <c r="D3360" s="8" t="s">
        <v>5561</v>
      </c>
      <c r="E3360" s="8" t="s">
        <v>88</v>
      </c>
      <c r="F3360" s="8" t="s">
        <v>4678</v>
      </c>
    </row>
    <row r="3361" spans="2:6" x14ac:dyDescent="0.3">
      <c r="B3361" s="8" t="s">
        <v>5562</v>
      </c>
      <c r="C3361" s="8" t="s">
        <v>2246</v>
      </c>
      <c r="D3361" s="8" t="s">
        <v>5563</v>
      </c>
      <c r="E3361" s="8" t="s">
        <v>88</v>
      </c>
      <c r="F3361" s="8" t="s">
        <v>4678</v>
      </c>
    </row>
    <row r="3362" spans="2:6" x14ac:dyDescent="0.3">
      <c r="B3362" s="8" t="s">
        <v>5562</v>
      </c>
      <c r="C3362" s="8" t="s">
        <v>3708</v>
      </c>
      <c r="D3362" s="8" t="s">
        <v>5564</v>
      </c>
      <c r="E3362" s="8" t="s">
        <v>88</v>
      </c>
      <c r="F3362" s="8" t="s">
        <v>4678</v>
      </c>
    </row>
    <row r="3363" spans="2:6" x14ac:dyDescent="0.3">
      <c r="B3363" s="8" t="s">
        <v>5562</v>
      </c>
      <c r="C3363" s="8" t="s">
        <v>1085</v>
      </c>
      <c r="D3363" s="8" t="s">
        <v>5565</v>
      </c>
      <c r="E3363" s="8" t="s">
        <v>88</v>
      </c>
      <c r="F3363" s="8" t="s">
        <v>4678</v>
      </c>
    </row>
    <row r="3364" spans="2:6" x14ac:dyDescent="0.3">
      <c r="B3364" s="8" t="s">
        <v>5562</v>
      </c>
      <c r="C3364" s="8" t="s">
        <v>888</v>
      </c>
      <c r="D3364" s="8" t="s">
        <v>5566</v>
      </c>
      <c r="E3364" s="8" t="s">
        <v>88</v>
      </c>
      <c r="F3364" s="8" t="s">
        <v>4678</v>
      </c>
    </row>
    <row r="3365" spans="2:6" x14ac:dyDescent="0.3">
      <c r="B3365" s="8" t="s">
        <v>5567</v>
      </c>
      <c r="C3365" s="8" t="s">
        <v>5568</v>
      </c>
      <c r="D3365" s="8" t="s">
        <v>5569</v>
      </c>
      <c r="E3365" s="8" t="s">
        <v>88</v>
      </c>
      <c r="F3365" s="8" t="s">
        <v>4678</v>
      </c>
    </row>
    <row r="3366" spans="2:6" x14ac:dyDescent="0.3">
      <c r="B3366" s="8" t="s">
        <v>5567</v>
      </c>
      <c r="C3366" s="8" t="s">
        <v>4405</v>
      </c>
      <c r="D3366" s="8" t="s">
        <v>5570</v>
      </c>
      <c r="E3366" s="8" t="s">
        <v>88</v>
      </c>
      <c r="F3366" s="8" t="s">
        <v>4678</v>
      </c>
    </row>
    <row r="3367" spans="2:6" x14ac:dyDescent="0.3">
      <c r="B3367" s="8" t="s">
        <v>5571</v>
      </c>
      <c r="C3367" s="8" t="s">
        <v>1638</v>
      </c>
      <c r="D3367" s="8" t="s">
        <v>5572</v>
      </c>
      <c r="E3367" s="8" t="s">
        <v>88</v>
      </c>
      <c r="F3367" s="8" t="s">
        <v>4678</v>
      </c>
    </row>
    <row r="3368" spans="2:6" x14ac:dyDescent="0.3">
      <c r="B3368" s="8" t="s">
        <v>5571</v>
      </c>
      <c r="C3368" s="8" t="s">
        <v>4918</v>
      </c>
      <c r="D3368" s="8" t="s">
        <v>5573</v>
      </c>
      <c r="E3368" s="8" t="s">
        <v>88</v>
      </c>
      <c r="F3368" s="8" t="s">
        <v>4678</v>
      </c>
    </row>
    <row r="3369" spans="2:6" x14ac:dyDescent="0.3">
      <c r="B3369" s="8" t="s">
        <v>5571</v>
      </c>
      <c r="C3369" s="8" t="s">
        <v>193</v>
      </c>
      <c r="D3369" s="8" t="s">
        <v>5574</v>
      </c>
      <c r="E3369" s="8" t="s">
        <v>88</v>
      </c>
      <c r="F3369" s="8" t="s">
        <v>4678</v>
      </c>
    </row>
    <row r="3370" spans="2:6" x14ac:dyDescent="0.3">
      <c r="B3370" s="8" t="s">
        <v>5571</v>
      </c>
      <c r="C3370" s="8" t="s">
        <v>1650</v>
      </c>
      <c r="D3370" s="8" t="s">
        <v>5575</v>
      </c>
      <c r="E3370" s="8" t="s">
        <v>88</v>
      </c>
      <c r="F3370" s="8" t="s">
        <v>4678</v>
      </c>
    </row>
    <row r="3371" spans="2:6" x14ac:dyDescent="0.3">
      <c r="B3371" s="8" t="s">
        <v>5571</v>
      </c>
      <c r="C3371" s="8" t="s">
        <v>197</v>
      </c>
      <c r="D3371" s="8" t="s">
        <v>5576</v>
      </c>
      <c r="E3371" s="8" t="s">
        <v>88</v>
      </c>
      <c r="F3371" s="8" t="s">
        <v>4678</v>
      </c>
    </row>
    <row r="3372" spans="2:6" x14ac:dyDescent="0.3">
      <c r="B3372" s="8" t="s">
        <v>5571</v>
      </c>
      <c r="C3372" s="8" t="s">
        <v>338</v>
      </c>
      <c r="D3372" s="8" t="s">
        <v>5577</v>
      </c>
      <c r="E3372" s="8" t="s">
        <v>88</v>
      </c>
      <c r="F3372" s="8" t="s">
        <v>4678</v>
      </c>
    </row>
    <row r="3373" spans="2:6" x14ac:dyDescent="0.3">
      <c r="B3373" s="8" t="s">
        <v>5571</v>
      </c>
      <c r="C3373" s="8" t="s">
        <v>340</v>
      </c>
      <c r="D3373" s="8" t="s">
        <v>5578</v>
      </c>
      <c r="E3373" s="8" t="s">
        <v>88</v>
      </c>
      <c r="F3373" s="8" t="s">
        <v>4678</v>
      </c>
    </row>
    <row r="3374" spans="2:6" x14ac:dyDescent="0.3">
      <c r="B3374" s="8" t="s">
        <v>5571</v>
      </c>
      <c r="C3374" s="8" t="s">
        <v>342</v>
      </c>
      <c r="D3374" s="8" t="s">
        <v>5579</v>
      </c>
      <c r="E3374" s="8" t="s">
        <v>88</v>
      </c>
      <c r="F3374" s="8" t="s">
        <v>4678</v>
      </c>
    </row>
    <row r="3375" spans="2:6" x14ac:dyDescent="0.3">
      <c r="B3375" s="8" t="s">
        <v>5571</v>
      </c>
      <c r="C3375" s="8" t="s">
        <v>2253</v>
      </c>
      <c r="D3375" s="8" t="s">
        <v>5580</v>
      </c>
      <c r="E3375" s="8" t="s">
        <v>88</v>
      </c>
      <c r="F3375" s="8" t="s">
        <v>4678</v>
      </c>
    </row>
    <row r="3376" spans="2:6" x14ac:dyDescent="0.3">
      <c r="B3376" s="8" t="s">
        <v>5571</v>
      </c>
      <c r="C3376" s="8" t="s">
        <v>2346</v>
      </c>
      <c r="D3376" s="8" t="s">
        <v>5581</v>
      </c>
      <c r="E3376" s="8" t="s">
        <v>88</v>
      </c>
      <c r="F3376" s="8" t="s">
        <v>4678</v>
      </c>
    </row>
    <row r="3377" spans="2:6" x14ac:dyDescent="0.3">
      <c r="B3377" s="8" t="s">
        <v>5571</v>
      </c>
      <c r="C3377" s="8" t="s">
        <v>1598</v>
      </c>
      <c r="D3377" s="8" t="s">
        <v>5582</v>
      </c>
      <c r="E3377" s="8" t="s">
        <v>88</v>
      </c>
      <c r="F3377" s="8" t="s">
        <v>4678</v>
      </c>
    </row>
    <row r="3378" spans="2:6" x14ac:dyDescent="0.3">
      <c r="B3378" s="8" t="s">
        <v>5571</v>
      </c>
      <c r="C3378" s="8" t="s">
        <v>1600</v>
      </c>
      <c r="D3378" s="8" t="s">
        <v>5583</v>
      </c>
      <c r="E3378" s="8" t="s">
        <v>88</v>
      </c>
      <c r="F3378" s="8" t="s">
        <v>4678</v>
      </c>
    </row>
    <row r="3379" spans="2:6" x14ac:dyDescent="0.3">
      <c r="B3379" s="8" t="s">
        <v>5571</v>
      </c>
      <c r="C3379" s="8" t="s">
        <v>1017</v>
      </c>
      <c r="D3379" s="8" t="s">
        <v>5584</v>
      </c>
      <c r="E3379" s="8" t="s">
        <v>88</v>
      </c>
      <c r="F3379" s="8" t="s">
        <v>4678</v>
      </c>
    </row>
    <row r="3380" spans="2:6" x14ac:dyDescent="0.3">
      <c r="B3380" s="8" t="s">
        <v>5571</v>
      </c>
      <c r="C3380" s="8" t="s">
        <v>1019</v>
      </c>
      <c r="D3380" s="8" t="s">
        <v>5585</v>
      </c>
      <c r="E3380" s="8" t="s">
        <v>88</v>
      </c>
      <c r="F3380" s="8" t="s">
        <v>4678</v>
      </c>
    </row>
    <row r="3381" spans="2:6" x14ac:dyDescent="0.3">
      <c r="B3381" s="8" t="s">
        <v>5571</v>
      </c>
      <c r="C3381" s="8" t="s">
        <v>1021</v>
      </c>
      <c r="D3381" s="8" t="s">
        <v>5586</v>
      </c>
      <c r="E3381" s="8" t="s">
        <v>88</v>
      </c>
      <c r="F3381" s="8" t="s">
        <v>4678</v>
      </c>
    </row>
    <row r="3382" spans="2:6" x14ac:dyDescent="0.3">
      <c r="B3382" s="8" t="s">
        <v>5571</v>
      </c>
      <c r="C3382" s="8" t="s">
        <v>1023</v>
      </c>
      <c r="D3382" s="8" t="s">
        <v>5587</v>
      </c>
      <c r="E3382" s="8" t="s">
        <v>88</v>
      </c>
      <c r="F3382" s="8" t="s">
        <v>4678</v>
      </c>
    </row>
    <row r="3383" spans="2:6" x14ac:dyDescent="0.3">
      <c r="B3383" s="8" t="s">
        <v>5571</v>
      </c>
      <c r="C3383" s="8" t="s">
        <v>2480</v>
      </c>
      <c r="D3383" s="8" t="s">
        <v>5588</v>
      </c>
      <c r="E3383" s="8" t="s">
        <v>88</v>
      </c>
      <c r="F3383" s="8" t="s">
        <v>4678</v>
      </c>
    </row>
    <row r="3384" spans="2:6" x14ac:dyDescent="0.3">
      <c r="B3384" s="8" t="s">
        <v>5571</v>
      </c>
      <c r="C3384" s="8" t="s">
        <v>5589</v>
      </c>
      <c r="D3384" s="8" t="s">
        <v>5590</v>
      </c>
      <c r="E3384" s="8" t="s">
        <v>88</v>
      </c>
      <c r="F3384" s="8" t="s">
        <v>4678</v>
      </c>
    </row>
    <row r="3385" spans="2:6" x14ac:dyDescent="0.3">
      <c r="B3385" s="8" t="s">
        <v>5571</v>
      </c>
      <c r="C3385" s="8" t="s">
        <v>1500</v>
      </c>
      <c r="D3385" s="8" t="s">
        <v>5591</v>
      </c>
      <c r="E3385" s="8" t="s">
        <v>88</v>
      </c>
      <c r="F3385" s="8" t="s">
        <v>4678</v>
      </c>
    </row>
    <row r="3386" spans="2:6" x14ac:dyDescent="0.3">
      <c r="B3386" s="8" t="s">
        <v>5592</v>
      </c>
      <c r="C3386" s="8" t="s">
        <v>5593</v>
      </c>
      <c r="D3386" s="8" t="s">
        <v>5594</v>
      </c>
      <c r="E3386" s="8" t="s">
        <v>88</v>
      </c>
      <c r="F3386" s="8" t="s">
        <v>4678</v>
      </c>
    </row>
    <row r="3387" spans="2:6" x14ac:dyDescent="0.3">
      <c r="B3387" s="8" t="s">
        <v>5595</v>
      </c>
      <c r="C3387" s="8"/>
      <c r="D3387" s="8" t="s">
        <v>5595</v>
      </c>
      <c r="E3387" s="8" t="s">
        <v>88</v>
      </c>
      <c r="F3387" s="8" t="s">
        <v>4678</v>
      </c>
    </row>
    <row r="3388" spans="2:6" x14ac:dyDescent="0.3">
      <c r="B3388" s="8" t="s">
        <v>5596</v>
      </c>
      <c r="C3388" s="8"/>
      <c r="D3388" s="8" t="s">
        <v>5596</v>
      </c>
      <c r="E3388" s="8" t="s">
        <v>88</v>
      </c>
      <c r="F3388" s="8" t="s">
        <v>4678</v>
      </c>
    </row>
    <row r="3389" spans="2:6" x14ac:dyDescent="0.3">
      <c r="B3389" s="8" t="s">
        <v>5044</v>
      </c>
      <c r="C3389" s="8" t="s">
        <v>5597</v>
      </c>
      <c r="D3389" s="8" t="s">
        <v>5598</v>
      </c>
      <c r="E3389" s="8" t="s">
        <v>88</v>
      </c>
      <c r="F3389" s="8" t="s">
        <v>4678</v>
      </c>
    </row>
    <row r="3390" spans="2:6" x14ac:dyDescent="0.3">
      <c r="B3390" s="8" t="s">
        <v>5044</v>
      </c>
      <c r="C3390" s="8" t="s">
        <v>5558</v>
      </c>
      <c r="D3390" s="8" t="s">
        <v>5599</v>
      </c>
      <c r="E3390" s="8" t="s">
        <v>88</v>
      </c>
      <c r="F3390" s="8" t="s">
        <v>4678</v>
      </c>
    </row>
    <row r="3391" spans="2:6" x14ac:dyDescent="0.3">
      <c r="B3391" s="8" t="s">
        <v>5073</v>
      </c>
      <c r="C3391" s="8" t="s">
        <v>2124</v>
      </c>
      <c r="D3391" s="8" t="s">
        <v>5600</v>
      </c>
      <c r="E3391" s="8" t="s">
        <v>88</v>
      </c>
      <c r="F3391" s="8" t="s">
        <v>4678</v>
      </c>
    </row>
    <row r="3392" spans="2:6" x14ac:dyDescent="0.3">
      <c r="B3392" s="8" t="s">
        <v>5073</v>
      </c>
      <c r="C3392" s="8" t="s">
        <v>4505</v>
      </c>
      <c r="D3392" s="8" t="s">
        <v>5601</v>
      </c>
      <c r="E3392" s="8" t="s">
        <v>88</v>
      </c>
      <c r="F3392" s="8" t="s">
        <v>4678</v>
      </c>
    </row>
    <row r="3393" spans="2:6" x14ac:dyDescent="0.3">
      <c r="B3393" s="8" t="s">
        <v>5073</v>
      </c>
      <c r="C3393" s="8" t="s">
        <v>5602</v>
      </c>
      <c r="D3393" s="8" t="s">
        <v>5603</v>
      </c>
      <c r="E3393" s="8" t="s">
        <v>88</v>
      </c>
      <c r="F3393" s="8" t="s">
        <v>4678</v>
      </c>
    </row>
    <row r="3394" spans="2:6" x14ac:dyDescent="0.3">
      <c r="B3394" s="8" t="s">
        <v>5073</v>
      </c>
      <c r="C3394" s="8" t="s">
        <v>5604</v>
      </c>
      <c r="D3394" s="8" t="s">
        <v>5605</v>
      </c>
      <c r="E3394" s="8" t="s">
        <v>88</v>
      </c>
      <c r="F3394" s="8" t="s">
        <v>4678</v>
      </c>
    </row>
    <row r="3395" spans="2:6" x14ac:dyDescent="0.3">
      <c r="B3395" s="8" t="s">
        <v>5073</v>
      </c>
      <c r="C3395" s="8" t="s">
        <v>1228</v>
      </c>
      <c r="D3395" s="8" t="s">
        <v>5606</v>
      </c>
      <c r="E3395" s="8" t="s">
        <v>88</v>
      </c>
      <c r="F3395" s="8" t="s">
        <v>4678</v>
      </c>
    </row>
    <row r="3396" spans="2:6" x14ac:dyDescent="0.3">
      <c r="B3396" s="8" t="s">
        <v>5073</v>
      </c>
      <c r="C3396" s="8" t="s">
        <v>2332</v>
      </c>
      <c r="D3396" s="8" t="s">
        <v>5607</v>
      </c>
      <c r="E3396" s="8" t="s">
        <v>88</v>
      </c>
      <c r="F3396" s="8" t="s">
        <v>4678</v>
      </c>
    </row>
    <row r="3397" spans="2:6" x14ac:dyDescent="0.3">
      <c r="B3397" s="8" t="s">
        <v>5073</v>
      </c>
      <c r="C3397" s="8" t="s">
        <v>5608</v>
      </c>
      <c r="D3397" s="8" t="s">
        <v>5609</v>
      </c>
      <c r="E3397" s="8" t="s">
        <v>88</v>
      </c>
      <c r="F3397" s="8" t="s">
        <v>4678</v>
      </c>
    </row>
    <row r="3398" spans="2:6" x14ac:dyDescent="0.3">
      <c r="B3398" s="8" t="s">
        <v>5073</v>
      </c>
      <c r="C3398" s="8" t="s">
        <v>5610</v>
      </c>
      <c r="D3398" s="8" t="s">
        <v>5611</v>
      </c>
      <c r="E3398" s="8" t="s">
        <v>88</v>
      </c>
      <c r="F3398" s="8" t="s">
        <v>4678</v>
      </c>
    </row>
    <row r="3399" spans="2:6" x14ac:dyDescent="0.3">
      <c r="B3399" s="8" t="s">
        <v>5073</v>
      </c>
      <c r="C3399" s="8" t="s">
        <v>5612</v>
      </c>
      <c r="D3399" s="8" t="s">
        <v>5613</v>
      </c>
      <c r="E3399" s="8" t="s">
        <v>88</v>
      </c>
      <c r="F3399" s="8" t="s">
        <v>4678</v>
      </c>
    </row>
    <row r="3400" spans="2:6" x14ac:dyDescent="0.3">
      <c r="B3400" s="8" t="s">
        <v>5073</v>
      </c>
      <c r="C3400" s="8" t="s">
        <v>1717</v>
      </c>
      <c r="D3400" s="8" t="s">
        <v>5614</v>
      </c>
      <c r="E3400" s="8" t="s">
        <v>88</v>
      </c>
      <c r="F3400" s="8" t="s">
        <v>4678</v>
      </c>
    </row>
    <row r="3401" spans="2:6" x14ac:dyDescent="0.3">
      <c r="B3401" s="8" t="s">
        <v>5073</v>
      </c>
      <c r="C3401" s="8" t="s">
        <v>1719</v>
      </c>
      <c r="D3401" s="8" t="s">
        <v>5615</v>
      </c>
      <c r="E3401" s="8" t="s">
        <v>88</v>
      </c>
      <c r="F3401" s="8" t="s">
        <v>4678</v>
      </c>
    </row>
    <row r="3402" spans="2:6" x14ac:dyDescent="0.3">
      <c r="B3402" s="8" t="s">
        <v>5073</v>
      </c>
      <c r="C3402" s="8" t="s">
        <v>1250</v>
      </c>
      <c r="D3402" s="8" t="s">
        <v>5616</v>
      </c>
      <c r="E3402" s="8" t="s">
        <v>88</v>
      </c>
      <c r="F3402" s="8" t="s">
        <v>4678</v>
      </c>
    </row>
    <row r="3403" spans="2:6" x14ac:dyDescent="0.3">
      <c r="B3403" s="8" t="s">
        <v>5073</v>
      </c>
      <c r="C3403" s="8" t="s">
        <v>5617</v>
      </c>
      <c r="D3403" s="8" t="s">
        <v>5618</v>
      </c>
      <c r="E3403" s="8" t="s">
        <v>88</v>
      </c>
      <c r="F3403" s="8" t="s">
        <v>4678</v>
      </c>
    </row>
    <row r="3404" spans="2:6" x14ac:dyDescent="0.3">
      <c r="B3404" s="8" t="s">
        <v>5073</v>
      </c>
      <c r="C3404" s="8" t="s">
        <v>1003</v>
      </c>
      <c r="D3404" s="8" t="s">
        <v>5619</v>
      </c>
      <c r="E3404" s="8" t="s">
        <v>88</v>
      </c>
      <c r="F3404" s="8" t="s">
        <v>4678</v>
      </c>
    </row>
    <row r="3405" spans="2:6" x14ac:dyDescent="0.3">
      <c r="B3405" s="8" t="s">
        <v>5086</v>
      </c>
      <c r="C3405" s="8"/>
      <c r="D3405" s="8" t="s">
        <v>5086</v>
      </c>
      <c r="E3405" s="8" t="s">
        <v>88</v>
      </c>
      <c r="F3405" s="8" t="s">
        <v>4678</v>
      </c>
    </row>
    <row r="3406" spans="2:6" x14ac:dyDescent="0.3">
      <c r="B3406" s="8" t="s">
        <v>5090</v>
      </c>
      <c r="C3406" s="8"/>
      <c r="D3406" s="8" t="s">
        <v>5090</v>
      </c>
      <c r="E3406" s="8" t="s">
        <v>88</v>
      </c>
      <c r="F3406" s="8" t="s">
        <v>4678</v>
      </c>
    </row>
    <row r="3407" spans="2:6" x14ac:dyDescent="0.3">
      <c r="B3407" s="8" t="s">
        <v>5620</v>
      </c>
      <c r="C3407" s="8"/>
      <c r="D3407" s="8" t="s">
        <v>5620</v>
      </c>
      <c r="E3407" s="8" t="s">
        <v>88</v>
      </c>
      <c r="F3407" s="8" t="s">
        <v>4678</v>
      </c>
    </row>
    <row r="3408" spans="2:6" x14ac:dyDescent="0.3">
      <c r="B3408" s="8" t="s">
        <v>5621</v>
      </c>
      <c r="C3408" s="8"/>
      <c r="D3408" s="8" t="s">
        <v>5621</v>
      </c>
      <c r="E3408" s="8" t="s">
        <v>88</v>
      </c>
      <c r="F3408" s="8" t="s">
        <v>4678</v>
      </c>
    </row>
    <row r="3409" spans="2:6" x14ac:dyDescent="0.3">
      <c r="B3409" s="8" t="s">
        <v>5093</v>
      </c>
      <c r="C3409" s="8" t="s">
        <v>924</v>
      </c>
      <c r="D3409" s="8" t="s">
        <v>5622</v>
      </c>
      <c r="E3409" s="8" t="s">
        <v>88</v>
      </c>
      <c r="F3409" s="8" t="s">
        <v>4678</v>
      </c>
    </row>
    <row r="3410" spans="2:6" x14ac:dyDescent="0.3">
      <c r="B3410" s="8" t="s">
        <v>5623</v>
      </c>
      <c r="C3410" s="8"/>
      <c r="D3410" s="8" t="s">
        <v>5623</v>
      </c>
      <c r="E3410" s="8" t="s">
        <v>88</v>
      </c>
      <c r="F3410" s="8" t="s">
        <v>4678</v>
      </c>
    </row>
    <row r="3411" spans="2:6" x14ac:dyDescent="0.3">
      <c r="B3411" s="8" t="s">
        <v>5094</v>
      </c>
      <c r="C3411" s="8"/>
      <c r="D3411" s="8" t="s">
        <v>5094</v>
      </c>
      <c r="E3411" s="8" t="s">
        <v>88</v>
      </c>
      <c r="F3411" s="8" t="s">
        <v>4678</v>
      </c>
    </row>
    <row r="3412" spans="2:6" x14ac:dyDescent="0.3">
      <c r="B3412" s="8" t="s">
        <v>5096</v>
      </c>
      <c r="C3412" s="8" t="s">
        <v>2641</v>
      </c>
      <c r="D3412" s="8" t="s">
        <v>5624</v>
      </c>
      <c r="E3412" s="8" t="s">
        <v>88</v>
      </c>
      <c r="F3412" s="8" t="s">
        <v>4678</v>
      </c>
    </row>
    <row r="3413" spans="2:6" x14ac:dyDescent="0.3">
      <c r="B3413" s="8" t="s">
        <v>5096</v>
      </c>
      <c r="C3413" s="8" t="s">
        <v>5625</v>
      </c>
      <c r="D3413" s="8" t="s">
        <v>5626</v>
      </c>
      <c r="E3413" s="8" t="s">
        <v>88</v>
      </c>
      <c r="F3413" s="8" t="s">
        <v>4678</v>
      </c>
    </row>
    <row r="3414" spans="2:6" x14ac:dyDescent="0.3">
      <c r="B3414" s="8" t="s">
        <v>5627</v>
      </c>
      <c r="C3414" s="8" t="s">
        <v>2076</v>
      </c>
      <c r="D3414" s="8" t="s">
        <v>5628</v>
      </c>
      <c r="E3414" s="8" t="s">
        <v>88</v>
      </c>
      <c r="F3414" s="8" t="s">
        <v>4678</v>
      </c>
    </row>
    <row r="3415" spans="2:6" x14ac:dyDescent="0.3">
      <c r="B3415" s="8" t="s">
        <v>5627</v>
      </c>
      <c r="C3415" s="8" t="s">
        <v>2080</v>
      </c>
      <c r="D3415" s="8" t="s">
        <v>5629</v>
      </c>
      <c r="E3415" s="8" t="s">
        <v>88</v>
      </c>
      <c r="F3415" s="8" t="s">
        <v>4678</v>
      </c>
    </row>
    <row r="3416" spans="2:6" x14ac:dyDescent="0.3">
      <c r="B3416" s="8" t="s">
        <v>5630</v>
      </c>
      <c r="C3416" s="8" t="s">
        <v>1638</v>
      </c>
      <c r="D3416" s="8" t="s">
        <v>5631</v>
      </c>
      <c r="E3416" s="8" t="s">
        <v>88</v>
      </c>
      <c r="F3416" s="8" t="s">
        <v>4678</v>
      </c>
    </row>
    <row r="3417" spans="2:6" x14ac:dyDescent="0.3">
      <c r="B3417" s="8" t="s">
        <v>5630</v>
      </c>
      <c r="C3417" s="8" t="s">
        <v>2250</v>
      </c>
      <c r="D3417" s="8" t="s">
        <v>5632</v>
      </c>
      <c r="E3417" s="8" t="s">
        <v>88</v>
      </c>
      <c r="F3417" s="8" t="s">
        <v>4678</v>
      </c>
    </row>
    <row r="3418" spans="2:6" x14ac:dyDescent="0.3">
      <c r="B3418" s="8" t="s">
        <v>5633</v>
      </c>
      <c r="C3418" s="8" t="s">
        <v>2128</v>
      </c>
      <c r="D3418" s="8" t="s">
        <v>5634</v>
      </c>
      <c r="E3418" s="8" t="s">
        <v>88</v>
      </c>
      <c r="F3418" s="8" t="s">
        <v>4678</v>
      </c>
    </row>
    <row r="3419" spans="2:6" x14ac:dyDescent="0.3">
      <c r="B3419" s="8" t="s">
        <v>5633</v>
      </c>
      <c r="C3419" s="8" t="s">
        <v>693</v>
      </c>
      <c r="D3419" s="8" t="s">
        <v>5635</v>
      </c>
      <c r="E3419" s="8" t="s">
        <v>88</v>
      </c>
      <c r="F3419" s="8" t="s">
        <v>4678</v>
      </c>
    </row>
    <row r="3420" spans="2:6" x14ac:dyDescent="0.3">
      <c r="B3420" s="8" t="s">
        <v>5633</v>
      </c>
      <c r="C3420" s="8" t="s">
        <v>5636</v>
      </c>
      <c r="D3420" s="8" t="s">
        <v>5637</v>
      </c>
      <c r="E3420" s="8" t="s">
        <v>88</v>
      </c>
      <c r="F3420" s="8" t="s">
        <v>4678</v>
      </c>
    </row>
    <row r="3421" spans="2:6" x14ac:dyDescent="0.3">
      <c r="B3421" s="8" t="s">
        <v>5633</v>
      </c>
      <c r="C3421" s="8" t="s">
        <v>5638</v>
      </c>
      <c r="D3421" s="8" t="s">
        <v>5639</v>
      </c>
      <c r="E3421" s="8" t="s">
        <v>88</v>
      </c>
      <c r="F3421" s="8" t="s">
        <v>4678</v>
      </c>
    </row>
    <row r="3422" spans="2:6" x14ac:dyDescent="0.3">
      <c r="B3422" s="8" t="s">
        <v>2485</v>
      </c>
      <c r="C3422" s="8">
        <v>1</v>
      </c>
      <c r="D3422" s="8" t="s">
        <v>5640</v>
      </c>
      <c r="E3422" s="8" t="s">
        <v>88</v>
      </c>
      <c r="F3422" s="8" t="s">
        <v>4678</v>
      </c>
    </row>
    <row r="3423" spans="2:6" x14ac:dyDescent="0.3">
      <c r="B3423" s="8" t="s">
        <v>2485</v>
      </c>
      <c r="C3423" s="8" t="s">
        <v>2194</v>
      </c>
      <c r="D3423" s="8" t="s">
        <v>5641</v>
      </c>
      <c r="E3423" s="8" t="s">
        <v>88</v>
      </c>
      <c r="F3423" s="8" t="s">
        <v>4678</v>
      </c>
    </row>
    <row r="3424" spans="2:6" x14ac:dyDescent="0.3">
      <c r="B3424" s="8" t="s">
        <v>2485</v>
      </c>
      <c r="C3424" s="8" t="s">
        <v>5642</v>
      </c>
      <c r="D3424" s="8" t="s">
        <v>5643</v>
      </c>
      <c r="E3424" s="8" t="s">
        <v>88</v>
      </c>
      <c r="F3424" s="8" t="s">
        <v>4678</v>
      </c>
    </row>
    <row r="3425" spans="2:6" x14ac:dyDescent="0.3">
      <c r="B3425" s="8" t="s">
        <v>2485</v>
      </c>
      <c r="C3425" s="8" t="s">
        <v>5644</v>
      </c>
      <c r="D3425" s="8" t="s">
        <v>5645</v>
      </c>
      <c r="E3425" s="8" t="s">
        <v>88</v>
      </c>
      <c r="F3425" s="8" t="s">
        <v>4678</v>
      </c>
    </row>
    <row r="3426" spans="2:6" x14ac:dyDescent="0.3">
      <c r="B3426" s="8" t="s">
        <v>2485</v>
      </c>
      <c r="C3426" s="8" t="s">
        <v>2196</v>
      </c>
      <c r="D3426" s="8" t="s">
        <v>5646</v>
      </c>
      <c r="E3426" s="8" t="s">
        <v>88</v>
      </c>
      <c r="F3426" s="8" t="s">
        <v>4678</v>
      </c>
    </row>
    <row r="3427" spans="2:6" x14ac:dyDescent="0.3">
      <c r="B3427" s="8" t="s">
        <v>2485</v>
      </c>
      <c r="C3427" s="8" t="s">
        <v>5647</v>
      </c>
      <c r="D3427" s="8" t="s">
        <v>5648</v>
      </c>
      <c r="E3427" s="8" t="s">
        <v>88</v>
      </c>
      <c r="F3427" s="8" t="s">
        <v>4678</v>
      </c>
    </row>
    <row r="3428" spans="2:6" x14ac:dyDescent="0.3">
      <c r="B3428" s="8" t="s">
        <v>2485</v>
      </c>
      <c r="C3428" s="8" t="s">
        <v>5649</v>
      </c>
      <c r="D3428" s="8" t="s">
        <v>5650</v>
      </c>
      <c r="E3428" s="8" t="s">
        <v>88</v>
      </c>
      <c r="F3428" s="8" t="s">
        <v>4678</v>
      </c>
    </row>
    <row r="3429" spans="2:6" x14ac:dyDescent="0.3">
      <c r="B3429" s="8" t="s">
        <v>2485</v>
      </c>
      <c r="C3429" s="8" t="s">
        <v>5651</v>
      </c>
      <c r="D3429" s="8" t="s">
        <v>5652</v>
      </c>
      <c r="E3429" s="8" t="s">
        <v>88</v>
      </c>
      <c r="F3429" s="8" t="s">
        <v>4678</v>
      </c>
    </row>
    <row r="3430" spans="2:6" x14ac:dyDescent="0.3">
      <c r="B3430" s="8" t="s">
        <v>2485</v>
      </c>
      <c r="C3430" s="8" t="s">
        <v>2198</v>
      </c>
      <c r="D3430" s="8" t="s">
        <v>5653</v>
      </c>
      <c r="E3430" s="8" t="s">
        <v>88</v>
      </c>
      <c r="F3430" s="8" t="s">
        <v>4678</v>
      </c>
    </row>
    <row r="3431" spans="2:6" x14ac:dyDescent="0.3">
      <c r="B3431" s="8" t="s">
        <v>2485</v>
      </c>
      <c r="C3431" s="8" t="s">
        <v>5654</v>
      </c>
      <c r="D3431" s="8" t="s">
        <v>5655</v>
      </c>
      <c r="E3431" s="8" t="s">
        <v>88</v>
      </c>
      <c r="F3431" s="8" t="s">
        <v>4678</v>
      </c>
    </row>
    <row r="3432" spans="2:6" x14ac:dyDescent="0.3">
      <c r="B3432" s="8" t="s">
        <v>2485</v>
      </c>
      <c r="C3432" s="8" t="s">
        <v>5656</v>
      </c>
      <c r="D3432" s="8" t="s">
        <v>5657</v>
      </c>
      <c r="E3432" s="8" t="s">
        <v>88</v>
      </c>
      <c r="F3432" s="8" t="s">
        <v>4678</v>
      </c>
    </row>
    <row r="3433" spans="2:6" x14ac:dyDescent="0.3">
      <c r="B3433" s="8" t="s">
        <v>2485</v>
      </c>
      <c r="C3433" s="8">
        <v>4</v>
      </c>
      <c r="D3433" s="8" t="s">
        <v>5658</v>
      </c>
      <c r="E3433" s="8" t="s">
        <v>88</v>
      </c>
      <c r="F3433" s="8" t="s">
        <v>4678</v>
      </c>
    </row>
    <row r="3434" spans="2:6" x14ac:dyDescent="0.3">
      <c r="B3434" s="8" t="s">
        <v>2485</v>
      </c>
      <c r="C3434" s="8" t="s">
        <v>1478</v>
      </c>
      <c r="D3434" s="8" t="s">
        <v>5659</v>
      </c>
      <c r="E3434" s="8" t="s">
        <v>88</v>
      </c>
      <c r="F3434" s="8" t="s">
        <v>4678</v>
      </c>
    </row>
    <row r="3435" spans="2:6" x14ac:dyDescent="0.3">
      <c r="B3435" s="8" t="s">
        <v>2485</v>
      </c>
      <c r="C3435" s="8" t="s">
        <v>1480</v>
      </c>
      <c r="D3435" s="8" t="s">
        <v>5660</v>
      </c>
      <c r="E3435" s="8" t="s">
        <v>88</v>
      </c>
      <c r="F3435" s="8" t="s">
        <v>4678</v>
      </c>
    </row>
    <row r="3436" spans="2:6" x14ac:dyDescent="0.3">
      <c r="B3436" s="8" t="s">
        <v>2485</v>
      </c>
      <c r="C3436" s="8" t="s">
        <v>5661</v>
      </c>
      <c r="D3436" s="8" t="s">
        <v>5662</v>
      </c>
      <c r="E3436" s="8" t="s">
        <v>88</v>
      </c>
      <c r="F3436" s="8" t="s">
        <v>4678</v>
      </c>
    </row>
    <row r="3437" spans="2:6" x14ac:dyDescent="0.3">
      <c r="B3437" s="8" t="s">
        <v>2485</v>
      </c>
      <c r="C3437" s="8" t="s">
        <v>5663</v>
      </c>
      <c r="D3437" s="8" t="s">
        <v>5664</v>
      </c>
      <c r="E3437" s="8" t="s">
        <v>88</v>
      </c>
      <c r="F3437" s="8" t="s">
        <v>4678</v>
      </c>
    </row>
    <row r="3438" spans="2:6" x14ac:dyDescent="0.3">
      <c r="B3438" s="8" t="s">
        <v>2485</v>
      </c>
      <c r="C3438" s="8" t="s">
        <v>5665</v>
      </c>
      <c r="D3438" s="8" t="s">
        <v>5666</v>
      </c>
      <c r="E3438" s="8" t="s">
        <v>88</v>
      </c>
      <c r="F3438" s="8" t="s">
        <v>4678</v>
      </c>
    </row>
    <row r="3439" spans="2:6" x14ac:dyDescent="0.3">
      <c r="B3439" s="8" t="s">
        <v>2485</v>
      </c>
      <c r="C3439" s="8" t="s">
        <v>5667</v>
      </c>
      <c r="D3439" s="8" t="s">
        <v>5668</v>
      </c>
      <c r="E3439" s="8" t="s">
        <v>88</v>
      </c>
      <c r="F3439" s="8" t="s">
        <v>4678</v>
      </c>
    </row>
    <row r="3440" spans="2:6" x14ac:dyDescent="0.3">
      <c r="B3440" s="8" t="s">
        <v>5669</v>
      </c>
      <c r="C3440" s="8" t="s">
        <v>185</v>
      </c>
      <c r="D3440" s="8" t="s">
        <v>5670</v>
      </c>
      <c r="E3440" s="8" t="s">
        <v>88</v>
      </c>
      <c r="F3440" s="8" t="s">
        <v>4678</v>
      </c>
    </row>
    <row r="3441" spans="2:6" x14ac:dyDescent="0.3">
      <c r="B3441" s="8" t="s">
        <v>5669</v>
      </c>
      <c r="C3441" s="8" t="s">
        <v>5671</v>
      </c>
      <c r="D3441" s="8" t="s">
        <v>5672</v>
      </c>
      <c r="E3441" s="8" t="s">
        <v>88</v>
      </c>
      <c r="F3441" s="8" t="s">
        <v>4678</v>
      </c>
    </row>
    <row r="3442" spans="2:6" x14ac:dyDescent="0.3">
      <c r="B3442" s="8" t="s">
        <v>5669</v>
      </c>
      <c r="C3442" s="8" t="s">
        <v>381</v>
      </c>
      <c r="D3442" s="8" t="s">
        <v>5673</v>
      </c>
      <c r="E3442" s="8" t="s">
        <v>88</v>
      </c>
      <c r="F3442" s="8" t="s">
        <v>4678</v>
      </c>
    </row>
    <row r="3443" spans="2:6" x14ac:dyDescent="0.3">
      <c r="B3443" s="8" t="s">
        <v>5669</v>
      </c>
      <c r="C3443" s="8" t="s">
        <v>2032</v>
      </c>
      <c r="D3443" s="8" t="s">
        <v>5674</v>
      </c>
      <c r="E3443" s="8" t="s">
        <v>88</v>
      </c>
      <c r="F3443" s="8" t="s">
        <v>4678</v>
      </c>
    </row>
    <row r="3444" spans="2:6" x14ac:dyDescent="0.3">
      <c r="B3444" s="8" t="s">
        <v>2561</v>
      </c>
      <c r="C3444" s="8" t="s">
        <v>5675</v>
      </c>
      <c r="D3444" s="8" t="s">
        <v>5676</v>
      </c>
      <c r="E3444" s="8" t="s">
        <v>88</v>
      </c>
      <c r="F3444" s="8" t="s">
        <v>4678</v>
      </c>
    </row>
    <row r="3445" spans="2:6" x14ac:dyDescent="0.3">
      <c r="B3445" s="8" t="s">
        <v>2561</v>
      </c>
      <c r="C3445" s="8" t="s">
        <v>5677</v>
      </c>
      <c r="D3445" s="8" t="s">
        <v>5678</v>
      </c>
      <c r="E3445" s="8" t="s">
        <v>88</v>
      </c>
      <c r="F3445" s="8" t="s">
        <v>4678</v>
      </c>
    </row>
    <row r="3446" spans="2:6" x14ac:dyDescent="0.3">
      <c r="B3446" s="8" t="s">
        <v>2561</v>
      </c>
      <c r="C3446" s="8" t="s">
        <v>5679</v>
      </c>
      <c r="D3446" s="8" t="s">
        <v>5680</v>
      </c>
      <c r="E3446" s="8" t="s">
        <v>88</v>
      </c>
      <c r="F3446" s="8" t="s">
        <v>4678</v>
      </c>
    </row>
    <row r="3447" spans="2:6" x14ac:dyDescent="0.3">
      <c r="B3447" s="8" t="s">
        <v>2561</v>
      </c>
      <c r="C3447" s="8" t="s">
        <v>2536</v>
      </c>
      <c r="D3447" s="8" t="s">
        <v>5681</v>
      </c>
      <c r="E3447" s="8" t="s">
        <v>88</v>
      </c>
      <c r="F3447" s="8" t="s">
        <v>4678</v>
      </c>
    </row>
    <row r="3448" spans="2:6" x14ac:dyDescent="0.3">
      <c r="B3448" s="8" t="s">
        <v>2561</v>
      </c>
      <c r="C3448" s="8" t="s">
        <v>818</v>
      </c>
      <c r="D3448" s="8" t="s">
        <v>5682</v>
      </c>
      <c r="E3448" s="8" t="s">
        <v>88</v>
      </c>
      <c r="F3448" s="8" t="s">
        <v>4678</v>
      </c>
    </row>
    <row r="3449" spans="2:6" x14ac:dyDescent="0.3">
      <c r="B3449" s="8" t="s">
        <v>2561</v>
      </c>
      <c r="C3449" s="8" t="s">
        <v>820</v>
      </c>
      <c r="D3449" s="8" t="s">
        <v>5683</v>
      </c>
      <c r="E3449" s="8" t="s">
        <v>88</v>
      </c>
      <c r="F3449" s="8" t="s">
        <v>4678</v>
      </c>
    </row>
    <row r="3450" spans="2:6" x14ac:dyDescent="0.3">
      <c r="B3450" s="8" t="s">
        <v>2561</v>
      </c>
      <c r="C3450" s="8" t="s">
        <v>3063</v>
      </c>
      <c r="D3450" s="8" t="s">
        <v>5684</v>
      </c>
      <c r="E3450" s="8" t="s">
        <v>88</v>
      </c>
      <c r="F3450" s="8" t="s">
        <v>4678</v>
      </c>
    </row>
    <row r="3451" spans="2:6" x14ac:dyDescent="0.3">
      <c r="B3451" s="8" t="s">
        <v>2561</v>
      </c>
      <c r="C3451" s="8" t="s">
        <v>822</v>
      </c>
      <c r="D3451" s="8" t="s">
        <v>5685</v>
      </c>
      <c r="E3451" s="8" t="s">
        <v>88</v>
      </c>
      <c r="F3451" s="8" t="s">
        <v>4678</v>
      </c>
    </row>
    <row r="3452" spans="2:6" x14ac:dyDescent="0.3">
      <c r="B3452" s="8" t="s">
        <v>2561</v>
      </c>
      <c r="C3452" s="8" t="s">
        <v>826</v>
      </c>
      <c r="D3452" s="8" t="s">
        <v>5686</v>
      </c>
      <c r="E3452" s="8" t="s">
        <v>88</v>
      </c>
      <c r="F3452" s="8" t="s">
        <v>4678</v>
      </c>
    </row>
    <row r="3453" spans="2:6" x14ac:dyDescent="0.3">
      <c r="B3453" s="8" t="s">
        <v>2561</v>
      </c>
      <c r="C3453" s="8" t="s">
        <v>5102</v>
      </c>
      <c r="D3453" s="8" t="s">
        <v>5687</v>
      </c>
      <c r="E3453" s="8" t="s">
        <v>88</v>
      </c>
      <c r="F3453" s="8" t="s">
        <v>4678</v>
      </c>
    </row>
    <row r="3454" spans="2:6" x14ac:dyDescent="0.3">
      <c r="B3454" s="8" t="s">
        <v>2561</v>
      </c>
      <c r="C3454" s="8" t="s">
        <v>5688</v>
      </c>
      <c r="D3454" s="8" t="s">
        <v>5689</v>
      </c>
      <c r="E3454" s="8" t="s">
        <v>88</v>
      </c>
      <c r="F3454" s="8" t="s">
        <v>4678</v>
      </c>
    </row>
    <row r="3455" spans="2:6" x14ac:dyDescent="0.3">
      <c r="B3455" s="8" t="s">
        <v>2561</v>
      </c>
      <c r="C3455" s="8" t="s">
        <v>5690</v>
      </c>
      <c r="D3455" s="8" t="s">
        <v>5691</v>
      </c>
      <c r="E3455" s="8" t="s">
        <v>88</v>
      </c>
      <c r="F3455" s="8" t="s">
        <v>4678</v>
      </c>
    </row>
    <row r="3456" spans="2:6" x14ac:dyDescent="0.3">
      <c r="B3456" s="8" t="s">
        <v>2561</v>
      </c>
      <c r="C3456" s="8" t="s">
        <v>1059</v>
      </c>
      <c r="D3456" s="8" t="s">
        <v>5692</v>
      </c>
      <c r="E3456" s="8" t="s">
        <v>88</v>
      </c>
      <c r="F3456" s="8" t="s">
        <v>4678</v>
      </c>
    </row>
    <row r="3457" spans="2:6" x14ac:dyDescent="0.3">
      <c r="B3457" s="8" t="s">
        <v>2561</v>
      </c>
      <c r="C3457" s="8" t="s">
        <v>5693</v>
      </c>
      <c r="D3457" s="8" t="s">
        <v>5694</v>
      </c>
      <c r="E3457" s="8" t="s">
        <v>88</v>
      </c>
      <c r="F3457" s="8" t="s">
        <v>4678</v>
      </c>
    </row>
    <row r="3458" spans="2:6" x14ac:dyDescent="0.3">
      <c r="B3458" s="8" t="s">
        <v>2561</v>
      </c>
      <c r="C3458" s="8" t="s">
        <v>5695</v>
      </c>
      <c r="D3458" s="8" t="s">
        <v>5696</v>
      </c>
      <c r="E3458" s="8" t="s">
        <v>88</v>
      </c>
      <c r="F3458" s="8" t="s">
        <v>4678</v>
      </c>
    </row>
    <row r="3459" spans="2:6" x14ac:dyDescent="0.3">
      <c r="B3459" s="8" t="s">
        <v>2561</v>
      </c>
      <c r="C3459" s="8" t="s">
        <v>5025</v>
      </c>
      <c r="D3459" s="8" t="s">
        <v>5697</v>
      </c>
      <c r="E3459" s="8" t="s">
        <v>88</v>
      </c>
      <c r="F3459" s="8" t="s">
        <v>4678</v>
      </c>
    </row>
    <row r="3460" spans="2:6" x14ac:dyDescent="0.3">
      <c r="B3460" s="8" t="s">
        <v>2561</v>
      </c>
      <c r="C3460" s="8" t="s">
        <v>3045</v>
      </c>
      <c r="D3460" s="8" t="s">
        <v>5698</v>
      </c>
      <c r="E3460" s="8" t="s">
        <v>88</v>
      </c>
      <c r="F3460" s="8" t="s">
        <v>4678</v>
      </c>
    </row>
    <row r="3461" spans="2:6" x14ac:dyDescent="0.3">
      <c r="B3461" s="8" t="s">
        <v>2561</v>
      </c>
      <c r="C3461" s="8" t="s">
        <v>5699</v>
      </c>
      <c r="D3461" s="8" t="s">
        <v>5700</v>
      </c>
      <c r="E3461" s="8" t="s">
        <v>88</v>
      </c>
      <c r="F3461" s="8" t="s">
        <v>4678</v>
      </c>
    </row>
    <row r="3462" spans="2:6" x14ac:dyDescent="0.3">
      <c r="B3462" s="8" t="s">
        <v>2561</v>
      </c>
      <c r="C3462" s="8" t="s">
        <v>5701</v>
      </c>
      <c r="D3462" s="8" t="s">
        <v>5702</v>
      </c>
      <c r="E3462" s="8" t="s">
        <v>88</v>
      </c>
      <c r="F3462" s="8" t="s">
        <v>4678</v>
      </c>
    </row>
    <row r="3463" spans="2:6" x14ac:dyDescent="0.3">
      <c r="B3463" s="8" t="s">
        <v>2561</v>
      </c>
      <c r="C3463" s="8" t="s">
        <v>1079</v>
      </c>
      <c r="D3463" s="8" t="s">
        <v>5703</v>
      </c>
      <c r="E3463" s="8" t="s">
        <v>88</v>
      </c>
      <c r="F3463" s="8" t="s">
        <v>4678</v>
      </c>
    </row>
    <row r="3464" spans="2:6" x14ac:dyDescent="0.3">
      <c r="B3464" s="8" t="s">
        <v>2561</v>
      </c>
      <c r="C3464" s="8" t="s">
        <v>1081</v>
      </c>
      <c r="D3464" s="8" t="s">
        <v>5704</v>
      </c>
      <c r="E3464" s="8" t="s">
        <v>88</v>
      </c>
      <c r="F3464" s="8" t="s">
        <v>4678</v>
      </c>
    </row>
    <row r="3465" spans="2:6" x14ac:dyDescent="0.3">
      <c r="B3465" s="8" t="s">
        <v>2561</v>
      </c>
      <c r="C3465" s="8" t="s">
        <v>1192</v>
      </c>
      <c r="D3465" s="8" t="s">
        <v>5705</v>
      </c>
      <c r="E3465" s="8" t="s">
        <v>88</v>
      </c>
      <c r="F3465" s="8" t="s">
        <v>4678</v>
      </c>
    </row>
    <row r="3466" spans="2:6" x14ac:dyDescent="0.3">
      <c r="B3466" s="8" t="s">
        <v>2561</v>
      </c>
      <c r="C3466" s="8" t="s">
        <v>1194</v>
      </c>
      <c r="D3466" s="8" t="s">
        <v>5706</v>
      </c>
      <c r="E3466" s="8" t="s">
        <v>88</v>
      </c>
      <c r="F3466" s="8" t="s">
        <v>4678</v>
      </c>
    </row>
    <row r="3467" spans="2:6" x14ac:dyDescent="0.3">
      <c r="B3467" s="8" t="s">
        <v>2561</v>
      </c>
      <c r="C3467" s="8" t="s">
        <v>1196</v>
      </c>
      <c r="D3467" s="8" t="s">
        <v>5707</v>
      </c>
      <c r="E3467" s="8" t="s">
        <v>88</v>
      </c>
      <c r="F3467" s="8" t="s">
        <v>4678</v>
      </c>
    </row>
    <row r="3468" spans="2:6" x14ac:dyDescent="0.3">
      <c r="B3468" s="8" t="s">
        <v>2561</v>
      </c>
      <c r="C3468" s="8" t="s">
        <v>1083</v>
      </c>
      <c r="D3468" s="8" t="s">
        <v>5708</v>
      </c>
      <c r="E3468" s="8" t="s">
        <v>88</v>
      </c>
      <c r="F3468" s="8" t="s">
        <v>4678</v>
      </c>
    </row>
    <row r="3469" spans="2:6" x14ac:dyDescent="0.3">
      <c r="B3469" s="8" t="s">
        <v>2561</v>
      </c>
      <c r="C3469" s="8" t="s">
        <v>1199</v>
      </c>
      <c r="D3469" s="8" t="s">
        <v>5709</v>
      </c>
      <c r="E3469" s="8" t="s">
        <v>88</v>
      </c>
      <c r="F3469" s="8" t="s">
        <v>4678</v>
      </c>
    </row>
    <row r="3470" spans="2:6" x14ac:dyDescent="0.3">
      <c r="B3470" s="8" t="s">
        <v>2561</v>
      </c>
      <c r="C3470" s="8" t="s">
        <v>1839</v>
      </c>
      <c r="D3470" s="8" t="s">
        <v>5710</v>
      </c>
      <c r="E3470" s="8" t="s">
        <v>88</v>
      </c>
      <c r="F3470" s="8" t="s">
        <v>4678</v>
      </c>
    </row>
    <row r="3471" spans="2:6" x14ac:dyDescent="0.3">
      <c r="B3471" s="8" t="s">
        <v>2561</v>
      </c>
      <c r="C3471" s="8">
        <v>6</v>
      </c>
      <c r="D3471" s="8" t="s">
        <v>5711</v>
      </c>
      <c r="E3471" s="8" t="s">
        <v>88</v>
      </c>
      <c r="F3471" s="8" t="s">
        <v>4678</v>
      </c>
    </row>
    <row r="3472" spans="2:6" x14ac:dyDescent="0.3">
      <c r="B3472" s="8" t="s">
        <v>2561</v>
      </c>
      <c r="C3472" s="8" t="s">
        <v>1025</v>
      </c>
      <c r="D3472" s="8" t="s">
        <v>5712</v>
      </c>
      <c r="E3472" s="8" t="s">
        <v>88</v>
      </c>
      <c r="F3472" s="8" t="s">
        <v>4678</v>
      </c>
    </row>
    <row r="3473" spans="2:6" x14ac:dyDescent="0.3">
      <c r="B3473" s="8" t="s">
        <v>5713</v>
      </c>
      <c r="C3473" s="8" t="s">
        <v>32</v>
      </c>
      <c r="D3473" s="8" t="s">
        <v>5714</v>
      </c>
      <c r="E3473" s="8" t="s">
        <v>91</v>
      </c>
      <c r="F3473" s="8" t="s">
        <v>5715</v>
      </c>
    </row>
    <row r="3474" spans="2:6" x14ac:dyDescent="0.3">
      <c r="B3474" s="8" t="s">
        <v>5716</v>
      </c>
      <c r="C3474" s="8" t="s">
        <v>32</v>
      </c>
      <c r="D3474" s="8" t="s">
        <v>5717</v>
      </c>
      <c r="E3474" s="8" t="s">
        <v>91</v>
      </c>
      <c r="F3474" s="8" t="s">
        <v>5715</v>
      </c>
    </row>
    <row r="3475" spans="2:6" x14ac:dyDescent="0.3">
      <c r="B3475" s="8" t="s">
        <v>5718</v>
      </c>
      <c r="C3475" s="8"/>
      <c r="D3475" s="8" t="s">
        <v>5718</v>
      </c>
      <c r="E3475" s="8" t="s">
        <v>91</v>
      </c>
      <c r="F3475" s="8" t="s">
        <v>5715</v>
      </c>
    </row>
    <row r="3476" spans="2:6" x14ac:dyDescent="0.3">
      <c r="B3476" s="8" t="s">
        <v>4011</v>
      </c>
      <c r="C3476" s="8" t="s">
        <v>3138</v>
      </c>
      <c r="D3476" s="8" t="s">
        <v>5719</v>
      </c>
      <c r="E3476" s="8" t="s">
        <v>91</v>
      </c>
      <c r="F3476" s="8" t="s">
        <v>5715</v>
      </c>
    </row>
    <row r="3477" spans="2:6" x14ac:dyDescent="0.3">
      <c r="B3477" s="8" t="s">
        <v>4011</v>
      </c>
      <c r="C3477" s="8" t="s">
        <v>5720</v>
      </c>
      <c r="D3477" s="8" t="s">
        <v>5721</v>
      </c>
      <c r="E3477" s="8" t="s">
        <v>91</v>
      </c>
      <c r="F3477" s="8" t="s">
        <v>5715</v>
      </c>
    </row>
    <row r="3478" spans="2:6" x14ac:dyDescent="0.3">
      <c r="B3478" s="8" t="s">
        <v>4011</v>
      </c>
      <c r="C3478" s="8" t="s">
        <v>5722</v>
      </c>
      <c r="D3478" s="8" t="s">
        <v>5723</v>
      </c>
      <c r="E3478" s="8" t="s">
        <v>91</v>
      </c>
      <c r="F3478" s="8" t="s">
        <v>5715</v>
      </c>
    </row>
    <row r="3479" spans="2:6" x14ac:dyDescent="0.3">
      <c r="B3479" s="8" t="s">
        <v>4011</v>
      </c>
      <c r="C3479" s="8" t="s">
        <v>5724</v>
      </c>
      <c r="D3479" s="8" t="s">
        <v>5725</v>
      </c>
      <c r="E3479" s="8" t="s">
        <v>91</v>
      </c>
      <c r="F3479" s="8" t="s">
        <v>5715</v>
      </c>
    </row>
    <row r="3480" spans="2:6" x14ac:dyDescent="0.3">
      <c r="B3480" s="8" t="s">
        <v>4011</v>
      </c>
      <c r="C3480" s="8" t="s">
        <v>1554</v>
      </c>
      <c r="D3480" s="8" t="s">
        <v>5726</v>
      </c>
      <c r="E3480" s="8" t="s">
        <v>91</v>
      </c>
      <c r="F3480" s="8" t="s">
        <v>5715</v>
      </c>
    </row>
    <row r="3481" spans="2:6" x14ac:dyDescent="0.3">
      <c r="B3481" s="8" t="s">
        <v>4011</v>
      </c>
      <c r="C3481" s="8" t="s">
        <v>5727</v>
      </c>
      <c r="D3481" s="8" t="s">
        <v>5728</v>
      </c>
      <c r="E3481" s="8" t="s">
        <v>91</v>
      </c>
      <c r="F3481" s="8" t="s">
        <v>5715</v>
      </c>
    </row>
    <row r="3482" spans="2:6" x14ac:dyDescent="0.3">
      <c r="B3482" s="8" t="s">
        <v>4011</v>
      </c>
      <c r="C3482" s="8" t="s">
        <v>5474</v>
      </c>
      <c r="D3482" s="8" t="s">
        <v>5729</v>
      </c>
      <c r="E3482" s="8" t="s">
        <v>91</v>
      </c>
      <c r="F3482" s="8" t="s">
        <v>5715</v>
      </c>
    </row>
    <row r="3483" spans="2:6" x14ac:dyDescent="0.3">
      <c r="B3483" s="8" t="s">
        <v>4011</v>
      </c>
      <c r="C3483" s="8" t="s">
        <v>5730</v>
      </c>
      <c r="D3483" s="8" t="s">
        <v>5731</v>
      </c>
      <c r="E3483" s="8" t="s">
        <v>91</v>
      </c>
      <c r="F3483" s="8" t="s">
        <v>5715</v>
      </c>
    </row>
    <row r="3484" spans="2:6" x14ac:dyDescent="0.3">
      <c r="B3484" s="8" t="s">
        <v>4011</v>
      </c>
      <c r="C3484" s="8" t="s">
        <v>5732</v>
      </c>
      <c r="D3484" s="8" t="s">
        <v>5733</v>
      </c>
      <c r="E3484" s="8" t="s">
        <v>91</v>
      </c>
      <c r="F3484" s="8" t="s">
        <v>5715</v>
      </c>
    </row>
    <row r="3485" spans="2:6" x14ac:dyDescent="0.3">
      <c r="B3485" s="8" t="s">
        <v>4011</v>
      </c>
      <c r="C3485" s="8" t="s">
        <v>5734</v>
      </c>
      <c r="D3485" s="8" t="s">
        <v>5735</v>
      </c>
      <c r="E3485" s="8" t="s">
        <v>91</v>
      </c>
      <c r="F3485" s="8" t="s">
        <v>5715</v>
      </c>
    </row>
    <row r="3486" spans="2:6" x14ac:dyDescent="0.3">
      <c r="B3486" s="8" t="s">
        <v>4011</v>
      </c>
      <c r="C3486" s="8" t="s">
        <v>2540</v>
      </c>
      <c r="D3486" s="8" t="s">
        <v>5736</v>
      </c>
      <c r="E3486" s="8" t="s">
        <v>91</v>
      </c>
      <c r="F3486" s="8" t="s">
        <v>5715</v>
      </c>
    </row>
    <row r="3487" spans="2:6" x14ac:dyDescent="0.3">
      <c r="B3487" s="8" t="s">
        <v>4011</v>
      </c>
      <c r="C3487" s="8" t="s">
        <v>5737</v>
      </c>
      <c r="D3487" s="8" t="s">
        <v>5738</v>
      </c>
      <c r="E3487" s="8" t="s">
        <v>91</v>
      </c>
      <c r="F3487" s="8" t="s">
        <v>5715</v>
      </c>
    </row>
    <row r="3488" spans="2:6" x14ac:dyDescent="0.3">
      <c r="B3488" s="8" t="s">
        <v>4011</v>
      </c>
      <c r="C3488" s="8" t="s">
        <v>3178</v>
      </c>
      <c r="D3488" s="8" t="s">
        <v>5739</v>
      </c>
      <c r="E3488" s="8" t="s">
        <v>91</v>
      </c>
      <c r="F3488" s="8" t="s">
        <v>5715</v>
      </c>
    </row>
    <row r="3489" spans="2:6" x14ac:dyDescent="0.3">
      <c r="B3489" s="8" t="s">
        <v>4011</v>
      </c>
      <c r="C3489" s="8" t="s">
        <v>5740</v>
      </c>
      <c r="D3489" s="8" t="s">
        <v>5741</v>
      </c>
      <c r="E3489" s="8" t="s">
        <v>91</v>
      </c>
      <c r="F3489" s="8" t="s">
        <v>5715</v>
      </c>
    </row>
    <row r="3490" spans="2:6" x14ac:dyDescent="0.3">
      <c r="B3490" s="8" t="s">
        <v>4011</v>
      </c>
      <c r="C3490" s="8" t="s">
        <v>5742</v>
      </c>
      <c r="D3490" s="8" t="s">
        <v>5743</v>
      </c>
      <c r="E3490" s="8" t="s">
        <v>91</v>
      </c>
      <c r="F3490" s="8" t="s">
        <v>5715</v>
      </c>
    </row>
    <row r="3491" spans="2:6" x14ac:dyDescent="0.3">
      <c r="B3491" s="8" t="s">
        <v>4011</v>
      </c>
      <c r="C3491" s="8" t="s">
        <v>5744</v>
      </c>
      <c r="D3491" s="8" t="s">
        <v>5745</v>
      </c>
      <c r="E3491" s="8" t="s">
        <v>91</v>
      </c>
      <c r="F3491" s="8" t="s">
        <v>5715</v>
      </c>
    </row>
    <row r="3492" spans="2:6" x14ac:dyDescent="0.3">
      <c r="B3492" s="8" t="s">
        <v>4011</v>
      </c>
      <c r="C3492" s="8" t="s">
        <v>5746</v>
      </c>
      <c r="D3492" s="8" t="s">
        <v>5747</v>
      </c>
      <c r="E3492" s="8" t="s">
        <v>91</v>
      </c>
      <c r="F3492" s="8" t="s">
        <v>5715</v>
      </c>
    </row>
    <row r="3493" spans="2:6" x14ac:dyDescent="0.3">
      <c r="B3493" s="8" t="s">
        <v>4011</v>
      </c>
      <c r="C3493" s="8" t="s">
        <v>5748</v>
      </c>
      <c r="D3493" s="8" t="s">
        <v>5749</v>
      </c>
      <c r="E3493" s="8" t="s">
        <v>91</v>
      </c>
      <c r="F3493" s="8" t="s">
        <v>5715</v>
      </c>
    </row>
    <row r="3494" spans="2:6" x14ac:dyDescent="0.3">
      <c r="B3494" s="8" t="s">
        <v>4011</v>
      </c>
      <c r="C3494" s="8" t="s">
        <v>2554</v>
      </c>
      <c r="D3494" s="8" t="s">
        <v>5750</v>
      </c>
      <c r="E3494" s="8" t="s">
        <v>91</v>
      </c>
      <c r="F3494" s="8" t="s">
        <v>5715</v>
      </c>
    </row>
    <row r="3495" spans="2:6" x14ac:dyDescent="0.3">
      <c r="B3495" s="8" t="s">
        <v>5751</v>
      </c>
      <c r="C3495" s="8" t="s">
        <v>5014</v>
      </c>
      <c r="D3495" s="8" t="s">
        <v>5752</v>
      </c>
      <c r="E3495" s="8" t="s">
        <v>91</v>
      </c>
      <c r="F3495" s="8" t="s">
        <v>5715</v>
      </c>
    </row>
    <row r="3496" spans="2:6" x14ac:dyDescent="0.3">
      <c r="B3496" s="8" t="s">
        <v>5753</v>
      </c>
      <c r="C3496" s="8"/>
      <c r="D3496" s="8" t="s">
        <v>5753</v>
      </c>
      <c r="E3496" s="8" t="s">
        <v>91</v>
      </c>
      <c r="F3496" s="8" t="s">
        <v>5715</v>
      </c>
    </row>
    <row r="3497" spans="2:6" x14ac:dyDescent="0.3">
      <c r="B3497" s="8" t="s">
        <v>5754</v>
      </c>
      <c r="C3497" s="8" t="s">
        <v>2540</v>
      </c>
      <c r="D3497" s="8" t="s">
        <v>5755</v>
      </c>
      <c r="E3497" s="8" t="s">
        <v>91</v>
      </c>
      <c r="F3497" s="8" t="s">
        <v>5715</v>
      </c>
    </row>
    <row r="3498" spans="2:6" x14ac:dyDescent="0.3">
      <c r="B3498" s="8" t="s">
        <v>5756</v>
      </c>
      <c r="C3498" s="8" t="s">
        <v>5757</v>
      </c>
      <c r="D3498" s="8" t="s">
        <v>5758</v>
      </c>
      <c r="E3498" s="8" t="s">
        <v>91</v>
      </c>
      <c r="F3498" s="8" t="s">
        <v>5715</v>
      </c>
    </row>
    <row r="3499" spans="2:6" x14ac:dyDescent="0.3">
      <c r="B3499" s="8" t="s">
        <v>5756</v>
      </c>
      <c r="C3499" s="8" t="s">
        <v>2227</v>
      </c>
      <c r="D3499" s="8" t="s">
        <v>5759</v>
      </c>
      <c r="E3499" s="8" t="s">
        <v>91</v>
      </c>
      <c r="F3499" s="8" t="s">
        <v>5715</v>
      </c>
    </row>
    <row r="3500" spans="2:6" x14ac:dyDescent="0.3">
      <c r="B3500" s="8" t="s">
        <v>5760</v>
      </c>
      <c r="C3500" s="8" t="s">
        <v>177</v>
      </c>
      <c r="D3500" s="8" t="s">
        <v>5761</v>
      </c>
      <c r="E3500" s="8" t="s">
        <v>91</v>
      </c>
      <c r="F3500" s="8" t="s">
        <v>5715</v>
      </c>
    </row>
    <row r="3501" spans="2:6" x14ac:dyDescent="0.3">
      <c r="B3501" s="8" t="s">
        <v>5762</v>
      </c>
      <c r="C3501" s="8"/>
      <c r="D3501" s="8" t="s">
        <v>5762</v>
      </c>
      <c r="E3501" s="8" t="s">
        <v>91</v>
      </c>
      <c r="F3501" s="8" t="s">
        <v>5715</v>
      </c>
    </row>
    <row r="3502" spans="2:6" x14ac:dyDescent="0.3">
      <c r="B3502" s="8" t="s">
        <v>5763</v>
      </c>
      <c r="C3502" s="8"/>
      <c r="D3502" s="8" t="s">
        <v>5763</v>
      </c>
      <c r="E3502" s="8" t="s">
        <v>91</v>
      </c>
      <c r="F3502" s="8" t="s">
        <v>5715</v>
      </c>
    </row>
    <row r="3503" spans="2:6" x14ac:dyDescent="0.3">
      <c r="B3503" s="8" t="s">
        <v>5764</v>
      </c>
      <c r="C3503" s="8" t="s">
        <v>5765</v>
      </c>
      <c r="D3503" s="8" t="s">
        <v>5766</v>
      </c>
      <c r="E3503" s="8" t="s">
        <v>91</v>
      </c>
      <c r="F3503" s="8" t="s">
        <v>5715</v>
      </c>
    </row>
    <row r="3504" spans="2:6" x14ac:dyDescent="0.3">
      <c r="B3504" s="8" t="s">
        <v>4147</v>
      </c>
      <c r="C3504" s="8" t="s">
        <v>5767</v>
      </c>
      <c r="D3504" s="8" t="s">
        <v>5768</v>
      </c>
      <c r="E3504" s="8" t="s">
        <v>91</v>
      </c>
      <c r="F3504" s="8" t="s">
        <v>5715</v>
      </c>
    </row>
    <row r="3505" spans="2:6" x14ac:dyDescent="0.3">
      <c r="B3505" s="8" t="s">
        <v>4147</v>
      </c>
      <c r="C3505" s="8" t="s">
        <v>5769</v>
      </c>
      <c r="D3505" s="8" t="s">
        <v>5770</v>
      </c>
      <c r="E3505" s="8" t="s">
        <v>91</v>
      </c>
      <c r="F3505" s="8" t="s">
        <v>5715</v>
      </c>
    </row>
    <row r="3506" spans="2:6" x14ac:dyDescent="0.3">
      <c r="B3506" s="8" t="s">
        <v>4147</v>
      </c>
      <c r="C3506" s="8" t="s">
        <v>2022</v>
      </c>
      <c r="D3506" s="8" t="s">
        <v>5771</v>
      </c>
      <c r="E3506" s="8" t="s">
        <v>91</v>
      </c>
      <c r="F3506" s="8" t="s">
        <v>5715</v>
      </c>
    </row>
    <row r="3507" spans="2:6" x14ac:dyDescent="0.3">
      <c r="B3507" s="8" t="s">
        <v>5772</v>
      </c>
      <c r="C3507" s="8" t="s">
        <v>5773</v>
      </c>
      <c r="D3507" s="8" t="s">
        <v>5774</v>
      </c>
      <c r="E3507" s="8" t="s">
        <v>91</v>
      </c>
      <c r="F3507" s="8" t="s">
        <v>5715</v>
      </c>
    </row>
    <row r="3508" spans="2:6" x14ac:dyDescent="0.3">
      <c r="B3508" s="8" t="s">
        <v>5775</v>
      </c>
      <c r="C3508" s="8" t="s">
        <v>207</v>
      </c>
      <c r="D3508" s="8" t="s">
        <v>5776</v>
      </c>
      <c r="E3508" s="8" t="s">
        <v>91</v>
      </c>
      <c r="F3508" s="8" t="s">
        <v>5715</v>
      </c>
    </row>
    <row r="3509" spans="2:6" x14ac:dyDescent="0.3">
      <c r="B3509" s="8" t="s">
        <v>5777</v>
      </c>
      <c r="C3509" s="8"/>
      <c r="D3509" s="8" t="s">
        <v>5777</v>
      </c>
      <c r="E3509" s="8" t="s">
        <v>91</v>
      </c>
      <c r="F3509" s="8" t="s">
        <v>5715</v>
      </c>
    </row>
    <row r="3510" spans="2:6" x14ac:dyDescent="0.3">
      <c r="B3510" s="8" t="s">
        <v>5778</v>
      </c>
      <c r="C3510" s="8">
        <v>1</v>
      </c>
      <c r="D3510" s="8" t="s">
        <v>5779</v>
      </c>
      <c r="E3510" s="8" t="s">
        <v>91</v>
      </c>
      <c r="F3510" s="8" t="s">
        <v>5715</v>
      </c>
    </row>
    <row r="3511" spans="2:6" x14ac:dyDescent="0.3">
      <c r="B3511" s="8" t="s">
        <v>5778</v>
      </c>
      <c r="C3511" s="8">
        <v>2</v>
      </c>
      <c r="D3511" s="8" t="s">
        <v>5780</v>
      </c>
      <c r="E3511" s="8" t="s">
        <v>91</v>
      </c>
      <c r="F3511" s="8" t="s">
        <v>5715</v>
      </c>
    </row>
    <row r="3512" spans="2:6" x14ac:dyDescent="0.3">
      <c r="B3512" s="8" t="s">
        <v>5778</v>
      </c>
      <c r="C3512" s="8">
        <v>3</v>
      </c>
      <c r="D3512" s="8" t="s">
        <v>5781</v>
      </c>
      <c r="E3512" s="8" t="s">
        <v>91</v>
      </c>
      <c r="F3512" s="8" t="s">
        <v>5715</v>
      </c>
    </row>
    <row r="3513" spans="2:6" x14ac:dyDescent="0.3">
      <c r="B3513" s="8" t="s">
        <v>5778</v>
      </c>
      <c r="C3513" s="8">
        <v>4</v>
      </c>
      <c r="D3513" s="8" t="s">
        <v>5782</v>
      </c>
      <c r="E3513" s="8" t="s">
        <v>91</v>
      </c>
      <c r="F3513" s="8" t="s">
        <v>5715</v>
      </c>
    </row>
    <row r="3514" spans="2:6" x14ac:dyDescent="0.3">
      <c r="B3514" s="8" t="s">
        <v>5778</v>
      </c>
      <c r="C3514" s="8">
        <v>5</v>
      </c>
      <c r="D3514" s="8" t="s">
        <v>5783</v>
      </c>
      <c r="E3514" s="8" t="s">
        <v>91</v>
      </c>
      <c r="F3514" s="8" t="s">
        <v>5715</v>
      </c>
    </row>
    <row r="3515" spans="2:6" x14ac:dyDescent="0.3">
      <c r="B3515" s="8" t="s">
        <v>5778</v>
      </c>
      <c r="C3515" s="8">
        <v>6</v>
      </c>
      <c r="D3515" s="8" t="s">
        <v>5784</v>
      </c>
      <c r="E3515" s="8" t="s">
        <v>91</v>
      </c>
      <c r="F3515" s="8" t="s">
        <v>5715</v>
      </c>
    </row>
    <row r="3516" spans="2:6" x14ac:dyDescent="0.3">
      <c r="B3516" s="8" t="s">
        <v>5778</v>
      </c>
      <c r="C3516" s="8">
        <v>7</v>
      </c>
      <c r="D3516" s="8" t="s">
        <v>5785</v>
      </c>
      <c r="E3516" s="8" t="s">
        <v>91</v>
      </c>
      <c r="F3516" s="8" t="s">
        <v>5715</v>
      </c>
    </row>
    <row r="3517" spans="2:6" x14ac:dyDescent="0.3">
      <c r="B3517" s="8" t="s">
        <v>5786</v>
      </c>
      <c r="C3517" s="8" t="s">
        <v>2658</v>
      </c>
      <c r="D3517" s="8" t="s">
        <v>5787</v>
      </c>
      <c r="E3517" s="8" t="s">
        <v>91</v>
      </c>
      <c r="F3517" s="8" t="s">
        <v>5715</v>
      </c>
    </row>
    <row r="3518" spans="2:6" x14ac:dyDescent="0.3">
      <c r="B3518" s="8" t="s">
        <v>5786</v>
      </c>
      <c r="C3518" s="8" t="s">
        <v>5788</v>
      </c>
      <c r="D3518" s="8" t="s">
        <v>5789</v>
      </c>
      <c r="E3518" s="8" t="s">
        <v>91</v>
      </c>
      <c r="F3518" s="8" t="s">
        <v>5715</v>
      </c>
    </row>
    <row r="3519" spans="2:6" x14ac:dyDescent="0.3">
      <c r="B3519" s="8" t="s">
        <v>5786</v>
      </c>
      <c r="C3519" s="8" t="s">
        <v>5790</v>
      </c>
      <c r="D3519" s="8" t="s">
        <v>5791</v>
      </c>
      <c r="E3519" s="8" t="s">
        <v>91</v>
      </c>
      <c r="F3519" s="8" t="s">
        <v>5715</v>
      </c>
    </row>
    <row r="3520" spans="2:6" x14ac:dyDescent="0.3">
      <c r="B3520" s="8" t="s">
        <v>5786</v>
      </c>
      <c r="C3520" s="8" t="s">
        <v>5792</v>
      </c>
      <c r="D3520" s="8" t="s">
        <v>5793</v>
      </c>
      <c r="E3520" s="8" t="s">
        <v>91</v>
      </c>
      <c r="F3520" s="8" t="s">
        <v>5715</v>
      </c>
    </row>
    <row r="3521" spans="2:6" x14ac:dyDescent="0.3">
      <c r="B3521" s="8" t="s">
        <v>5786</v>
      </c>
      <c r="C3521" s="8" t="s">
        <v>2447</v>
      </c>
      <c r="D3521" s="8" t="s">
        <v>5794</v>
      </c>
      <c r="E3521" s="8" t="s">
        <v>91</v>
      </c>
      <c r="F3521" s="8" t="s">
        <v>5715</v>
      </c>
    </row>
    <row r="3522" spans="2:6" x14ac:dyDescent="0.3">
      <c r="B3522" s="8" t="s">
        <v>5786</v>
      </c>
      <c r="C3522" s="8" t="s">
        <v>553</v>
      </c>
      <c r="D3522" s="8" t="s">
        <v>5795</v>
      </c>
      <c r="E3522" s="8" t="s">
        <v>91</v>
      </c>
      <c r="F3522" s="8" t="s">
        <v>5715</v>
      </c>
    </row>
    <row r="3523" spans="2:6" x14ac:dyDescent="0.3">
      <c r="B3523" s="8" t="s">
        <v>5779</v>
      </c>
      <c r="C3523" s="8"/>
      <c r="D3523" s="8" t="s">
        <v>5779</v>
      </c>
      <c r="E3523" s="8" t="s">
        <v>91</v>
      </c>
      <c r="F3523" s="8" t="s">
        <v>5715</v>
      </c>
    </row>
    <row r="3524" spans="2:6" x14ac:dyDescent="0.3">
      <c r="B3524" s="8" t="s">
        <v>5780</v>
      </c>
      <c r="C3524" s="8" t="s">
        <v>5796</v>
      </c>
      <c r="D3524" s="8" t="s">
        <v>5797</v>
      </c>
      <c r="E3524" s="8" t="s">
        <v>91</v>
      </c>
      <c r="F3524" s="8" t="s">
        <v>5715</v>
      </c>
    </row>
    <row r="3525" spans="2:6" x14ac:dyDescent="0.3">
      <c r="B3525" s="8" t="s">
        <v>5783</v>
      </c>
      <c r="C3525" s="8" t="s">
        <v>1125</v>
      </c>
      <c r="D3525" s="8" t="s">
        <v>5798</v>
      </c>
      <c r="E3525" s="8" t="s">
        <v>91</v>
      </c>
      <c r="F3525" s="8" t="s">
        <v>5715</v>
      </c>
    </row>
    <row r="3526" spans="2:6" x14ac:dyDescent="0.3">
      <c r="B3526" s="8" t="s">
        <v>5783</v>
      </c>
      <c r="C3526" s="8" t="s">
        <v>3547</v>
      </c>
      <c r="D3526" s="8" t="s">
        <v>5799</v>
      </c>
      <c r="E3526" s="8" t="s">
        <v>91</v>
      </c>
      <c r="F3526" s="8" t="s">
        <v>5715</v>
      </c>
    </row>
    <row r="3527" spans="2:6" x14ac:dyDescent="0.3">
      <c r="B3527" s="8" t="s">
        <v>5783</v>
      </c>
      <c r="C3527" s="8" t="s">
        <v>468</v>
      </c>
      <c r="D3527" s="8" t="s">
        <v>5800</v>
      </c>
      <c r="E3527" s="8" t="s">
        <v>91</v>
      </c>
      <c r="F3527" s="8" t="s">
        <v>5715</v>
      </c>
    </row>
    <row r="3528" spans="2:6" x14ac:dyDescent="0.3">
      <c r="B3528" s="8" t="s">
        <v>5785</v>
      </c>
      <c r="C3528" s="8">
        <v>8</v>
      </c>
      <c r="D3528" s="8" t="s">
        <v>5801</v>
      </c>
      <c r="E3528" s="8" t="s">
        <v>91</v>
      </c>
      <c r="F3528" s="8" t="s">
        <v>5715</v>
      </c>
    </row>
    <row r="3529" spans="2:6" x14ac:dyDescent="0.3">
      <c r="B3529" s="8" t="s">
        <v>5802</v>
      </c>
      <c r="C3529" s="8" t="s">
        <v>5803</v>
      </c>
      <c r="D3529" s="8" t="s">
        <v>5804</v>
      </c>
      <c r="E3529" s="8" t="s">
        <v>91</v>
      </c>
      <c r="F3529" s="8" t="s">
        <v>5715</v>
      </c>
    </row>
    <row r="3530" spans="2:6" x14ac:dyDescent="0.3">
      <c r="B3530" s="8" t="s">
        <v>5805</v>
      </c>
      <c r="C3530" s="8" t="s">
        <v>5806</v>
      </c>
      <c r="D3530" s="8" t="s">
        <v>5807</v>
      </c>
      <c r="E3530" s="8" t="s">
        <v>91</v>
      </c>
      <c r="F3530" s="8" t="s">
        <v>5715</v>
      </c>
    </row>
    <row r="3531" spans="2:6" x14ac:dyDescent="0.3">
      <c r="B3531" s="8" t="s">
        <v>5808</v>
      </c>
      <c r="C3531" s="8" t="s">
        <v>379</v>
      </c>
      <c r="D3531" s="8" t="s">
        <v>5809</v>
      </c>
      <c r="E3531" s="8" t="s">
        <v>91</v>
      </c>
      <c r="F3531" s="8" t="s">
        <v>5715</v>
      </c>
    </row>
    <row r="3532" spans="2:6" x14ac:dyDescent="0.3">
      <c r="B3532" s="8" t="s">
        <v>5808</v>
      </c>
      <c r="C3532" s="8" t="s">
        <v>5810</v>
      </c>
      <c r="D3532" s="8" t="s">
        <v>5811</v>
      </c>
      <c r="E3532" s="8" t="s">
        <v>91</v>
      </c>
      <c r="F3532" s="8" t="s">
        <v>5715</v>
      </c>
    </row>
    <row r="3533" spans="2:6" x14ac:dyDescent="0.3">
      <c r="B3533" s="8" t="s">
        <v>5812</v>
      </c>
      <c r="C3533" s="8"/>
      <c r="D3533" s="8" t="s">
        <v>5812</v>
      </c>
      <c r="E3533" s="8" t="s">
        <v>91</v>
      </c>
      <c r="F3533" s="8" t="s">
        <v>5715</v>
      </c>
    </row>
    <row r="3534" spans="2:6" x14ac:dyDescent="0.3">
      <c r="B3534" s="8" t="s">
        <v>4161</v>
      </c>
      <c r="C3534" s="8" t="s">
        <v>5813</v>
      </c>
      <c r="D3534" s="8" t="s">
        <v>5814</v>
      </c>
      <c r="E3534" s="8" t="s">
        <v>91</v>
      </c>
      <c r="F3534" s="8" t="s">
        <v>5715</v>
      </c>
    </row>
    <row r="3535" spans="2:6" x14ac:dyDescent="0.3">
      <c r="B3535" s="8" t="s">
        <v>4161</v>
      </c>
      <c r="C3535" s="8" t="s">
        <v>5502</v>
      </c>
      <c r="D3535" s="8" t="s">
        <v>5815</v>
      </c>
      <c r="E3535" s="8" t="s">
        <v>91</v>
      </c>
      <c r="F3535" s="8" t="s">
        <v>5715</v>
      </c>
    </row>
    <row r="3536" spans="2:6" x14ac:dyDescent="0.3">
      <c r="B3536" s="8" t="s">
        <v>4161</v>
      </c>
      <c r="C3536" s="8" t="s">
        <v>5816</v>
      </c>
      <c r="D3536" s="8" t="s">
        <v>5817</v>
      </c>
      <c r="E3536" s="8" t="s">
        <v>91</v>
      </c>
      <c r="F3536" s="8" t="s">
        <v>5715</v>
      </c>
    </row>
    <row r="3537" spans="2:6" x14ac:dyDescent="0.3">
      <c r="B3537" s="8" t="s">
        <v>4161</v>
      </c>
      <c r="C3537" s="8" t="s">
        <v>5818</v>
      </c>
      <c r="D3537" s="8" t="s">
        <v>5819</v>
      </c>
      <c r="E3537" s="8" t="s">
        <v>91</v>
      </c>
      <c r="F3537" s="8" t="s">
        <v>5715</v>
      </c>
    </row>
    <row r="3538" spans="2:6" x14ac:dyDescent="0.3">
      <c r="B3538" s="8" t="s">
        <v>4161</v>
      </c>
      <c r="C3538" s="8" t="s">
        <v>2169</v>
      </c>
      <c r="D3538" s="8" t="s">
        <v>5820</v>
      </c>
      <c r="E3538" s="8" t="s">
        <v>91</v>
      </c>
      <c r="F3538" s="8" t="s">
        <v>5715</v>
      </c>
    </row>
    <row r="3539" spans="2:6" x14ac:dyDescent="0.3">
      <c r="B3539" s="8" t="s">
        <v>4161</v>
      </c>
      <c r="C3539" s="8" t="s">
        <v>2703</v>
      </c>
      <c r="D3539" s="8" t="s">
        <v>5821</v>
      </c>
      <c r="E3539" s="8" t="s">
        <v>91</v>
      </c>
      <c r="F3539" s="8" t="s">
        <v>5715</v>
      </c>
    </row>
    <row r="3540" spans="2:6" x14ac:dyDescent="0.3">
      <c r="B3540" s="8" t="s">
        <v>4161</v>
      </c>
      <c r="C3540" s="8" t="s">
        <v>2362</v>
      </c>
      <c r="D3540" s="8" t="s">
        <v>5822</v>
      </c>
      <c r="E3540" s="8" t="s">
        <v>91</v>
      </c>
      <c r="F3540" s="8" t="s">
        <v>5715</v>
      </c>
    </row>
    <row r="3541" spans="2:6" x14ac:dyDescent="0.3">
      <c r="B3541" s="8" t="s">
        <v>4161</v>
      </c>
      <c r="C3541" s="8" t="s">
        <v>3762</v>
      </c>
      <c r="D3541" s="8" t="s">
        <v>5823</v>
      </c>
      <c r="E3541" s="8" t="s">
        <v>91</v>
      </c>
      <c r="F3541" s="8" t="s">
        <v>5715</v>
      </c>
    </row>
    <row r="3542" spans="2:6" x14ac:dyDescent="0.3">
      <c r="B3542" s="8" t="s">
        <v>5824</v>
      </c>
      <c r="C3542" s="8"/>
      <c r="D3542" s="8" t="s">
        <v>5824</v>
      </c>
      <c r="E3542" s="8" t="s">
        <v>91</v>
      </c>
      <c r="F3542" s="8" t="s">
        <v>5715</v>
      </c>
    </row>
    <row r="3543" spans="2:6" x14ac:dyDescent="0.3">
      <c r="B3543" s="8" t="s">
        <v>3666</v>
      </c>
      <c r="C3543" s="8" t="s">
        <v>5825</v>
      </c>
      <c r="D3543" s="8" t="s">
        <v>5826</v>
      </c>
      <c r="E3543" s="8" t="s">
        <v>91</v>
      </c>
      <c r="F3543" s="8" t="s">
        <v>5715</v>
      </c>
    </row>
    <row r="3544" spans="2:6" x14ac:dyDescent="0.3">
      <c r="B3544" s="8" t="s">
        <v>127</v>
      </c>
      <c r="C3544" s="8">
        <v>1</v>
      </c>
      <c r="D3544" s="8" t="s">
        <v>5827</v>
      </c>
      <c r="E3544" s="8" t="s">
        <v>91</v>
      </c>
      <c r="F3544" s="8" t="s">
        <v>5715</v>
      </c>
    </row>
    <row r="3545" spans="2:6" x14ac:dyDescent="0.3">
      <c r="B3545" s="8" t="s">
        <v>127</v>
      </c>
      <c r="C3545" s="8">
        <v>2</v>
      </c>
      <c r="D3545" s="8" t="s">
        <v>500</v>
      </c>
      <c r="E3545" s="8" t="s">
        <v>91</v>
      </c>
      <c r="F3545" s="8" t="s">
        <v>5715</v>
      </c>
    </row>
    <row r="3546" spans="2:6" x14ac:dyDescent="0.3">
      <c r="B3546" s="8" t="s">
        <v>127</v>
      </c>
      <c r="C3546" s="8">
        <v>3</v>
      </c>
      <c r="D3546" s="8" t="s">
        <v>5828</v>
      </c>
      <c r="E3546" s="8" t="s">
        <v>91</v>
      </c>
      <c r="F3546" s="8" t="s">
        <v>5715</v>
      </c>
    </row>
    <row r="3547" spans="2:6" x14ac:dyDescent="0.3">
      <c r="B3547" s="8" t="s">
        <v>127</v>
      </c>
      <c r="C3547" s="8">
        <v>4</v>
      </c>
      <c r="D3547" s="8" t="s">
        <v>5829</v>
      </c>
      <c r="E3547" s="8" t="s">
        <v>91</v>
      </c>
      <c r="F3547" s="8" t="s">
        <v>5715</v>
      </c>
    </row>
    <row r="3548" spans="2:6" x14ac:dyDescent="0.3">
      <c r="B3548" s="8" t="s">
        <v>5830</v>
      </c>
      <c r="C3548" s="8"/>
      <c r="D3548" s="8" t="s">
        <v>5830</v>
      </c>
      <c r="E3548" s="8" t="s">
        <v>91</v>
      </c>
      <c r="F3548" s="8" t="s">
        <v>5715</v>
      </c>
    </row>
    <row r="3549" spans="2:6" x14ac:dyDescent="0.3">
      <c r="B3549" s="8" t="s">
        <v>5827</v>
      </c>
      <c r="C3549" s="8"/>
      <c r="D3549" s="8" t="s">
        <v>5827</v>
      </c>
      <c r="E3549" s="8" t="s">
        <v>91</v>
      </c>
      <c r="F3549" s="8" t="s">
        <v>5715</v>
      </c>
    </row>
    <row r="3550" spans="2:6" x14ac:dyDescent="0.3">
      <c r="B3550" s="8" t="s">
        <v>500</v>
      </c>
      <c r="C3550" s="8"/>
      <c r="D3550" s="8" t="s">
        <v>500</v>
      </c>
      <c r="E3550" s="8" t="s">
        <v>91</v>
      </c>
      <c r="F3550" s="8" t="s">
        <v>5715</v>
      </c>
    </row>
    <row r="3551" spans="2:6" x14ac:dyDescent="0.3">
      <c r="B3551" s="8" t="s">
        <v>130</v>
      </c>
      <c r="C3551" s="8"/>
      <c r="D3551" s="8" t="s">
        <v>130</v>
      </c>
      <c r="E3551" s="8" t="s">
        <v>91</v>
      </c>
      <c r="F3551" s="8" t="s">
        <v>5715</v>
      </c>
    </row>
    <row r="3552" spans="2:6" x14ac:dyDescent="0.3">
      <c r="B3552" s="8" t="s">
        <v>5831</v>
      </c>
      <c r="C3552" s="8"/>
      <c r="D3552" s="8" t="s">
        <v>5831</v>
      </c>
      <c r="E3552" s="8" t="s">
        <v>91</v>
      </c>
      <c r="F3552" s="8" t="s">
        <v>5715</v>
      </c>
    </row>
    <row r="3553" spans="2:6" x14ac:dyDescent="0.3">
      <c r="B3553" s="8" t="s">
        <v>5832</v>
      </c>
      <c r="C3553" s="8" t="s">
        <v>5833</v>
      </c>
      <c r="D3553" s="8" t="s">
        <v>5834</v>
      </c>
      <c r="E3553" s="8" t="s">
        <v>91</v>
      </c>
      <c r="F3553" s="8" t="s">
        <v>5715</v>
      </c>
    </row>
    <row r="3554" spans="2:6" x14ac:dyDescent="0.3">
      <c r="B3554" s="8" t="s">
        <v>5832</v>
      </c>
      <c r="C3554" s="8" t="s">
        <v>5502</v>
      </c>
      <c r="D3554" s="8" t="s">
        <v>5835</v>
      </c>
      <c r="E3554" s="8" t="s">
        <v>91</v>
      </c>
      <c r="F3554" s="8" t="s">
        <v>5715</v>
      </c>
    </row>
    <row r="3555" spans="2:6" x14ac:dyDescent="0.3">
      <c r="B3555" s="8" t="s">
        <v>5832</v>
      </c>
      <c r="C3555" s="8" t="s">
        <v>5836</v>
      </c>
      <c r="D3555" s="8" t="s">
        <v>5837</v>
      </c>
      <c r="E3555" s="8" t="s">
        <v>91</v>
      </c>
      <c r="F3555" s="8" t="s">
        <v>5715</v>
      </c>
    </row>
    <row r="3556" spans="2:6" x14ac:dyDescent="0.3">
      <c r="B3556" s="8" t="s">
        <v>5832</v>
      </c>
      <c r="C3556" s="8" t="s">
        <v>5838</v>
      </c>
      <c r="D3556" s="8" t="s">
        <v>5839</v>
      </c>
      <c r="E3556" s="8" t="s">
        <v>91</v>
      </c>
      <c r="F3556" s="8" t="s">
        <v>5715</v>
      </c>
    </row>
    <row r="3557" spans="2:6" x14ac:dyDescent="0.3">
      <c r="B3557" s="8" t="s">
        <v>5832</v>
      </c>
      <c r="C3557" s="8" t="s">
        <v>1922</v>
      </c>
      <c r="D3557" s="8" t="s">
        <v>5840</v>
      </c>
      <c r="E3557" s="8" t="s">
        <v>91</v>
      </c>
      <c r="F3557" s="8" t="s">
        <v>5715</v>
      </c>
    </row>
    <row r="3558" spans="2:6" x14ac:dyDescent="0.3">
      <c r="B3558" s="8" t="s">
        <v>5832</v>
      </c>
      <c r="C3558" s="8" t="s">
        <v>4750</v>
      </c>
      <c r="D3558" s="8" t="s">
        <v>5841</v>
      </c>
      <c r="E3558" s="8" t="s">
        <v>91</v>
      </c>
      <c r="F3558" s="8" t="s">
        <v>5715</v>
      </c>
    </row>
    <row r="3559" spans="2:6" x14ac:dyDescent="0.3">
      <c r="B3559" s="8" t="s">
        <v>5842</v>
      </c>
      <c r="C3559" s="8"/>
      <c r="D3559" s="8" t="s">
        <v>5842</v>
      </c>
      <c r="E3559" s="8" t="s">
        <v>91</v>
      </c>
      <c r="F3559" s="8" t="s">
        <v>5715</v>
      </c>
    </row>
    <row r="3560" spans="2:6" x14ac:dyDescent="0.3">
      <c r="B3560" s="8" t="s">
        <v>5843</v>
      </c>
      <c r="C3560" s="8"/>
      <c r="D3560" s="8" t="s">
        <v>5843</v>
      </c>
      <c r="E3560" s="8" t="s">
        <v>91</v>
      </c>
      <c r="F3560" s="8" t="s">
        <v>5715</v>
      </c>
    </row>
    <row r="3561" spans="2:6" x14ac:dyDescent="0.3">
      <c r="B3561" s="8" t="s">
        <v>4447</v>
      </c>
      <c r="C3561" s="8"/>
      <c r="D3561" s="8" t="s">
        <v>4447</v>
      </c>
      <c r="E3561" s="8" t="s">
        <v>91</v>
      </c>
      <c r="F3561" s="8" t="s">
        <v>5715</v>
      </c>
    </row>
    <row r="3562" spans="2:6" x14ac:dyDescent="0.3">
      <c r="B3562" s="8" t="s">
        <v>5844</v>
      </c>
      <c r="C3562" s="8"/>
      <c r="D3562" s="8" t="s">
        <v>5844</v>
      </c>
      <c r="E3562" s="8" t="s">
        <v>91</v>
      </c>
      <c r="F3562" s="8" t="s">
        <v>5715</v>
      </c>
    </row>
    <row r="3563" spans="2:6" x14ac:dyDescent="0.3">
      <c r="B3563" s="8" t="s">
        <v>5845</v>
      </c>
      <c r="C3563" s="8" t="s">
        <v>5846</v>
      </c>
      <c r="D3563" s="8" t="s">
        <v>5847</v>
      </c>
      <c r="E3563" s="8" t="s">
        <v>94</v>
      </c>
      <c r="F3563" s="8" t="s">
        <v>5715</v>
      </c>
    </row>
    <row r="3564" spans="2:6" x14ac:dyDescent="0.3">
      <c r="B3564" s="8" t="s">
        <v>5848</v>
      </c>
      <c r="C3564" s="8" t="s">
        <v>5849</v>
      </c>
      <c r="D3564" s="8" t="s">
        <v>5850</v>
      </c>
      <c r="E3564" s="8" t="s">
        <v>94</v>
      </c>
      <c r="F3564" s="8" t="s">
        <v>5715</v>
      </c>
    </row>
    <row r="3565" spans="2:6" x14ac:dyDescent="0.3">
      <c r="B3565" s="8" t="s">
        <v>5851</v>
      </c>
      <c r="C3565" s="8"/>
      <c r="D3565" s="8" t="s">
        <v>5851</v>
      </c>
      <c r="E3565" s="8" t="s">
        <v>94</v>
      </c>
      <c r="F3565" s="8" t="s">
        <v>5715</v>
      </c>
    </row>
    <row r="3566" spans="2:6" x14ac:dyDescent="0.3">
      <c r="B3566" s="8" t="s">
        <v>5852</v>
      </c>
      <c r="C3566" s="8" t="s">
        <v>5853</v>
      </c>
      <c r="D3566" s="8" t="s">
        <v>5854</v>
      </c>
      <c r="E3566" s="8" t="s">
        <v>94</v>
      </c>
      <c r="F3566" s="8" t="s">
        <v>5715</v>
      </c>
    </row>
    <row r="3567" spans="2:6" x14ac:dyDescent="0.3">
      <c r="B3567" s="8" t="s">
        <v>5852</v>
      </c>
      <c r="C3567" s="8" t="s">
        <v>693</v>
      </c>
      <c r="D3567" s="8" t="s">
        <v>5855</v>
      </c>
      <c r="E3567" s="8" t="s">
        <v>94</v>
      </c>
      <c r="F3567" s="8" t="s">
        <v>5715</v>
      </c>
    </row>
    <row r="3568" spans="2:6" x14ac:dyDescent="0.3">
      <c r="B3568" s="8" t="s">
        <v>5852</v>
      </c>
      <c r="C3568" s="8" t="s">
        <v>4464</v>
      </c>
      <c r="D3568" s="8" t="s">
        <v>5856</v>
      </c>
      <c r="E3568" s="8" t="s">
        <v>94</v>
      </c>
      <c r="F3568" s="8" t="s">
        <v>5715</v>
      </c>
    </row>
    <row r="3569" spans="2:6" x14ac:dyDescent="0.3">
      <c r="B3569" s="8" t="s">
        <v>5852</v>
      </c>
      <c r="C3569" s="8" t="s">
        <v>5636</v>
      </c>
      <c r="D3569" s="8" t="s">
        <v>5857</v>
      </c>
      <c r="E3569" s="8" t="s">
        <v>94</v>
      </c>
      <c r="F3569" s="8" t="s">
        <v>5715</v>
      </c>
    </row>
    <row r="3570" spans="2:6" x14ac:dyDescent="0.3">
      <c r="B3570" s="8" t="s">
        <v>5852</v>
      </c>
      <c r="C3570" s="8" t="s">
        <v>5858</v>
      </c>
      <c r="D3570" s="8" t="s">
        <v>5859</v>
      </c>
      <c r="E3570" s="8" t="s">
        <v>94</v>
      </c>
      <c r="F3570" s="8" t="s">
        <v>5715</v>
      </c>
    </row>
    <row r="3571" spans="2:6" x14ac:dyDescent="0.3">
      <c r="B3571" s="8" t="s">
        <v>5852</v>
      </c>
      <c r="C3571" s="8" t="s">
        <v>2303</v>
      </c>
      <c r="D3571" s="8" t="s">
        <v>5860</v>
      </c>
      <c r="E3571" s="8" t="s">
        <v>94</v>
      </c>
      <c r="F3571" s="8" t="s">
        <v>5715</v>
      </c>
    </row>
    <row r="3572" spans="2:6" x14ac:dyDescent="0.3">
      <c r="B3572" s="8" t="s">
        <v>5852</v>
      </c>
      <c r="C3572" s="8" t="s">
        <v>5638</v>
      </c>
      <c r="D3572" s="8" t="s">
        <v>5861</v>
      </c>
      <c r="E3572" s="8" t="s">
        <v>94</v>
      </c>
      <c r="F3572" s="8" t="s">
        <v>5715</v>
      </c>
    </row>
    <row r="3573" spans="2:6" x14ac:dyDescent="0.3">
      <c r="B3573" s="8" t="s">
        <v>5852</v>
      </c>
      <c r="C3573" s="8" t="s">
        <v>5862</v>
      </c>
      <c r="D3573" s="8" t="s">
        <v>5863</v>
      </c>
      <c r="E3573" s="8" t="s">
        <v>94</v>
      </c>
      <c r="F3573" s="8" t="s">
        <v>5715</v>
      </c>
    </row>
    <row r="3574" spans="2:6" x14ac:dyDescent="0.3">
      <c r="B3574" s="8" t="s">
        <v>5852</v>
      </c>
      <c r="C3574" s="8" t="s">
        <v>5864</v>
      </c>
      <c r="D3574" s="8" t="s">
        <v>5865</v>
      </c>
      <c r="E3574" s="8" t="s">
        <v>94</v>
      </c>
      <c r="F3574" s="8" t="s">
        <v>5715</v>
      </c>
    </row>
    <row r="3575" spans="2:6" x14ac:dyDescent="0.3">
      <c r="B3575" s="8" t="s">
        <v>5852</v>
      </c>
      <c r="C3575" s="8" t="s">
        <v>5866</v>
      </c>
      <c r="D3575" s="8" t="s">
        <v>5867</v>
      </c>
      <c r="E3575" s="8" t="s">
        <v>94</v>
      </c>
      <c r="F3575" s="8" t="s">
        <v>5715</v>
      </c>
    </row>
    <row r="3576" spans="2:6" x14ac:dyDescent="0.3">
      <c r="B3576" s="8" t="s">
        <v>5852</v>
      </c>
      <c r="C3576" s="8" t="s">
        <v>5868</v>
      </c>
      <c r="D3576" s="8" t="s">
        <v>5869</v>
      </c>
      <c r="E3576" s="8" t="s">
        <v>94</v>
      </c>
      <c r="F3576" s="8" t="s">
        <v>5715</v>
      </c>
    </row>
    <row r="3577" spans="2:6" x14ac:dyDescent="0.3">
      <c r="B3577" s="8" t="s">
        <v>5852</v>
      </c>
      <c r="C3577" s="8" t="s">
        <v>5062</v>
      </c>
      <c r="D3577" s="8" t="s">
        <v>5870</v>
      </c>
      <c r="E3577" s="8" t="s">
        <v>94</v>
      </c>
      <c r="F3577" s="8" t="s">
        <v>5715</v>
      </c>
    </row>
    <row r="3578" spans="2:6" x14ac:dyDescent="0.3">
      <c r="B3578" s="8" t="s">
        <v>5852</v>
      </c>
      <c r="C3578" s="8" t="s">
        <v>5064</v>
      </c>
      <c r="D3578" s="8" t="s">
        <v>5871</v>
      </c>
      <c r="E3578" s="8" t="s">
        <v>94</v>
      </c>
      <c r="F3578" s="8" t="s">
        <v>5715</v>
      </c>
    </row>
    <row r="3579" spans="2:6" x14ac:dyDescent="0.3">
      <c r="B3579" s="8" t="s">
        <v>5852</v>
      </c>
      <c r="C3579" s="8" t="s">
        <v>5872</v>
      </c>
      <c r="D3579" s="8" t="s">
        <v>5873</v>
      </c>
      <c r="E3579" s="8" t="s">
        <v>94</v>
      </c>
      <c r="F3579" s="8" t="s">
        <v>5715</v>
      </c>
    </row>
    <row r="3580" spans="2:6" x14ac:dyDescent="0.3">
      <c r="B3580" s="8" t="s">
        <v>5852</v>
      </c>
      <c r="C3580" s="8" t="s">
        <v>4788</v>
      </c>
      <c r="D3580" s="8" t="s">
        <v>5874</v>
      </c>
      <c r="E3580" s="8" t="s">
        <v>94</v>
      </c>
      <c r="F3580" s="8" t="s">
        <v>5715</v>
      </c>
    </row>
    <row r="3581" spans="2:6" x14ac:dyDescent="0.3">
      <c r="B3581" s="8" t="s">
        <v>5852</v>
      </c>
      <c r="C3581" s="8" t="s">
        <v>5875</v>
      </c>
      <c r="D3581" s="8" t="s">
        <v>5876</v>
      </c>
      <c r="E3581" s="8" t="s">
        <v>94</v>
      </c>
      <c r="F3581" s="8" t="s">
        <v>5715</v>
      </c>
    </row>
    <row r="3582" spans="2:6" x14ac:dyDescent="0.3">
      <c r="B3582" s="8" t="s">
        <v>5852</v>
      </c>
      <c r="C3582" s="8" t="s">
        <v>5877</v>
      </c>
      <c r="D3582" s="8" t="s">
        <v>5878</v>
      </c>
      <c r="E3582" s="8" t="s">
        <v>94</v>
      </c>
      <c r="F3582" s="8" t="s">
        <v>5715</v>
      </c>
    </row>
    <row r="3583" spans="2:6" x14ac:dyDescent="0.3">
      <c r="B3583" s="8" t="s">
        <v>5879</v>
      </c>
      <c r="C3583" s="8" t="s">
        <v>1313</v>
      </c>
      <c r="D3583" s="8" t="s">
        <v>5880</v>
      </c>
      <c r="E3583" s="8" t="s">
        <v>94</v>
      </c>
      <c r="F3583" s="8" t="s">
        <v>5715</v>
      </c>
    </row>
    <row r="3584" spans="2:6" x14ac:dyDescent="0.3">
      <c r="B3584" s="8" t="s">
        <v>5879</v>
      </c>
      <c r="C3584" s="8" t="s">
        <v>1315</v>
      </c>
      <c r="D3584" s="8" t="s">
        <v>5881</v>
      </c>
      <c r="E3584" s="8" t="s">
        <v>94</v>
      </c>
      <c r="F3584" s="8" t="s">
        <v>5715</v>
      </c>
    </row>
    <row r="3585" spans="2:6" x14ac:dyDescent="0.3">
      <c r="B3585" s="8" t="s">
        <v>5879</v>
      </c>
      <c r="C3585" s="8" t="s">
        <v>422</v>
      </c>
      <c r="D3585" s="8" t="s">
        <v>5882</v>
      </c>
      <c r="E3585" s="8" t="s">
        <v>94</v>
      </c>
      <c r="F3585" s="8" t="s">
        <v>5715</v>
      </c>
    </row>
    <row r="3586" spans="2:6" x14ac:dyDescent="0.3">
      <c r="B3586" s="8" t="s">
        <v>5879</v>
      </c>
      <c r="C3586" s="8" t="s">
        <v>424</v>
      </c>
      <c r="D3586" s="8" t="s">
        <v>5883</v>
      </c>
      <c r="E3586" s="8" t="s">
        <v>94</v>
      </c>
      <c r="F3586" s="8" t="s">
        <v>5715</v>
      </c>
    </row>
    <row r="3587" spans="2:6" x14ac:dyDescent="0.3">
      <c r="B3587" s="8" t="s">
        <v>5879</v>
      </c>
      <c r="C3587" s="8" t="s">
        <v>2149</v>
      </c>
      <c r="D3587" s="8" t="s">
        <v>5884</v>
      </c>
      <c r="E3587" s="8" t="s">
        <v>94</v>
      </c>
      <c r="F3587" s="8" t="s">
        <v>5715</v>
      </c>
    </row>
    <row r="3588" spans="2:6" x14ac:dyDescent="0.3">
      <c r="B3588" s="8" t="s">
        <v>5879</v>
      </c>
      <c r="C3588" s="8" t="s">
        <v>428</v>
      </c>
      <c r="D3588" s="8" t="s">
        <v>5885</v>
      </c>
      <c r="E3588" s="8" t="s">
        <v>94</v>
      </c>
      <c r="F3588" s="8" t="s">
        <v>5715</v>
      </c>
    </row>
    <row r="3589" spans="2:6" x14ac:dyDescent="0.3">
      <c r="B3589" s="8" t="s">
        <v>5879</v>
      </c>
      <c r="C3589" s="8" t="s">
        <v>5886</v>
      </c>
      <c r="D3589" s="8" t="s">
        <v>5887</v>
      </c>
      <c r="E3589" s="8" t="s">
        <v>94</v>
      </c>
      <c r="F3589" s="8" t="s">
        <v>5715</v>
      </c>
    </row>
    <row r="3590" spans="2:6" x14ac:dyDescent="0.3">
      <c r="B3590" s="8" t="s">
        <v>5879</v>
      </c>
      <c r="C3590" s="8" t="s">
        <v>1638</v>
      </c>
      <c r="D3590" s="8" t="s">
        <v>5888</v>
      </c>
      <c r="E3590" s="8" t="s">
        <v>94</v>
      </c>
      <c r="F3590" s="8" t="s">
        <v>5715</v>
      </c>
    </row>
    <row r="3591" spans="2:6" x14ac:dyDescent="0.3">
      <c r="B3591" s="8" t="s">
        <v>5879</v>
      </c>
      <c r="C3591" s="8" t="s">
        <v>5889</v>
      </c>
      <c r="D3591" s="8" t="s">
        <v>5890</v>
      </c>
      <c r="E3591" s="8" t="s">
        <v>94</v>
      </c>
      <c r="F3591" s="8" t="s">
        <v>5715</v>
      </c>
    </row>
    <row r="3592" spans="2:6" x14ac:dyDescent="0.3">
      <c r="B3592" s="8" t="s">
        <v>5891</v>
      </c>
      <c r="C3592" s="8" t="s">
        <v>5892</v>
      </c>
      <c r="D3592" s="8" t="s">
        <v>5893</v>
      </c>
      <c r="E3592" s="8" t="s">
        <v>94</v>
      </c>
      <c r="F3592" s="8" t="s">
        <v>5715</v>
      </c>
    </row>
    <row r="3593" spans="2:6" x14ac:dyDescent="0.3">
      <c r="B3593" s="8" t="s">
        <v>5891</v>
      </c>
      <c r="C3593" s="8" t="s">
        <v>1786</v>
      </c>
      <c r="D3593" s="8" t="s">
        <v>5894</v>
      </c>
      <c r="E3593" s="8" t="s">
        <v>94</v>
      </c>
      <c r="F3593" s="8" t="s">
        <v>5715</v>
      </c>
    </row>
    <row r="3594" spans="2:6" x14ac:dyDescent="0.3">
      <c r="B3594" s="8" t="s">
        <v>5891</v>
      </c>
      <c r="C3594" s="8" t="s">
        <v>5895</v>
      </c>
      <c r="D3594" s="8" t="s">
        <v>5896</v>
      </c>
      <c r="E3594" s="8" t="s">
        <v>94</v>
      </c>
      <c r="F3594" s="8" t="s">
        <v>5715</v>
      </c>
    </row>
    <row r="3595" spans="2:6" x14ac:dyDescent="0.3">
      <c r="B3595" s="8" t="s">
        <v>5891</v>
      </c>
      <c r="C3595" s="8" t="s">
        <v>1790</v>
      </c>
      <c r="D3595" s="8" t="s">
        <v>5897</v>
      </c>
      <c r="E3595" s="8" t="s">
        <v>94</v>
      </c>
      <c r="F3595" s="8" t="s">
        <v>5715</v>
      </c>
    </row>
    <row r="3596" spans="2:6" x14ac:dyDescent="0.3">
      <c r="B3596" s="8" t="s">
        <v>5891</v>
      </c>
      <c r="C3596" s="8" t="s">
        <v>4319</v>
      </c>
      <c r="D3596" s="8" t="s">
        <v>5898</v>
      </c>
      <c r="E3596" s="8" t="s">
        <v>94</v>
      </c>
      <c r="F3596" s="8" t="s">
        <v>5715</v>
      </c>
    </row>
    <row r="3597" spans="2:6" x14ac:dyDescent="0.3">
      <c r="B3597" s="8" t="s">
        <v>5891</v>
      </c>
      <c r="C3597" s="8" t="s">
        <v>5185</v>
      </c>
      <c r="D3597" s="8" t="s">
        <v>5899</v>
      </c>
      <c r="E3597" s="8" t="s">
        <v>94</v>
      </c>
      <c r="F3597" s="8" t="s">
        <v>5715</v>
      </c>
    </row>
    <row r="3598" spans="2:6" x14ac:dyDescent="0.3">
      <c r="B3598" s="8" t="s">
        <v>5891</v>
      </c>
      <c r="C3598" s="8" t="s">
        <v>5568</v>
      </c>
      <c r="D3598" s="8" t="s">
        <v>5900</v>
      </c>
      <c r="E3598" s="8" t="s">
        <v>94</v>
      </c>
      <c r="F3598" s="8" t="s">
        <v>5715</v>
      </c>
    </row>
    <row r="3599" spans="2:6" x14ac:dyDescent="0.3">
      <c r="B3599" s="8" t="s">
        <v>5891</v>
      </c>
      <c r="C3599" s="8" t="s">
        <v>5187</v>
      </c>
      <c r="D3599" s="8" t="s">
        <v>5901</v>
      </c>
      <c r="E3599" s="8" t="s">
        <v>94</v>
      </c>
      <c r="F3599" s="8" t="s">
        <v>5715</v>
      </c>
    </row>
    <row r="3600" spans="2:6" x14ac:dyDescent="0.3">
      <c r="B3600" s="8" t="s">
        <v>5891</v>
      </c>
      <c r="C3600" s="8" t="s">
        <v>5156</v>
      </c>
      <c r="D3600" s="8" t="s">
        <v>5902</v>
      </c>
      <c r="E3600" s="8" t="s">
        <v>94</v>
      </c>
      <c r="F3600" s="8" t="s">
        <v>5715</v>
      </c>
    </row>
    <row r="3601" spans="2:6" x14ac:dyDescent="0.3">
      <c r="B3601" s="8" t="s">
        <v>5891</v>
      </c>
      <c r="C3601" s="8" t="s">
        <v>5158</v>
      </c>
      <c r="D3601" s="8" t="s">
        <v>5903</v>
      </c>
      <c r="E3601" s="8" t="s">
        <v>94</v>
      </c>
      <c r="F3601" s="8" t="s">
        <v>5715</v>
      </c>
    </row>
    <row r="3602" spans="2:6" x14ac:dyDescent="0.3">
      <c r="B3602" s="8" t="s">
        <v>5891</v>
      </c>
      <c r="C3602" s="8" t="s">
        <v>5189</v>
      </c>
      <c r="D3602" s="8" t="s">
        <v>5904</v>
      </c>
      <c r="E3602" s="8" t="s">
        <v>94</v>
      </c>
      <c r="F3602" s="8" t="s">
        <v>5715</v>
      </c>
    </row>
    <row r="3603" spans="2:6" x14ac:dyDescent="0.3">
      <c r="B3603" s="8" t="s">
        <v>5891</v>
      </c>
      <c r="C3603" s="8" t="s">
        <v>5160</v>
      </c>
      <c r="D3603" s="8" t="s">
        <v>5905</v>
      </c>
      <c r="E3603" s="8" t="s">
        <v>94</v>
      </c>
      <c r="F3603" s="8" t="s">
        <v>5715</v>
      </c>
    </row>
    <row r="3604" spans="2:6" x14ac:dyDescent="0.3">
      <c r="B3604" s="8" t="s">
        <v>5891</v>
      </c>
      <c r="C3604" s="8" t="s">
        <v>5906</v>
      </c>
      <c r="D3604" s="8" t="s">
        <v>5907</v>
      </c>
      <c r="E3604" s="8" t="s">
        <v>94</v>
      </c>
      <c r="F3604" s="8" t="s">
        <v>5715</v>
      </c>
    </row>
    <row r="3605" spans="2:6" x14ac:dyDescent="0.3">
      <c r="B3605" s="8" t="s">
        <v>5891</v>
      </c>
      <c r="C3605" s="8" t="s">
        <v>5908</v>
      </c>
      <c r="D3605" s="8" t="s">
        <v>5909</v>
      </c>
      <c r="E3605" s="8" t="s">
        <v>94</v>
      </c>
      <c r="F3605" s="8" t="s">
        <v>5715</v>
      </c>
    </row>
    <row r="3606" spans="2:6" x14ac:dyDescent="0.3">
      <c r="B3606" s="8" t="s">
        <v>5891</v>
      </c>
      <c r="C3606" s="8" t="s">
        <v>5910</v>
      </c>
      <c r="D3606" s="8" t="s">
        <v>5911</v>
      </c>
      <c r="E3606" s="8" t="s">
        <v>94</v>
      </c>
      <c r="F3606" s="8" t="s">
        <v>5715</v>
      </c>
    </row>
    <row r="3607" spans="2:6" x14ac:dyDescent="0.3">
      <c r="B3607" s="8" t="s">
        <v>5891</v>
      </c>
      <c r="C3607" s="8" t="s">
        <v>5912</v>
      </c>
      <c r="D3607" s="8" t="s">
        <v>5913</v>
      </c>
      <c r="E3607" s="8" t="s">
        <v>94</v>
      </c>
      <c r="F3607" s="8" t="s">
        <v>5715</v>
      </c>
    </row>
    <row r="3608" spans="2:6" x14ac:dyDescent="0.3">
      <c r="B3608" s="8" t="s">
        <v>5891</v>
      </c>
      <c r="C3608" s="8" t="s">
        <v>5914</v>
      </c>
      <c r="D3608" s="8" t="s">
        <v>5915</v>
      </c>
      <c r="E3608" s="8" t="s">
        <v>94</v>
      </c>
      <c r="F3608" s="8" t="s">
        <v>5715</v>
      </c>
    </row>
    <row r="3609" spans="2:6" x14ac:dyDescent="0.3">
      <c r="B3609" s="8" t="s">
        <v>5891</v>
      </c>
      <c r="C3609" s="8" t="s">
        <v>5916</v>
      </c>
      <c r="D3609" s="8" t="s">
        <v>5917</v>
      </c>
      <c r="E3609" s="8" t="s">
        <v>94</v>
      </c>
      <c r="F3609" s="8" t="s">
        <v>5715</v>
      </c>
    </row>
    <row r="3610" spans="2:6" x14ac:dyDescent="0.3">
      <c r="B3610" s="8" t="s">
        <v>5891</v>
      </c>
      <c r="C3610" s="8" t="s">
        <v>5918</v>
      </c>
      <c r="D3610" s="8" t="s">
        <v>5919</v>
      </c>
      <c r="E3610" s="8" t="s">
        <v>94</v>
      </c>
      <c r="F3610" s="8" t="s">
        <v>5715</v>
      </c>
    </row>
    <row r="3611" spans="2:6" x14ac:dyDescent="0.3">
      <c r="B3611" s="8" t="s">
        <v>5920</v>
      </c>
      <c r="C3611" s="8"/>
      <c r="D3611" s="8" t="s">
        <v>5920</v>
      </c>
      <c r="E3611" s="8" t="s">
        <v>94</v>
      </c>
      <c r="F3611" s="8" t="s">
        <v>5715</v>
      </c>
    </row>
    <row r="3612" spans="2:6" x14ac:dyDescent="0.3">
      <c r="B3612" s="8" t="s">
        <v>5921</v>
      </c>
      <c r="C3612" s="8"/>
      <c r="D3612" s="8" t="s">
        <v>5921</v>
      </c>
      <c r="E3612" s="8" t="s">
        <v>94</v>
      </c>
      <c r="F3612" s="8" t="s">
        <v>5715</v>
      </c>
    </row>
    <row r="3613" spans="2:6" x14ac:dyDescent="0.3">
      <c r="B3613" s="8" t="s">
        <v>5922</v>
      </c>
      <c r="C3613" s="8" t="s">
        <v>3327</v>
      </c>
      <c r="D3613" s="8" t="s">
        <v>5923</v>
      </c>
      <c r="E3613" s="8" t="s">
        <v>94</v>
      </c>
      <c r="F3613" s="8" t="s">
        <v>5715</v>
      </c>
    </row>
    <row r="3614" spans="2:6" x14ac:dyDescent="0.3">
      <c r="B3614" s="8" t="s">
        <v>5924</v>
      </c>
      <c r="C3614" s="8" t="s">
        <v>4895</v>
      </c>
      <c r="D3614" s="8" t="s">
        <v>5925</v>
      </c>
      <c r="E3614" s="8" t="s">
        <v>94</v>
      </c>
      <c r="F3614" s="8" t="s">
        <v>5715</v>
      </c>
    </row>
    <row r="3615" spans="2:6" x14ac:dyDescent="0.3">
      <c r="B3615" s="8" t="s">
        <v>5924</v>
      </c>
      <c r="C3615" s="8" t="s">
        <v>4897</v>
      </c>
      <c r="D3615" s="8" t="s">
        <v>5926</v>
      </c>
      <c r="E3615" s="8" t="s">
        <v>94</v>
      </c>
      <c r="F3615" s="8" t="s">
        <v>5715</v>
      </c>
    </row>
    <row r="3616" spans="2:6" x14ac:dyDescent="0.3">
      <c r="B3616" s="8" t="s">
        <v>5924</v>
      </c>
      <c r="C3616" s="8" t="s">
        <v>4899</v>
      </c>
      <c r="D3616" s="8" t="s">
        <v>5927</v>
      </c>
      <c r="E3616" s="8" t="s">
        <v>94</v>
      </c>
      <c r="F3616" s="8" t="s">
        <v>5715</v>
      </c>
    </row>
    <row r="3617" spans="2:6" x14ac:dyDescent="0.3">
      <c r="B3617" s="8" t="s">
        <v>5924</v>
      </c>
      <c r="C3617" s="8" t="s">
        <v>5928</v>
      </c>
      <c r="D3617" s="8" t="s">
        <v>5929</v>
      </c>
      <c r="E3617" s="8" t="s">
        <v>94</v>
      </c>
      <c r="F3617" s="8" t="s">
        <v>5715</v>
      </c>
    </row>
    <row r="3618" spans="2:6" x14ac:dyDescent="0.3">
      <c r="B3618" s="8" t="s">
        <v>5924</v>
      </c>
      <c r="C3618" s="8" t="s">
        <v>4485</v>
      </c>
      <c r="D3618" s="8" t="s">
        <v>5930</v>
      </c>
      <c r="E3618" s="8" t="s">
        <v>94</v>
      </c>
      <c r="F3618" s="8" t="s">
        <v>5715</v>
      </c>
    </row>
    <row r="3619" spans="2:6" x14ac:dyDescent="0.3">
      <c r="B3619" s="8" t="s">
        <v>5924</v>
      </c>
      <c r="C3619" s="8" t="s">
        <v>1244</v>
      </c>
      <c r="D3619" s="8" t="s">
        <v>5931</v>
      </c>
      <c r="E3619" s="8" t="s">
        <v>94</v>
      </c>
      <c r="F3619" s="8" t="s">
        <v>5715</v>
      </c>
    </row>
    <row r="3620" spans="2:6" x14ac:dyDescent="0.3">
      <c r="B3620" s="8" t="s">
        <v>5924</v>
      </c>
      <c r="C3620" s="8" t="s">
        <v>4307</v>
      </c>
      <c r="D3620" s="8" t="s">
        <v>5932</v>
      </c>
      <c r="E3620" s="8" t="s">
        <v>94</v>
      </c>
      <c r="F3620" s="8" t="s">
        <v>5715</v>
      </c>
    </row>
    <row r="3621" spans="2:6" x14ac:dyDescent="0.3">
      <c r="B3621" s="8" t="s">
        <v>5924</v>
      </c>
      <c r="C3621" s="8" t="s">
        <v>1156</v>
      </c>
      <c r="D3621" s="8" t="s">
        <v>5933</v>
      </c>
      <c r="E3621" s="8" t="s">
        <v>94</v>
      </c>
      <c r="F3621" s="8" t="s">
        <v>5715</v>
      </c>
    </row>
    <row r="3622" spans="2:6" x14ac:dyDescent="0.3">
      <c r="B3622" s="8" t="s">
        <v>5924</v>
      </c>
      <c r="C3622" s="8" t="s">
        <v>5934</v>
      </c>
      <c r="D3622" s="8" t="s">
        <v>5935</v>
      </c>
      <c r="E3622" s="8" t="s">
        <v>94</v>
      </c>
      <c r="F3622" s="8" t="s">
        <v>5715</v>
      </c>
    </row>
    <row r="3623" spans="2:6" x14ac:dyDescent="0.3">
      <c r="B3623" s="8" t="s">
        <v>5924</v>
      </c>
      <c r="C3623" s="8" t="s">
        <v>5936</v>
      </c>
      <c r="D3623" s="8" t="s">
        <v>5937</v>
      </c>
      <c r="E3623" s="8" t="s">
        <v>94</v>
      </c>
      <c r="F3623" s="8" t="s">
        <v>5715</v>
      </c>
    </row>
    <row r="3624" spans="2:6" x14ac:dyDescent="0.3">
      <c r="B3624" s="8" t="s">
        <v>5924</v>
      </c>
      <c r="C3624" s="8" t="s">
        <v>2393</v>
      </c>
      <c r="D3624" s="8" t="s">
        <v>5938</v>
      </c>
      <c r="E3624" s="8" t="s">
        <v>94</v>
      </c>
      <c r="F3624" s="8" t="s">
        <v>5715</v>
      </c>
    </row>
    <row r="3625" spans="2:6" x14ac:dyDescent="0.3">
      <c r="B3625" s="8" t="s">
        <v>5924</v>
      </c>
      <c r="C3625" s="8" t="s">
        <v>1538</v>
      </c>
      <c r="D3625" s="8" t="s">
        <v>5939</v>
      </c>
      <c r="E3625" s="8" t="s">
        <v>94</v>
      </c>
      <c r="F3625" s="8" t="s">
        <v>5715</v>
      </c>
    </row>
    <row r="3626" spans="2:6" x14ac:dyDescent="0.3">
      <c r="B3626" s="8" t="s">
        <v>5924</v>
      </c>
      <c r="C3626" s="8" t="s">
        <v>5432</v>
      </c>
      <c r="D3626" s="8" t="s">
        <v>5940</v>
      </c>
      <c r="E3626" s="8" t="s">
        <v>94</v>
      </c>
      <c r="F3626" s="8" t="s">
        <v>5715</v>
      </c>
    </row>
    <row r="3627" spans="2:6" x14ac:dyDescent="0.3">
      <c r="B3627" s="8" t="s">
        <v>5924</v>
      </c>
      <c r="C3627" s="8" t="s">
        <v>1261</v>
      </c>
      <c r="D3627" s="8" t="s">
        <v>5941</v>
      </c>
      <c r="E3627" s="8" t="s">
        <v>94</v>
      </c>
      <c r="F3627" s="8" t="s">
        <v>5715</v>
      </c>
    </row>
    <row r="3628" spans="2:6" x14ac:dyDescent="0.3">
      <c r="B3628" s="8" t="s">
        <v>5924</v>
      </c>
      <c r="C3628" s="8" t="s">
        <v>1263</v>
      </c>
      <c r="D3628" s="8" t="s">
        <v>5942</v>
      </c>
      <c r="E3628" s="8" t="s">
        <v>94</v>
      </c>
      <c r="F3628" s="8" t="s">
        <v>5715</v>
      </c>
    </row>
    <row r="3629" spans="2:6" x14ac:dyDescent="0.3">
      <c r="B3629" s="8" t="s">
        <v>5924</v>
      </c>
      <c r="C3629" s="8" t="s">
        <v>3547</v>
      </c>
      <c r="D3629" s="8" t="s">
        <v>5943</v>
      </c>
      <c r="E3629" s="8" t="s">
        <v>94</v>
      </c>
      <c r="F3629" s="8" t="s">
        <v>5715</v>
      </c>
    </row>
    <row r="3630" spans="2:6" x14ac:dyDescent="0.3">
      <c r="B3630" s="8" t="s">
        <v>5924</v>
      </c>
      <c r="C3630" s="8" t="s">
        <v>5051</v>
      </c>
      <c r="D3630" s="8" t="s">
        <v>5944</v>
      </c>
      <c r="E3630" s="8" t="s">
        <v>94</v>
      </c>
      <c r="F3630" s="8" t="s">
        <v>5715</v>
      </c>
    </row>
    <row r="3631" spans="2:6" x14ac:dyDescent="0.3">
      <c r="B3631" s="8" t="s">
        <v>5924</v>
      </c>
      <c r="C3631" s="8" t="s">
        <v>5544</v>
      </c>
      <c r="D3631" s="8" t="s">
        <v>5945</v>
      </c>
      <c r="E3631" s="8" t="s">
        <v>94</v>
      </c>
      <c r="F3631" s="8" t="s">
        <v>5715</v>
      </c>
    </row>
    <row r="3632" spans="2:6" x14ac:dyDescent="0.3">
      <c r="B3632" s="8" t="s">
        <v>5946</v>
      </c>
      <c r="C3632" s="8">
        <v>0</v>
      </c>
      <c r="D3632" s="8" t="s">
        <v>5947</v>
      </c>
      <c r="E3632" s="8" t="s">
        <v>94</v>
      </c>
      <c r="F3632" s="8" t="s">
        <v>5715</v>
      </c>
    </row>
    <row r="3633" spans="2:6" x14ac:dyDescent="0.3">
      <c r="B3633" s="8" t="s">
        <v>5946</v>
      </c>
      <c r="C3633" s="8" t="s">
        <v>1981</v>
      </c>
      <c r="D3633" s="8" t="s">
        <v>5948</v>
      </c>
      <c r="E3633" s="8" t="s">
        <v>94</v>
      </c>
      <c r="F3633" s="8" t="s">
        <v>5715</v>
      </c>
    </row>
    <row r="3634" spans="2:6" x14ac:dyDescent="0.3">
      <c r="B3634" s="8" t="s">
        <v>5946</v>
      </c>
      <c r="C3634" s="8" t="s">
        <v>1983</v>
      </c>
      <c r="D3634" s="8" t="s">
        <v>5949</v>
      </c>
      <c r="E3634" s="8" t="s">
        <v>94</v>
      </c>
      <c r="F3634" s="8" t="s">
        <v>5715</v>
      </c>
    </row>
    <row r="3635" spans="2:6" x14ac:dyDescent="0.3">
      <c r="B3635" s="8" t="s">
        <v>5946</v>
      </c>
      <c r="C3635" s="8" t="s">
        <v>1991</v>
      </c>
      <c r="D3635" s="8" t="s">
        <v>5950</v>
      </c>
      <c r="E3635" s="8" t="s">
        <v>94</v>
      </c>
      <c r="F3635" s="8" t="s">
        <v>5715</v>
      </c>
    </row>
    <row r="3636" spans="2:6" x14ac:dyDescent="0.3">
      <c r="B3636" s="8" t="s">
        <v>5946</v>
      </c>
      <c r="C3636" s="8" t="s">
        <v>5951</v>
      </c>
      <c r="D3636" s="8" t="s">
        <v>5952</v>
      </c>
      <c r="E3636" s="8" t="s">
        <v>94</v>
      </c>
      <c r="F3636" s="8" t="s">
        <v>5715</v>
      </c>
    </row>
    <row r="3637" spans="2:6" x14ac:dyDescent="0.3">
      <c r="B3637" s="8" t="s">
        <v>5953</v>
      </c>
      <c r="C3637" s="8" t="s">
        <v>3193</v>
      </c>
      <c r="D3637" s="8" t="s">
        <v>5954</v>
      </c>
      <c r="E3637" s="8" t="s">
        <v>94</v>
      </c>
      <c r="F3637" s="8" t="s">
        <v>5715</v>
      </c>
    </row>
    <row r="3638" spans="2:6" x14ac:dyDescent="0.3">
      <c r="B3638" s="8" t="s">
        <v>5955</v>
      </c>
      <c r="C3638" s="8" t="s">
        <v>5956</v>
      </c>
      <c r="D3638" s="8" t="s">
        <v>5957</v>
      </c>
      <c r="E3638" s="8" t="s">
        <v>94</v>
      </c>
      <c r="F3638" s="8" t="s">
        <v>5715</v>
      </c>
    </row>
    <row r="3639" spans="2:6" x14ac:dyDescent="0.3">
      <c r="B3639" s="8" t="s">
        <v>5958</v>
      </c>
      <c r="C3639" s="8" t="s">
        <v>5959</v>
      </c>
      <c r="D3639" s="8" t="s">
        <v>5960</v>
      </c>
      <c r="E3639" s="8" t="s">
        <v>94</v>
      </c>
      <c r="F3639" s="8" t="s">
        <v>5715</v>
      </c>
    </row>
    <row r="3640" spans="2:6" x14ac:dyDescent="0.3">
      <c r="B3640" s="8" t="s">
        <v>5961</v>
      </c>
      <c r="C3640" s="8" t="s">
        <v>537</v>
      </c>
      <c r="D3640" s="8" t="s">
        <v>5962</v>
      </c>
      <c r="E3640" s="8" t="s">
        <v>94</v>
      </c>
      <c r="F3640" s="8" t="s">
        <v>5715</v>
      </c>
    </row>
    <row r="3641" spans="2:6" x14ac:dyDescent="0.3">
      <c r="B3641" s="8" t="s">
        <v>5778</v>
      </c>
      <c r="C3641" s="8"/>
      <c r="D3641" s="8" t="s">
        <v>5778</v>
      </c>
      <c r="E3641" s="8" t="s">
        <v>94</v>
      </c>
      <c r="F3641" s="8" t="s">
        <v>5715</v>
      </c>
    </row>
    <row r="3642" spans="2:6" x14ac:dyDescent="0.3">
      <c r="B3642" s="8" t="s">
        <v>5778</v>
      </c>
      <c r="C3642" s="8" t="s">
        <v>5134</v>
      </c>
      <c r="D3642" s="8" t="s">
        <v>5963</v>
      </c>
      <c r="E3642" s="8" t="s">
        <v>94</v>
      </c>
      <c r="F3642" s="8" t="s">
        <v>5715</v>
      </c>
    </row>
    <row r="3643" spans="2:6" x14ac:dyDescent="0.3">
      <c r="B3643" s="8" t="s">
        <v>5779</v>
      </c>
      <c r="C3643" s="8" t="s">
        <v>5181</v>
      </c>
      <c r="D3643" s="8" t="s">
        <v>5964</v>
      </c>
      <c r="E3643" s="8" t="s">
        <v>94</v>
      </c>
      <c r="F3643" s="8" t="s">
        <v>5715</v>
      </c>
    </row>
    <row r="3644" spans="2:6" x14ac:dyDescent="0.3">
      <c r="B3644" s="8" t="s">
        <v>5965</v>
      </c>
      <c r="C3644" s="8"/>
      <c r="D3644" s="8" t="s">
        <v>5965</v>
      </c>
      <c r="E3644" s="8" t="s">
        <v>94</v>
      </c>
      <c r="F3644" s="8" t="s">
        <v>5715</v>
      </c>
    </row>
    <row r="3645" spans="2:6" x14ac:dyDescent="0.3">
      <c r="B3645" s="8" t="s">
        <v>5966</v>
      </c>
      <c r="C3645" s="8"/>
      <c r="D3645" s="8" t="s">
        <v>5966</v>
      </c>
      <c r="E3645" s="8" t="s">
        <v>94</v>
      </c>
      <c r="F3645" s="8" t="s">
        <v>5715</v>
      </c>
    </row>
    <row r="3646" spans="2:6" x14ac:dyDescent="0.3">
      <c r="B3646" s="8" t="s">
        <v>5967</v>
      </c>
      <c r="C3646" s="8"/>
      <c r="D3646" s="8" t="s">
        <v>5967</v>
      </c>
      <c r="E3646" s="8" t="s">
        <v>94</v>
      </c>
      <c r="F3646" s="8" t="s">
        <v>5715</v>
      </c>
    </row>
    <row r="3647" spans="2:6" x14ac:dyDescent="0.3">
      <c r="B3647" s="8" t="s">
        <v>5802</v>
      </c>
      <c r="C3647" s="8"/>
      <c r="D3647" s="8" t="s">
        <v>5802</v>
      </c>
      <c r="E3647" s="8" t="s">
        <v>94</v>
      </c>
      <c r="F3647" s="8" t="s">
        <v>5715</v>
      </c>
    </row>
    <row r="3648" spans="2:6" x14ac:dyDescent="0.3">
      <c r="B3648" s="8" t="s">
        <v>5968</v>
      </c>
      <c r="C3648" s="8" t="s">
        <v>734</v>
      </c>
      <c r="D3648" s="8" t="s">
        <v>5969</v>
      </c>
      <c r="E3648" s="8" t="s">
        <v>94</v>
      </c>
      <c r="F3648" s="8" t="s">
        <v>5715</v>
      </c>
    </row>
    <row r="3649" spans="2:6" x14ac:dyDescent="0.3">
      <c r="B3649" s="8" t="s">
        <v>5968</v>
      </c>
      <c r="C3649" s="8" t="s">
        <v>1526</v>
      </c>
      <c r="D3649" s="8" t="s">
        <v>5970</v>
      </c>
      <c r="E3649" s="8" t="s">
        <v>94</v>
      </c>
      <c r="F3649" s="8" t="s">
        <v>5715</v>
      </c>
    </row>
    <row r="3650" spans="2:6" x14ac:dyDescent="0.3">
      <c r="B3650" s="8" t="s">
        <v>5971</v>
      </c>
      <c r="C3650" s="8"/>
      <c r="D3650" s="8" t="s">
        <v>5971</v>
      </c>
      <c r="E3650" s="8" t="s">
        <v>94</v>
      </c>
      <c r="F3650" s="8" t="s">
        <v>5715</v>
      </c>
    </row>
    <row r="3651" spans="2:6" x14ac:dyDescent="0.3">
      <c r="B3651" s="8" t="s">
        <v>5805</v>
      </c>
      <c r="C3651" s="8"/>
      <c r="D3651" s="8" t="s">
        <v>5805</v>
      </c>
      <c r="E3651" s="8" t="s">
        <v>94</v>
      </c>
      <c r="F3651" s="8" t="s">
        <v>5715</v>
      </c>
    </row>
    <row r="3652" spans="2:6" x14ac:dyDescent="0.3">
      <c r="B3652" s="8" t="s">
        <v>5972</v>
      </c>
      <c r="C3652" s="8"/>
      <c r="D3652" s="8" t="s">
        <v>5972</v>
      </c>
      <c r="E3652" s="8" t="s">
        <v>94</v>
      </c>
      <c r="F3652" s="8" t="s">
        <v>5715</v>
      </c>
    </row>
    <row r="3653" spans="2:6" x14ac:dyDescent="0.3">
      <c r="B3653" s="8" t="s">
        <v>5808</v>
      </c>
      <c r="C3653" s="8"/>
      <c r="D3653" s="8" t="s">
        <v>5808</v>
      </c>
      <c r="E3653" s="8" t="s">
        <v>94</v>
      </c>
      <c r="F3653" s="8" t="s">
        <v>5715</v>
      </c>
    </row>
    <row r="3654" spans="2:6" x14ac:dyDescent="0.3">
      <c r="B3654" s="8" t="s">
        <v>5973</v>
      </c>
      <c r="C3654" s="8" t="s">
        <v>5602</v>
      </c>
      <c r="D3654" s="8" t="s">
        <v>5974</v>
      </c>
      <c r="E3654" s="8" t="s">
        <v>94</v>
      </c>
      <c r="F3654" s="8" t="s">
        <v>5715</v>
      </c>
    </row>
    <row r="3655" spans="2:6" x14ac:dyDescent="0.3">
      <c r="B3655" s="8" t="s">
        <v>5973</v>
      </c>
      <c r="C3655" s="8" t="s">
        <v>5608</v>
      </c>
      <c r="D3655" s="8" t="s">
        <v>5975</v>
      </c>
      <c r="E3655" s="8" t="s">
        <v>94</v>
      </c>
      <c r="F3655" s="8" t="s">
        <v>5715</v>
      </c>
    </row>
    <row r="3656" spans="2:6" x14ac:dyDescent="0.3">
      <c r="B3656" s="8" t="s">
        <v>5973</v>
      </c>
      <c r="C3656" s="8" t="s">
        <v>5612</v>
      </c>
      <c r="D3656" s="8" t="s">
        <v>5976</v>
      </c>
      <c r="E3656" s="8" t="s">
        <v>94</v>
      </c>
      <c r="F3656" s="8" t="s">
        <v>5715</v>
      </c>
    </row>
    <row r="3657" spans="2:6" x14ac:dyDescent="0.3">
      <c r="B3657" s="8" t="s">
        <v>5977</v>
      </c>
      <c r="C3657" s="8"/>
      <c r="D3657" s="8" t="s">
        <v>5977</v>
      </c>
      <c r="E3657" s="8" t="s">
        <v>94</v>
      </c>
      <c r="F3657" s="8" t="s">
        <v>5715</v>
      </c>
    </row>
    <row r="3658" spans="2:6" x14ac:dyDescent="0.3">
      <c r="B3658" s="8" t="s">
        <v>3712</v>
      </c>
      <c r="C3658" s="8" t="s">
        <v>2152</v>
      </c>
      <c r="D3658" s="8" t="s">
        <v>5978</v>
      </c>
      <c r="E3658" s="8" t="s">
        <v>94</v>
      </c>
      <c r="F3658" s="8" t="s">
        <v>5715</v>
      </c>
    </row>
    <row r="3659" spans="2:6" x14ac:dyDescent="0.3">
      <c r="B3659" s="8" t="s">
        <v>3712</v>
      </c>
      <c r="C3659" s="8" t="s">
        <v>5979</v>
      </c>
      <c r="D3659" s="8" t="s">
        <v>5980</v>
      </c>
      <c r="E3659" s="8" t="s">
        <v>94</v>
      </c>
      <c r="F3659" s="8" t="s">
        <v>5715</v>
      </c>
    </row>
    <row r="3660" spans="2:6" x14ac:dyDescent="0.3">
      <c r="B3660" s="8" t="s">
        <v>3712</v>
      </c>
      <c r="C3660" s="8" t="s">
        <v>5981</v>
      </c>
      <c r="D3660" s="8" t="s">
        <v>5982</v>
      </c>
      <c r="E3660" s="8" t="s">
        <v>94</v>
      </c>
      <c r="F3660" s="8" t="s">
        <v>5715</v>
      </c>
    </row>
    <row r="3661" spans="2:6" x14ac:dyDescent="0.3">
      <c r="B3661" s="8" t="s">
        <v>3712</v>
      </c>
      <c r="C3661" s="8" t="s">
        <v>5983</v>
      </c>
      <c r="D3661" s="8" t="s">
        <v>5984</v>
      </c>
      <c r="E3661" s="8" t="s">
        <v>94</v>
      </c>
      <c r="F3661" s="8" t="s">
        <v>5715</v>
      </c>
    </row>
    <row r="3662" spans="2:6" x14ac:dyDescent="0.3">
      <c r="B3662" s="8" t="s">
        <v>3712</v>
      </c>
      <c r="C3662" s="8" t="s">
        <v>348</v>
      </c>
      <c r="D3662" s="8" t="s">
        <v>5985</v>
      </c>
      <c r="E3662" s="8" t="s">
        <v>94</v>
      </c>
      <c r="F3662" s="8" t="s">
        <v>5715</v>
      </c>
    </row>
    <row r="3663" spans="2:6" x14ac:dyDescent="0.3">
      <c r="B3663" s="8" t="s">
        <v>3712</v>
      </c>
      <c r="C3663" s="8" t="s">
        <v>350</v>
      </c>
      <c r="D3663" s="8" t="s">
        <v>5986</v>
      </c>
      <c r="E3663" s="8" t="s">
        <v>94</v>
      </c>
      <c r="F3663" s="8" t="s">
        <v>5715</v>
      </c>
    </row>
    <row r="3664" spans="2:6" x14ac:dyDescent="0.3">
      <c r="B3664" s="8" t="s">
        <v>3712</v>
      </c>
      <c r="C3664" s="8" t="s">
        <v>352</v>
      </c>
      <c r="D3664" s="8" t="s">
        <v>5987</v>
      </c>
      <c r="E3664" s="8" t="s">
        <v>94</v>
      </c>
      <c r="F3664" s="8" t="s">
        <v>5715</v>
      </c>
    </row>
    <row r="3665" spans="2:6" x14ac:dyDescent="0.3">
      <c r="B3665" s="8" t="s">
        <v>3712</v>
      </c>
      <c r="C3665" s="8" t="s">
        <v>5988</v>
      </c>
      <c r="D3665" s="8" t="s">
        <v>5989</v>
      </c>
      <c r="E3665" s="8" t="s">
        <v>94</v>
      </c>
      <c r="F3665" s="8" t="s">
        <v>5715</v>
      </c>
    </row>
    <row r="3666" spans="2:6" x14ac:dyDescent="0.3">
      <c r="B3666" s="8" t="s">
        <v>3712</v>
      </c>
      <c r="C3666" s="8" t="s">
        <v>3290</v>
      </c>
      <c r="D3666" s="8" t="s">
        <v>5990</v>
      </c>
      <c r="E3666" s="8" t="s">
        <v>94</v>
      </c>
      <c r="F3666" s="8" t="s">
        <v>5715</v>
      </c>
    </row>
    <row r="3667" spans="2:6" x14ac:dyDescent="0.3">
      <c r="B3667" s="8" t="s">
        <v>3712</v>
      </c>
      <c r="C3667" s="8" t="s">
        <v>4664</v>
      </c>
      <c r="D3667" s="8" t="s">
        <v>5991</v>
      </c>
      <c r="E3667" s="8" t="s">
        <v>94</v>
      </c>
      <c r="F3667" s="8" t="s">
        <v>5715</v>
      </c>
    </row>
    <row r="3668" spans="2:6" x14ac:dyDescent="0.3">
      <c r="B3668" s="8" t="s">
        <v>3712</v>
      </c>
      <c r="C3668" s="8" t="s">
        <v>5992</v>
      </c>
      <c r="D3668" s="8" t="s">
        <v>5993</v>
      </c>
      <c r="E3668" s="8" t="s">
        <v>94</v>
      </c>
      <c r="F3668" s="8" t="s">
        <v>5715</v>
      </c>
    </row>
    <row r="3669" spans="2:6" x14ac:dyDescent="0.3">
      <c r="B3669" s="8" t="s">
        <v>3712</v>
      </c>
      <c r="C3669" s="8" t="s">
        <v>3437</v>
      </c>
      <c r="D3669" s="8" t="s">
        <v>5994</v>
      </c>
      <c r="E3669" s="8" t="s">
        <v>94</v>
      </c>
      <c r="F3669" s="8" t="s">
        <v>5715</v>
      </c>
    </row>
    <row r="3670" spans="2:6" x14ac:dyDescent="0.3">
      <c r="B3670" s="8" t="s">
        <v>3712</v>
      </c>
      <c r="C3670" s="8" t="s">
        <v>2024</v>
      </c>
      <c r="D3670" s="8" t="s">
        <v>5995</v>
      </c>
      <c r="E3670" s="8" t="s">
        <v>94</v>
      </c>
      <c r="F3670" s="8" t="s">
        <v>5715</v>
      </c>
    </row>
    <row r="3671" spans="2:6" x14ac:dyDescent="0.3">
      <c r="B3671" s="8" t="s">
        <v>3712</v>
      </c>
      <c r="C3671" s="8" t="s">
        <v>3440</v>
      </c>
      <c r="D3671" s="8" t="s">
        <v>5996</v>
      </c>
      <c r="E3671" s="8" t="s">
        <v>94</v>
      </c>
      <c r="F3671" s="8" t="s">
        <v>5715</v>
      </c>
    </row>
    <row r="3672" spans="2:6" x14ac:dyDescent="0.3">
      <c r="B3672" s="8" t="s">
        <v>3712</v>
      </c>
      <c r="C3672" s="8" t="s">
        <v>2975</v>
      </c>
      <c r="D3672" s="8" t="s">
        <v>5997</v>
      </c>
      <c r="E3672" s="8" t="s">
        <v>94</v>
      </c>
      <c r="F3672" s="8" t="s">
        <v>5715</v>
      </c>
    </row>
    <row r="3673" spans="2:6" x14ac:dyDescent="0.3">
      <c r="B3673" s="8" t="s">
        <v>3712</v>
      </c>
      <c r="C3673" s="8" t="s">
        <v>1588</v>
      </c>
      <c r="D3673" s="8" t="s">
        <v>5998</v>
      </c>
      <c r="E3673" s="8" t="s">
        <v>94</v>
      </c>
      <c r="F3673" s="8" t="s">
        <v>5715</v>
      </c>
    </row>
    <row r="3674" spans="2:6" x14ac:dyDescent="0.3">
      <c r="B3674" s="8" t="s">
        <v>3712</v>
      </c>
      <c r="C3674" s="8" t="s">
        <v>4945</v>
      </c>
      <c r="D3674" s="8" t="s">
        <v>5999</v>
      </c>
      <c r="E3674" s="8" t="s">
        <v>94</v>
      </c>
      <c r="F3674" s="8" t="s">
        <v>5715</v>
      </c>
    </row>
    <row r="3675" spans="2:6" x14ac:dyDescent="0.3">
      <c r="B3675" s="8" t="s">
        <v>3712</v>
      </c>
      <c r="C3675" s="8" t="s">
        <v>6000</v>
      </c>
      <c r="D3675" s="8" t="s">
        <v>6001</v>
      </c>
      <c r="E3675" s="8" t="s">
        <v>94</v>
      </c>
      <c r="F3675" s="8" t="s">
        <v>5715</v>
      </c>
    </row>
    <row r="3676" spans="2:6" x14ac:dyDescent="0.3">
      <c r="B3676" s="8" t="s">
        <v>3712</v>
      </c>
      <c r="C3676" s="8" t="s">
        <v>4947</v>
      </c>
      <c r="D3676" s="8" t="s">
        <v>6002</v>
      </c>
      <c r="E3676" s="8" t="s">
        <v>94</v>
      </c>
      <c r="F3676" s="8" t="s">
        <v>5715</v>
      </c>
    </row>
    <row r="3677" spans="2:6" x14ac:dyDescent="0.3">
      <c r="B3677" s="8" t="s">
        <v>3712</v>
      </c>
      <c r="C3677" s="8" t="s">
        <v>525</v>
      </c>
      <c r="D3677" s="8" t="s">
        <v>6003</v>
      </c>
      <c r="E3677" s="8" t="s">
        <v>94</v>
      </c>
      <c r="F3677" s="8" t="s">
        <v>5715</v>
      </c>
    </row>
    <row r="3678" spans="2:6" x14ac:dyDescent="0.3">
      <c r="B3678" s="8" t="s">
        <v>3712</v>
      </c>
      <c r="C3678" s="8" t="s">
        <v>6004</v>
      </c>
      <c r="D3678" s="8" t="s">
        <v>6005</v>
      </c>
      <c r="E3678" s="8" t="s">
        <v>94</v>
      </c>
      <c r="F3678" s="8" t="s">
        <v>5715</v>
      </c>
    </row>
    <row r="3679" spans="2:6" x14ac:dyDescent="0.3">
      <c r="B3679" s="8" t="s">
        <v>3712</v>
      </c>
      <c r="C3679" s="8" t="s">
        <v>2611</v>
      </c>
      <c r="D3679" s="8" t="s">
        <v>6006</v>
      </c>
      <c r="E3679" s="8" t="s">
        <v>94</v>
      </c>
      <c r="F3679" s="8" t="s">
        <v>5715</v>
      </c>
    </row>
    <row r="3680" spans="2:6" x14ac:dyDescent="0.3">
      <c r="B3680" s="8" t="s">
        <v>3712</v>
      </c>
      <c r="C3680" s="8" t="s">
        <v>6007</v>
      </c>
      <c r="D3680" s="8" t="s">
        <v>6008</v>
      </c>
      <c r="E3680" s="8" t="s">
        <v>94</v>
      </c>
      <c r="F3680" s="8" t="s">
        <v>5715</v>
      </c>
    </row>
    <row r="3681" spans="2:6" x14ac:dyDescent="0.3">
      <c r="B3681" s="8" t="s">
        <v>3712</v>
      </c>
      <c r="C3681" s="8" t="s">
        <v>3315</v>
      </c>
      <c r="D3681" s="8" t="s">
        <v>6009</v>
      </c>
      <c r="E3681" s="8" t="s">
        <v>94</v>
      </c>
      <c r="F3681" s="8" t="s">
        <v>5715</v>
      </c>
    </row>
    <row r="3682" spans="2:6" x14ac:dyDescent="0.3">
      <c r="B3682" s="8" t="s">
        <v>3712</v>
      </c>
      <c r="C3682" s="8" t="s">
        <v>3317</v>
      </c>
      <c r="D3682" s="8" t="s">
        <v>6010</v>
      </c>
      <c r="E3682" s="8" t="s">
        <v>94</v>
      </c>
      <c r="F3682" s="8" t="s">
        <v>5715</v>
      </c>
    </row>
    <row r="3683" spans="2:6" x14ac:dyDescent="0.3">
      <c r="B3683" s="8" t="s">
        <v>3712</v>
      </c>
      <c r="C3683" s="8" t="s">
        <v>1023</v>
      </c>
      <c r="D3683" s="8" t="s">
        <v>6011</v>
      </c>
      <c r="E3683" s="8" t="s">
        <v>94</v>
      </c>
      <c r="F3683" s="8" t="s">
        <v>5715</v>
      </c>
    </row>
    <row r="3684" spans="2:6" x14ac:dyDescent="0.3">
      <c r="B3684" s="8" t="s">
        <v>3712</v>
      </c>
      <c r="C3684" s="8" t="s">
        <v>1502</v>
      </c>
      <c r="D3684" s="8" t="s">
        <v>6012</v>
      </c>
      <c r="E3684" s="8" t="s">
        <v>94</v>
      </c>
      <c r="F3684" s="8" t="s">
        <v>5715</v>
      </c>
    </row>
    <row r="3685" spans="2:6" x14ac:dyDescent="0.3">
      <c r="B3685" s="8" t="s">
        <v>3712</v>
      </c>
      <c r="C3685" s="8" t="s">
        <v>1504</v>
      </c>
      <c r="D3685" s="8" t="s">
        <v>6013</v>
      </c>
      <c r="E3685" s="8" t="s">
        <v>94</v>
      </c>
      <c r="F3685" s="8" t="s">
        <v>5715</v>
      </c>
    </row>
    <row r="3686" spans="2:6" x14ac:dyDescent="0.3">
      <c r="B3686" s="8" t="s">
        <v>3712</v>
      </c>
      <c r="C3686" s="8" t="s">
        <v>6014</v>
      </c>
      <c r="D3686" s="8" t="s">
        <v>6015</v>
      </c>
      <c r="E3686" s="8" t="s">
        <v>94</v>
      </c>
      <c r="F3686" s="8" t="s">
        <v>5715</v>
      </c>
    </row>
    <row r="3687" spans="2:6" x14ac:dyDescent="0.3">
      <c r="B3687" s="8" t="s">
        <v>3712</v>
      </c>
      <c r="C3687" s="8" t="s">
        <v>1520</v>
      </c>
      <c r="D3687" s="8" t="s">
        <v>6016</v>
      </c>
      <c r="E3687" s="8" t="s">
        <v>94</v>
      </c>
      <c r="F3687" s="8" t="s">
        <v>5715</v>
      </c>
    </row>
    <row r="3688" spans="2:6" x14ac:dyDescent="0.3">
      <c r="B3688" s="8" t="s">
        <v>3712</v>
      </c>
      <c r="C3688" s="8" t="s">
        <v>934</v>
      </c>
      <c r="D3688" s="8" t="s">
        <v>6017</v>
      </c>
      <c r="E3688" s="8" t="s">
        <v>94</v>
      </c>
      <c r="F3688" s="8" t="s">
        <v>5715</v>
      </c>
    </row>
    <row r="3689" spans="2:6" x14ac:dyDescent="0.3">
      <c r="B3689" s="8" t="s">
        <v>3712</v>
      </c>
      <c r="C3689" s="8" t="s">
        <v>936</v>
      </c>
      <c r="D3689" s="8" t="s">
        <v>6018</v>
      </c>
      <c r="E3689" s="8" t="s">
        <v>94</v>
      </c>
      <c r="F3689" s="8" t="s">
        <v>5715</v>
      </c>
    </row>
    <row r="3690" spans="2:6" x14ac:dyDescent="0.3">
      <c r="B3690" s="8" t="s">
        <v>3712</v>
      </c>
      <c r="C3690" s="8" t="s">
        <v>4380</v>
      </c>
      <c r="D3690" s="8" t="s">
        <v>6019</v>
      </c>
      <c r="E3690" s="8" t="s">
        <v>94</v>
      </c>
      <c r="F3690" s="8" t="s">
        <v>5715</v>
      </c>
    </row>
    <row r="3691" spans="2:6" x14ac:dyDescent="0.3">
      <c r="B3691" s="8" t="s">
        <v>3712</v>
      </c>
      <c r="C3691" s="8" t="s">
        <v>6020</v>
      </c>
      <c r="D3691" s="8" t="s">
        <v>6021</v>
      </c>
      <c r="E3691" s="8" t="s">
        <v>94</v>
      </c>
      <c r="F3691" s="8" t="s">
        <v>5715</v>
      </c>
    </row>
    <row r="3692" spans="2:6" x14ac:dyDescent="0.3">
      <c r="B3692" s="8" t="s">
        <v>3712</v>
      </c>
      <c r="C3692" s="8" t="s">
        <v>874</v>
      </c>
      <c r="D3692" s="8" t="s">
        <v>6022</v>
      </c>
      <c r="E3692" s="8" t="s">
        <v>94</v>
      </c>
      <c r="F3692" s="8" t="s">
        <v>5715</v>
      </c>
    </row>
    <row r="3693" spans="2:6" x14ac:dyDescent="0.3">
      <c r="B3693" s="8" t="s">
        <v>3712</v>
      </c>
      <c r="C3693" s="8" t="s">
        <v>6023</v>
      </c>
      <c r="D3693" s="8" t="s">
        <v>6024</v>
      </c>
      <c r="E3693" s="8" t="s">
        <v>94</v>
      </c>
      <c r="F3693" s="8" t="s">
        <v>5715</v>
      </c>
    </row>
    <row r="3694" spans="2:6" x14ac:dyDescent="0.3">
      <c r="B3694" s="8" t="s">
        <v>3712</v>
      </c>
      <c r="C3694" s="8" t="s">
        <v>876</v>
      </c>
      <c r="D3694" s="8" t="s">
        <v>6025</v>
      </c>
      <c r="E3694" s="8" t="s">
        <v>94</v>
      </c>
      <c r="F3694" s="8" t="s">
        <v>5715</v>
      </c>
    </row>
    <row r="3695" spans="2:6" x14ac:dyDescent="0.3">
      <c r="B3695" s="8" t="s">
        <v>3712</v>
      </c>
      <c r="C3695" s="8" t="s">
        <v>370</v>
      </c>
      <c r="D3695" s="8" t="s">
        <v>6026</v>
      </c>
      <c r="E3695" s="8" t="s">
        <v>94</v>
      </c>
      <c r="F3695" s="8" t="s">
        <v>5715</v>
      </c>
    </row>
    <row r="3696" spans="2:6" x14ac:dyDescent="0.3">
      <c r="B3696" s="8" t="s">
        <v>3712</v>
      </c>
      <c r="C3696" s="8" t="s">
        <v>938</v>
      </c>
      <c r="D3696" s="8" t="s">
        <v>6027</v>
      </c>
      <c r="E3696" s="8" t="s">
        <v>94</v>
      </c>
      <c r="F3696" s="8" t="s">
        <v>5715</v>
      </c>
    </row>
    <row r="3697" spans="2:6" x14ac:dyDescent="0.3">
      <c r="B3697" s="8" t="s">
        <v>3712</v>
      </c>
      <c r="C3697" s="8" t="s">
        <v>1675</v>
      </c>
      <c r="D3697" s="8" t="s">
        <v>6028</v>
      </c>
      <c r="E3697" s="8" t="s">
        <v>94</v>
      </c>
      <c r="F3697" s="8" t="s">
        <v>5715</v>
      </c>
    </row>
    <row r="3698" spans="2:6" x14ac:dyDescent="0.3">
      <c r="B3698" s="8" t="s">
        <v>3712</v>
      </c>
      <c r="C3698" s="8" t="s">
        <v>940</v>
      </c>
      <c r="D3698" s="8" t="s">
        <v>6029</v>
      </c>
      <c r="E3698" s="8" t="s">
        <v>94</v>
      </c>
      <c r="F3698" s="8" t="s">
        <v>5715</v>
      </c>
    </row>
    <row r="3699" spans="2:6" x14ac:dyDescent="0.3">
      <c r="B3699" s="8" t="s">
        <v>3712</v>
      </c>
      <c r="C3699" s="8" t="s">
        <v>6030</v>
      </c>
      <c r="D3699" s="8" t="s">
        <v>6031</v>
      </c>
      <c r="E3699" s="8" t="s">
        <v>94</v>
      </c>
      <c r="F3699" s="8" t="s">
        <v>5715</v>
      </c>
    </row>
    <row r="3700" spans="2:6" x14ac:dyDescent="0.3">
      <c r="B3700" s="8" t="s">
        <v>6032</v>
      </c>
      <c r="C3700" s="8" t="s">
        <v>6033</v>
      </c>
      <c r="D3700" s="8" t="s">
        <v>6034</v>
      </c>
      <c r="E3700" s="8" t="s">
        <v>94</v>
      </c>
      <c r="F3700" s="8" t="s">
        <v>5715</v>
      </c>
    </row>
    <row r="3701" spans="2:6" x14ac:dyDescent="0.3">
      <c r="B3701" s="8" t="s">
        <v>6032</v>
      </c>
      <c r="C3701" s="8" t="s">
        <v>6035</v>
      </c>
      <c r="D3701" s="8" t="s">
        <v>6036</v>
      </c>
      <c r="E3701" s="8" t="s">
        <v>94</v>
      </c>
      <c r="F3701" s="8" t="s">
        <v>5715</v>
      </c>
    </row>
    <row r="3702" spans="2:6" x14ac:dyDescent="0.3">
      <c r="B3702" s="8" t="s">
        <v>6032</v>
      </c>
      <c r="C3702" s="8" t="s">
        <v>6037</v>
      </c>
      <c r="D3702" s="8" t="s">
        <v>6038</v>
      </c>
      <c r="E3702" s="8" t="s">
        <v>94</v>
      </c>
      <c r="F3702" s="8" t="s">
        <v>5715</v>
      </c>
    </row>
    <row r="3703" spans="2:6" x14ac:dyDescent="0.3">
      <c r="B3703" s="8" t="s">
        <v>6032</v>
      </c>
      <c r="C3703" s="8" t="s">
        <v>6039</v>
      </c>
      <c r="D3703" s="8" t="s">
        <v>6040</v>
      </c>
      <c r="E3703" s="8" t="s">
        <v>94</v>
      </c>
      <c r="F3703" s="8" t="s">
        <v>5715</v>
      </c>
    </row>
    <row r="3704" spans="2:6" x14ac:dyDescent="0.3">
      <c r="B3704" s="8" t="s">
        <v>6032</v>
      </c>
      <c r="C3704" s="8" t="s">
        <v>3154</v>
      </c>
      <c r="D3704" s="8" t="s">
        <v>6041</v>
      </c>
      <c r="E3704" s="8" t="s">
        <v>94</v>
      </c>
      <c r="F3704" s="8" t="s">
        <v>5715</v>
      </c>
    </row>
    <row r="3705" spans="2:6" x14ac:dyDescent="0.3">
      <c r="B3705" s="8" t="s">
        <v>6042</v>
      </c>
      <c r="C3705" s="8"/>
      <c r="D3705" s="8" t="s">
        <v>6042</v>
      </c>
      <c r="E3705" s="8" t="s">
        <v>94</v>
      </c>
      <c r="F3705" s="8" t="s">
        <v>5715</v>
      </c>
    </row>
    <row r="3706" spans="2:6" x14ac:dyDescent="0.3">
      <c r="B3706" s="8" t="s">
        <v>6042</v>
      </c>
      <c r="C3706" s="8" t="s">
        <v>37</v>
      </c>
      <c r="D3706" s="8" t="s">
        <v>6043</v>
      </c>
      <c r="E3706" s="8" t="s">
        <v>94</v>
      </c>
      <c r="F3706" s="8" t="s">
        <v>5715</v>
      </c>
    </row>
    <row r="3707" spans="2:6" x14ac:dyDescent="0.3">
      <c r="B3707" s="8" t="s">
        <v>6042</v>
      </c>
      <c r="C3707" s="8" t="s">
        <v>214</v>
      </c>
      <c r="D3707" s="8" t="s">
        <v>6044</v>
      </c>
      <c r="E3707" s="8" t="s">
        <v>94</v>
      </c>
      <c r="F3707" s="8" t="s">
        <v>5715</v>
      </c>
    </row>
    <row r="3708" spans="2:6" x14ac:dyDescent="0.3">
      <c r="B3708" s="8" t="s">
        <v>6042</v>
      </c>
      <c r="C3708" s="8" t="s">
        <v>216</v>
      </c>
      <c r="D3708" s="8" t="s">
        <v>6045</v>
      </c>
      <c r="E3708" s="8" t="s">
        <v>94</v>
      </c>
      <c r="F3708" s="8" t="s">
        <v>5715</v>
      </c>
    </row>
    <row r="3709" spans="2:6" x14ac:dyDescent="0.3">
      <c r="B3709" s="8" t="s">
        <v>6042</v>
      </c>
      <c r="C3709" s="8" t="s">
        <v>1335</v>
      </c>
      <c r="D3709" s="8" t="s">
        <v>6046</v>
      </c>
      <c r="E3709" s="8" t="s">
        <v>94</v>
      </c>
      <c r="F3709" s="8" t="s">
        <v>5715</v>
      </c>
    </row>
    <row r="3710" spans="2:6" x14ac:dyDescent="0.3">
      <c r="B3710" s="8" t="s">
        <v>6042</v>
      </c>
      <c r="C3710" s="8" t="s">
        <v>2755</v>
      </c>
      <c r="D3710" s="8" t="s">
        <v>6047</v>
      </c>
      <c r="E3710" s="8" t="s">
        <v>94</v>
      </c>
      <c r="F3710" s="8" t="s">
        <v>5715</v>
      </c>
    </row>
    <row r="3711" spans="2:6" x14ac:dyDescent="0.3">
      <c r="B3711" s="8" t="s">
        <v>6042</v>
      </c>
      <c r="C3711" s="8" t="s">
        <v>2757</v>
      </c>
      <c r="D3711" s="8" t="s">
        <v>6048</v>
      </c>
      <c r="E3711" s="8" t="s">
        <v>94</v>
      </c>
      <c r="F3711" s="8" t="s">
        <v>5715</v>
      </c>
    </row>
    <row r="3712" spans="2:6" x14ac:dyDescent="0.3">
      <c r="B3712" s="8" t="s">
        <v>6042</v>
      </c>
      <c r="C3712" s="8" t="s">
        <v>2901</v>
      </c>
      <c r="D3712" s="8" t="s">
        <v>6049</v>
      </c>
      <c r="E3712" s="8" t="s">
        <v>94</v>
      </c>
      <c r="F3712" s="8" t="s">
        <v>5715</v>
      </c>
    </row>
    <row r="3713" spans="2:6" x14ac:dyDescent="0.3">
      <c r="B3713" s="8" t="s">
        <v>6042</v>
      </c>
      <c r="C3713" s="8" t="s">
        <v>2136</v>
      </c>
      <c r="D3713" s="8" t="s">
        <v>6050</v>
      </c>
      <c r="E3713" s="8" t="s">
        <v>94</v>
      </c>
      <c r="F3713" s="8" t="s">
        <v>5715</v>
      </c>
    </row>
    <row r="3714" spans="2:6" x14ac:dyDescent="0.3">
      <c r="B3714" s="8" t="s">
        <v>6042</v>
      </c>
      <c r="C3714" s="8" t="s">
        <v>6051</v>
      </c>
      <c r="D3714" s="8" t="s">
        <v>6052</v>
      </c>
      <c r="E3714" s="8" t="s">
        <v>94</v>
      </c>
      <c r="F3714" s="8" t="s">
        <v>5715</v>
      </c>
    </row>
    <row r="3715" spans="2:6" x14ac:dyDescent="0.3">
      <c r="B3715" s="8" t="s">
        <v>6042</v>
      </c>
      <c r="C3715" s="8" t="s">
        <v>765</v>
      </c>
      <c r="D3715" s="8" t="s">
        <v>6053</v>
      </c>
      <c r="E3715" s="8" t="s">
        <v>94</v>
      </c>
      <c r="F3715" s="8" t="s">
        <v>5715</v>
      </c>
    </row>
    <row r="3716" spans="2:6" x14ac:dyDescent="0.3">
      <c r="B3716" s="8" t="s">
        <v>6042</v>
      </c>
      <c r="C3716" s="8" t="s">
        <v>1144</v>
      </c>
      <c r="D3716" s="8" t="s">
        <v>6054</v>
      </c>
      <c r="E3716" s="8" t="s">
        <v>94</v>
      </c>
      <c r="F3716" s="8" t="s">
        <v>5715</v>
      </c>
    </row>
    <row r="3717" spans="2:6" x14ac:dyDescent="0.3">
      <c r="B3717" s="8" t="s">
        <v>6042</v>
      </c>
      <c r="C3717" s="8" t="s">
        <v>1146</v>
      </c>
      <c r="D3717" s="8" t="s">
        <v>6055</v>
      </c>
      <c r="E3717" s="8" t="s">
        <v>94</v>
      </c>
      <c r="F3717" s="8" t="s">
        <v>5715</v>
      </c>
    </row>
    <row r="3718" spans="2:6" x14ac:dyDescent="0.3">
      <c r="B3718" s="8" t="s">
        <v>6042</v>
      </c>
      <c r="C3718" s="8" t="s">
        <v>1148</v>
      </c>
      <c r="D3718" s="8" t="s">
        <v>6056</v>
      </c>
      <c r="E3718" s="8" t="s">
        <v>94</v>
      </c>
      <c r="F3718" s="8" t="s">
        <v>5715</v>
      </c>
    </row>
    <row r="3719" spans="2:6" x14ac:dyDescent="0.3">
      <c r="B3719" s="8" t="s">
        <v>6042</v>
      </c>
      <c r="C3719" s="8" t="s">
        <v>1150</v>
      </c>
      <c r="D3719" s="8" t="s">
        <v>6057</v>
      </c>
      <c r="E3719" s="8" t="s">
        <v>94</v>
      </c>
      <c r="F3719" s="8" t="s">
        <v>5715</v>
      </c>
    </row>
    <row r="3720" spans="2:6" x14ac:dyDescent="0.3">
      <c r="B3720" s="8" t="s">
        <v>6042</v>
      </c>
      <c r="C3720" s="8" t="s">
        <v>1152</v>
      </c>
      <c r="D3720" s="8" t="s">
        <v>6058</v>
      </c>
      <c r="E3720" s="8" t="s">
        <v>94</v>
      </c>
      <c r="F3720" s="8" t="s">
        <v>5715</v>
      </c>
    </row>
    <row r="3721" spans="2:6" x14ac:dyDescent="0.3">
      <c r="B3721" s="8" t="s">
        <v>6042</v>
      </c>
      <c r="C3721" s="8" t="s">
        <v>1341</v>
      </c>
      <c r="D3721" s="8" t="s">
        <v>6059</v>
      </c>
      <c r="E3721" s="8" t="s">
        <v>94</v>
      </c>
      <c r="F3721" s="8" t="s">
        <v>5715</v>
      </c>
    </row>
    <row r="3722" spans="2:6" x14ac:dyDescent="0.3">
      <c r="B3722" s="8" t="s">
        <v>6042</v>
      </c>
      <c r="C3722" s="8" t="s">
        <v>2776</v>
      </c>
      <c r="D3722" s="8" t="s">
        <v>6060</v>
      </c>
      <c r="E3722" s="8" t="s">
        <v>94</v>
      </c>
      <c r="F3722" s="8" t="s">
        <v>5715</v>
      </c>
    </row>
    <row r="3723" spans="2:6" x14ac:dyDescent="0.3">
      <c r="B3723" s="8" t="s">
        <v>6042</v>
      </c>
      <c r="C3723" s="8" t="s">
        <v>5116</v>
      </c>
      <c r="D3723" s="8" t="s">
        <v>6061</v>
      </c>
      <c r="E3723" s="8" t="s">
        <v>94</v>
      </c>
      <c r="F3723" s="8" t="s">
        <v>5715</v>
      </c>
    </row>
    <row r="3724" spans="2:6" x14ac:dyDescent="0.3">
      <c r="B3724" s="8" t="s">
        <v>6042</v>
      </c>
      <c r="C3724" s="8" t="s">
        <v>5118</v>
      </c>
      <c r="D3724" s="8" t="s">
        <v>6062</v>
      </c>
      <c r="E3724" s="8" t="s">
        <v>94</v>
      </c>
      <c r="F3724" s="8" t="s">
        <v>5715</v>
      </c>
    </row>
    <row r="3725" spans="2:6" x14ac:dyDescent="0.3">
      <c r="B3725" s="8" t="s">
        <v>6042</v>
      </c>
      <c r="C3725" s="8" t="s">
        <v>3138</v>
      </c>
      <c r="D3725" s="8" t="s">
        <v>6063</v>
      </c>
      <c r="E3725" s="8" t="s">
        <v>94</v>
      </c>
      <c r="F3725" s="8" t="s">
        <v>5715</v>
      </c>
    </row>
    <row r="3726" spans="2:6" x14ac:dyDescent="0.3">
      <c r="B3726" s="8" t="s">
        <v>6042</v>
      </c>
      <c r="C3726" s="8" t="s">
        <v>3140</v>
      </c>
      <c r="D3726" s="8" t="s">
        <v>6064</v>
      </c>
      <c r="E3726" s="8" t="s">
        <v>94</v>
      </c>
      <c r="F3726" s="8" t="s">
        <v>5715</v>
      </c>
    </row>
    <row r="3727" spans="2:6" x14ac:dyDescent="0.3">
      <c r="B3727" s="8" t="s">
        <v>6042</v>
      </c>
      <c r="C3727" s="8" t="s">
        <v>3142</v>
      </c>
      <c r="D3727" s="8" t="s">
        <v>6065</v>
      </c>
      <c r="E3727" s="8" t="s">
        <v>94</v>
      </c>
      <c r="F3727" s="8" t="s">
        <v>5715</v>
      </c>
    </row>
    <row r="3728" spans="2:6" x14ac:dyDescent="0.3">
      <c r="B3728" s="8" t="s">
        <v>6042</v>
      </c>
      <c r="C3728" s="8" t="s">
        <v>3144</v>
      </c>
      <c r="D3728" s="8" t="s">
        <v>6066</v>
      </c>
      <c r="E3728" s="8" t="s">
        <v>94</v>
      </c>
      <c r="F3728" s="8" t="s">
        <v>5715</v>
      </c>
    </row>
    <row r="3729" spans="2:6" x14ac:dyDescent="0.3">
      <c r="B3729" s="8" t="s">
        <v>6042</v>
      </c>
      <c r="C3729" s="8" t="s">
        <v>3146</v>
      </c>
      <c r="D3729" s="8" t="s">
        <v>6067</v>
      </c>
      <c r="E3729" s="8" t="s">
        <v>94</v>
      </c>
      <c r="F3729" s="8" t="s">
        <v>5715</v>
      </c>
    </row>
    <row r="3730" spans="2:6" x14ac:dyDescent="0.3">
      <c r="B3730" s="8" t="s">
        <v>6042</v>
      </c>
      <c r="C3730" s="8" t="s">
        <v>3148</v>
      </c>
      <c r="D3730" s="8" t="s">
        <v>6068</v>
      </c>
      <c r="E3730" s="8" t="s">
        <v>94</v>
      </c>
      <c r="F3730" s="8" t="s">
        <v>5715</v>
      </c>
    </row>
    <row r="3731" spans="2:6" x14ac:dyDescent="0.3">
      <c r="B3731" s="8" t="s">
        <v>6042</v>
      </c>
      <c r="C3731" s="8" t="s">
        <v>5144</v>
      </c>
      <c r="D3731" s="8" t="s">
        <v>6069</v>
      </c>
      <c r="E3731" s="8" t="s">
        <v>94</v>
      </c>
      <c r="F3731" s="8" t="s">
        <v>5715</v>
      </c>
    </row>
    <row r="3732" spans="2:6" x14ac:dyDescent="0.3">
      <c r="B3732" s="8" t="s">
        <v>6042</v>
      </c>
      <c r="C3732" s="8" t="s">
        <v>5154</v>
      </c>
      <c r="D3732" s="8" t="s">
        <v>6070</v>
      </c>
      <c r="E3732" s="8" t="s">
        <v>94</v>
      </c>
      <c r="F3732" s="8" t="s">
        <v>5715</v>
      </c>
    </row>
    <row r="3733" spans="2:6" x14ac:dyDescent="0.3">
      <c r="B3733" s="8" t="s">
        <v>6042</v>
      </c>
      <c r="C3733" s="8" t="s">
        <v>4511</v>
      </c>
      <c r="D3733" s="8" t="s">
        <v>6071</v>
      </c>
      <c r="E3733" s="8" t="s">
        <v>94</v>
      </c>
      <c r="F3733" s="8" t="s">
        <v>5715</v>
      </c>
    </row>
    <row r="3734" spans="2:6" x14ac:dyDescent="0.3">
      <c r="B3734" s="8" t="s">
        <v>6042</v>
      </c>
      <c r="C3734" s="8" t="s">
        <v>4513</v>
      </c>
      <c r="D3734" s="8" t="s">
        <v>6072</v>
      </c>
      <c r="E3734" s="8" t="s">
        <v>94</v>
      </c>
      <c r="F3734" s="8" t="s">
        <v>5715</v>
      </c>
    </row>
    <row r="3735" spans="2:6" x14ac:dyDescent="0.3">
      <c r="B3735" s="8" t="s">
        <v>6042</v>
      </c>
      <c r="C3735" s="8" t="s">
        <v>1526</v>
      </c>
      <c r="D3735" s="8" t="s">
        <v>6073</v>
      </c>
      <c r="E3735" s="8" t="s">
        <v>94</v>
      </c>
      <c r="F3735" s="8" t="s">
        <v>5715</v>
      </c>
    </row>
    <row r="3736" spans="2:6" x14ac:dyDescent="0.3">
      <c r="B3736" s="8" t="s">
        <v>6074</v>
      </c>
      <c r="C3736" s="8"/>
      <c r="D3736" s="8" t="s">
        <v>6074</v>
      </c>
      <c r="E3736" s="8" t="s">
        <v>94</v>
      </c>
      <c r="F3736" s="8" t="s">
        <v>5715</v>
      </c>
    </row>
    <row r="3737" spans="2:6" x14ac:dyDescent="0.3">
      <c r="B3737" s="8" t="s">
        <v>68</v>
      </c>
      <c r="C3737" s="8"/>
      <c r="D3737" s="8" t="s">
        <v>68</v>
      </c>
      <c r="E3737" s="8" t="s">
        <v>94</v>
      </c>
      <c r="F3737" s="8" t="s">
        <v>5715</v>
      </c>
    </row>
    <row r="3738" spans="2:6" x14ac:dyDescent="0.3">
      <c r="B3738" s="8" t="s">
        <v>127</v>
      </c>
      <c r="C3738" s="8" t="s">
        <v>5757</v>
      </c>
      <c r="D3738" s="8" t="s">
        <v>6075</v>
      </c>
      <c r="E3738" s="8" t="s">
        <v>94</v>
      </c>
      <c r="F3738" s="8" t="s">
        <v>5715</v>
      </c>
    </row>
    <row r="3739" spans="2:6" x14ac:dyDescent="0.3">
      <c r="B3739" s="8" t="s">
        <v>5831</v>
      </c>
      <c r="C3739" s="8" t="s">
        <v>1847</v>
      </c>
      <c r="D3739" s="8" t="s">
        <v>6076</v>
      </c>
      <c r="E3739" s="8" t="s">
        <v>94</v>
      </c>
      <c r="F3739" s="8" t="s">
        <v>5715</v>
      </c>
    </row>
    <row r="3740" spans="2:6" x14ac:dyDescent="0.3">
      <c r="B3740" s="8" t="s">
        <v>5831</v>
      </c>
      <c r="C3740" s="8" t="s">
        <v>2321</v>
      </c>
      <c r="D3740" s="8" t="s">
        <v>6077</v>
      </c>
      <c r="E3740" s="8" t="s">
        <v>94</v>
      </c>
      <c r="F3740" s="8" t="s">
        <v>5715</v>
      </c>
    </row>
    <row r="3741" spans="2:6" x14ac:dyDescent="0.3">
      <c r="B3741" s="8" t="s">
        <v>5831</v>
      </c>
      <c r="C3741" s="8" t="s">
        <v>3619</v>
      </c>
      <c r="D3741" s="8" t="s">
        <v>6078</v>
      </c>
      <c r="E3741" s="8" t="s">
        <v>94</v>
      </c>
      <c r="F3741" s="8" t="s">
        <v>5715</v>
      </c>
    </row>
    <row r="3742" spans="2:6" x14ac:dyDescent="0.3">
      <c r="B3742" s="8" t="s">
        <v>5832</v>
      </c>
      <c r="C3742" s="8" t="s">
        <v>3248</v>
      </c>
      <c r="D3742" s="8" t="s">
        <v>6079</v>
      </c>
      <c r="E3742" s="8" t="s">
        <v>94</v>
      </c>
      <c r="F3742" s="8" t="s">
        <v>5715</v>
      </c>
    </row>
    <row r="3743" spans="2:6" x14ac:dyDescent="0.3">
      <c r="B3743" s="8" t="s">
        <v>5832</v>
      </c>
      <c r="C3743" s="8" t="s">
        <v>6080</v>
      </c>
      <c r="D3743" s="8" t="s">
        <v>6081</v>
      </c>
      <c r="E3743" s="8" t="s">
        <v>94</v>
      </c>
      <c r="F3743" s="8" t="s">
        <v>5715</v>
      </c>
    </row>
    <row r="3744" spans="2:6" x14ac:dyDescent="0.3">
      <c r="B3744" s="8" t="s">
        <v>5832</v>
      </c>
      <c r="C3744" s="8" t="s">
        <v>6082</v>
      </c>
      <c r="D3744" s="8" t="s">
        <v>6083</v>
      </c>
      <c r="E3744" s="8" t="s">
        <v>94</v>
      </c>
      <c r="F3744" s="8" t="s">
        <v>5715</v>
      </c>
    </row>
    <row r="3745" spans="2:6" x14ac:dyDescent="0.3">
      <c r="B3745" s="8" t="s">
        <v>6084</v>
      </c>
      <c r="C3745" s="8"/>
      <c r="D3745" s="8" t="s">
        <v>6084</v>
      </c>
      <c r="E3745" s="8" t="s">
        <v>97</v>
      </c>
      <c r="F3745" s="8" t="s">
        <v>6085</v>
      </c>
    </row>
    <row r="3746" spans="2:6" x14ac:dyDescent="0.3">
      <c r="B3746" s="8" t="s">
        <v>6086</v>
      </c>
      <c r="C3746" s="8"/>
      <c r="D3746" s="8" t="s">
        <v>6086</v>
      </c>
      <c r="E3746" s="8" t="s">
        <v>97</v>
      </c>
      <c r="F3746" s="8" t="s">
        <v>6085</v>
      </c>
    </row>
    <row r="3747" spans="2:6" x14ac:dyDescent="0.3">
      <c r="B3747" s="8" t="s">
        <v>6087</v>
      </c>
      <c r="C3747" s="8" t="s">
        <v>3914</v>
      </c>
      <c r="D3747" s="8" t="s">
        <v>6088</v>
      </c>
      <c r="E3747" s="8" t="s">
        <v>97</v>
      </c>
      <c r="F3747" s="8" t="s">
        <v>6085</v>
      </c>
    </row>
    <row r="3748" spans="2:6" x14ac:dyDescent="0.3">
      <c r="B3748" s="8" t="s">
        <v>6087</v>
      </c>
      <c r="C3748" s="8" t="s">
        <v>5300</v>
      </c>
      <c r="D3748" s="8" t="s">
        <v>6089</v>
      </c>
      <c r="E3748" s="8" t="s">
        <v>97</v>
      </c>
      <c r="F3748" s="8" t="s">
        <v>6085</v>
      </c>
    </row>
    <row r="3749" spans="2:6" x14ac:dyDescent="0.3">
      <c r="B3749" s="8" t="s">
        <v>6087</v>
      </c>
      <c r="C3749" s="8" t="s">
        <v>4115</v>
      </c>
      <c r="D3749" s="8" t="s">
        <v>6090</v>
      </c>
      <c r="E3749" s="8" t="s">
        <v>97</v>
      </c>
      <c r="F3749" s="8" t="s">
        <v>6085</v>
      </c>
    </row>
    <row r="3750" spans="2:6" x14ac:dyDescent="0.3">
      <c r="B3750" s="8" t="s">
        <v>6087</v>
      </c>
      <c r="C3750" s="8" t="s">
        <v>6091</v>
      </c>
      <c r="D3750" s="8" t="s">
        <v>6092</v>
      </c>
      <c r="E3750" s="8" t="s">
        <v>97</v>
      </c>
      <c r="F3750" s="8" t="s">
        <v>6085</v>
      </c>
    </row>
    <row r="3751" spans="2:6" x14ac:dyDescent="0.3">
      <c r="B3751" s="8" t="s">
        <v>6087</v>
      </c>
      <c r="C3751" s="8" t="s">
        <v>6093</v>
      </c>
      <c r="D3751" s="8" t="s">
        <v>6094</v>
      </c>
      <c r="E3751" s="8" t="s">
        <v>97</v>
      </c>
      <c r="F3751" s="8" t="s">
        <v>6085</v>
      </c>
    </row>
    <row r="3752" spans="2:6" x14ac:dyDescent="0.3">
      <c r="B3752" s="8" t="s">
        <v>6087</v>
      </c>
      <c r="C3752" s="8" t="s">
        <v>6095</v>
      </c>
      <c r="D3752" s="8" t="s">
        <v>6096</v>
      </c>
      <c r="E3752" s="8" t="s">
        <v>97</v>
      </c>
      <c r="F3752" s="8" t="s">
        <v>6085</v>
      </c>
    </row>
    <row r="3753" spans="2:6" x14ac:dyDescent="0.3">
      <c r="B3753" s="8" t="s">
        <v>6087</v>
      </c>
      <c r="C3753" s="8" t="s">
        <v>6097</v>
      </c>
      <c r="D3753" s="8" t="s">
        <v>6098</v>
      </c>
      <c r="E3753" s="8" t="s">
        <v>97</v>
      </c>
      <c r="F3753" s="8" t="s">
        <v>6085</v>
      </c>
    </row>
    <row r="3754" spans="2:6" x14ac:dyDescent="0.3">
      <c r="B3754" s="8" t="s">
        <v>6099</v>
      </c>
      <c r="C3754" s="8" t="s">
        <v>4130</v>
      </c>
      <c r="D3754" s="8" t="s">
        <v>6100</v>
      </c>
      <c r="E3754" s="8" t="s">
        <v>97</v>
      </c>
      <c r="F3754" s="8" t="s">
        <v>6085</v>
      </c>
    </row>
    <row r="3755" spans="2:6" x14ac:dyDescent="0.3">
      <c r="B3755" s="8" t="s">
        <v>6101</v>
      </c>
      <c r="C3755" s="8" t="s">
        <v>1640</v>
      </c>
      <c r="D3755" s="8" t="s">
        <v>6102</v>
      </c>
      <c r="E3755" s="8" t="s">
        <v>97</v>
      </c>
      <c r="F3755" s="8" t="s">
        <v>6085</v>
      </c>
    </row>
    <row r="3756" spans="2:6" x14ac:dyDescent="0.3">
      <c r="B3756" s="8" t="s">
        <v>6103</v>
      </c>
      <c r="C3756" s="8" t="s">
        <v>6104</v>
      </c>
      <c r="D3756" s="8" t="s">
        <v>6105</v>
      </c>
      <c r="E3756" s="8" t="s">
        <v>97</v>
      </c>
      <c r="F3756" s="8" t="s">
        <v>6085</v>
      </c>
    </row>
    <row r="3757" spans="2:6" x14ac:dyDescent="0.3">
      <c r="B3757" s="8" t="s">
        <v>6106</v>
      </c>
      <c r="C3757" s="8" t="s">
        <v>3934</v>
      </c>
      <c r="D3757" s="8" t="s">
        <v>6107</v>
      </c>
      <c r="E3757" s="8" t="s">
        <v>97</v>
      </c>
      <c r="F3757" s="8" t="s">
        <v>6085</v>
      </c>
    </row>
    <row r="3758" spans="2:6" x14ac:dyDescent="0.3">
      <c r="B3758" s="8" t="s">
        <v>6108</v>
      </c>
      <c r="C3758" s="8"/>
      <c r="D3758" s="8" t="s">
        <v>6108</v>
      </c>
      <c r="E3758" s="8" t="s">
        <v>97</v>
      </c>
      <c r="F3758" s="8" t="s">
        <v>6085</v>
      </c>
    </row>
    <row r="3759" spans="2:6" x14ac:dyDescent="0.3">
      <c r="B3759" s="8" t="s">
        <v>6109</v>
      </c>
      <c r="C3759" s="8" t="s">
        <v>6110</v>
      </c>
      <c r="D3759" s="8" t="s">
        <v>6111</v>
      </c>
      <c r="E3759" s="8" t="s">
        <v>97</v>
      </c>
      <c r="F3759" s="8" t="s">
        <v>6085</v>
      </c>
    </row>
    <row r="3760" spans="2:6" x14ac:dyDescent="0.3">
      <c r="B3760" s="8" t="s">
        <v>6109</v>
      </c>
      <c r="C3760" s="8" t="s">
        <v>6112</v>
      </c>
      <c r="D3760" s="8" t="s">
        <v>6113</v>
      </c>
      <c r="E3760" s="8" t="s">
        <v>97</v>
      </c>
      <c r="F3760" s="8" t="s">
        <v>6085</v>
      </c>
    </row>
    <row r="3761" spans="2:6" x14ac:dyDescent="0.3">
      <c r="B3761" s="8" t="s">
        <v>6109</v>
      </c>
      <c r="C3761" s="8" t="s">
        <v>6114</v>
      </c>
      <c r="D3761" s="8" t="s">
        <v>6115</v>
      </c>
      <c r="E3761" s="8" t="s">
        <v>97</v>
      </c>
      <c r="F3761" s="8" t="s">
        <v>6085</v>
      </c>
    </row>
    <row r="3762" spans="2:6" x14ac:dyDescent="0.3">
      <c r="B3762" s="8" t="s">
        <v>6109</v>
      </c>
      <c r="C3762" s="8" t="s">
        <v>6116</v>
      </c>
      <c r="D3762" s="8" t="s">
        <v>6117</v>
      </c>
      <c r="E3762" s="8" t="s">
        <v>97</v>
      </c>
      <c r="F3762" s="8" t="s">
        <v>6085</v>
      </c>
    </row>
    <row r="3763" spans="2:6" x14ac:dyDescent="0.3">
      <c r="B3763" s="8" t="s">
        <v>6109</v>
      </c>
      <c r="C3763" s="8" t="s">
        <v>6118</v>
      </c>
      <c r="D3763" s="8" t="s">
        <v>6119</v>
      </c>
      <c r="E3763" s="8" t="s">
        <v>97</v>
      </c>
      <c r="F3763" s="8" t="s">
        <v>6085</v>
      </c>
    </row>
    <row r="3764" spans="2:6" x14ac:dyDescent="0.3">
      <c r="B3764" s="8" t="s">
        <v>6109</v>
      </c>
      <c r="C3764" s="8" t="s">
        <v>6120</v>
      </c>
      <c r="D3764" s="8" t="s">
        <v>6121</v>
      </c>
      <c r="E3764" s="8" t="s">
        <v>97</v>
      </c>
      <c r="F3764" s="8" t="s">
        <v>6085</v>
      </c>
    </row>
    <row r="3765" spans="2:6" x14ac:dyDescent="0.3">
      <c r="B3765" s="8" t="s">
        <v>6109</v>
      </c>
      <c r="C3765" s="8" t="s">
        <v>5504</v>
      </c>
      <c r="D3765" s="8" t="s">
        <v>6122</v>
      </c>
      <c r="E3765" s="8" t="s">
        <v>97</v>
      </c>
      <c r="F3765" s="8" t="s">
        <v>6085</v>
      </c>
    </row>
    <row r="3766" spans="2:6" x14ac:dyDescent="0.3">
      <c r="B3766" s="8" t="s">
        <v>6123</v>
      </c>
      <c r="C3766" s="8" t="s">
        <v>4902</v>
      </c>
      <c r="D3766" s="8" t="s">
        <v>6124</v>
      </c>
      <c r="E3766" s="8" t="s">
        <v>97</v>
      </c>
      <c r="F3766" s="8" t="s">
        <v>6085</v>
      </c>
    </row>
    <row r="3767" spans="2:6" x14ac:dyDescent="0.3">
      <c r="B3767" s="8" t="s">
        <v>6125</v>
      </c>
      <c r="C3767" s="8" t="s">
        <v>5118</v>
      </c>
      <c r="D3767" s="8" t="s">
        <v>6126</v>
      </c>
      <c r="E3767" s="8" t="s">
        <v>97</v>
      </c>
      <c r="F3767" s="8" t="s">
        <v>6085</v>
      </c>
    </row>
    <row r="3768" spans="2:6" x14ac:dyDescent="0.3">
      <c r="B3768" s="8" t="s">
        <v>6125</v>
      </c>
      <c r="C3768" s="8" t="s">
        <v>5120</v>
      </c>
      <c r="D3768" s="8" t="s">
        <v>6127</v>
      </c>
      <c r="E3768" s="8" t="s">
        <v>97</v>
      </c>
      <c r="F3768" s="8" t="s">
        <v>6085</v>
      </c>
    </row>
    <row r="3769" spans="2:6" x14ac:dyDescent="0.3">
      <c r="B3769" s="8" t="s">
        <v>6125</v>
      </c>
      <c r="C3769" s="8" t="s">
        <v>5122</v>
      </c>
      <c r="D3769" s="8" t="s">
        <v>6128</v>
      </c>
      <c r="E3769" s="8" t="s">
        <v>97</v>
      </c>
      <c r="F3769" s="8" t="s">
        <v>6085</v>
      </c>
    </row>
    <row r="3770" spans="2:6" x14ac:dyDescent="0.3">
      <c r="B3770" s="8" t="s">
        <v>6125</v>
      </c>
      <c r="C3770" s="8" t="s">
        <v>5371</v>
      </c>
      <c r="D3770" s="8" t="s">
        <v>6129</v>
      </c>
      <c r="E3770" s="8" t="s">
        <v>97</v>
      </c>
      <c r="F3770" s="8" t="s">
        <v>6085</v>
      </c>
    </row>
    <row r="3771" spans="2:6" x14ac:dyDescent="0.3">
      <c r="B3771" s="8" t="s">
        <v>6125</v>
      </c>
      <c r="C3771" s="8" t="s">
        <v>2627</v>
      </c>
      <c r="D3771" s="8" t="s">
        <v>6130</v>
      </c>
      <c r="E3771" s="8" t="s">
        <v>97</v>
      </c>
      <c r="F3771" s="8" t="s">
        <v>6085</v>
      </c>
    </row>
    <row r="3772" spans="2:6" x14ac:dyDescent="0.3">
      <c r="B3772" s="8" t="s">
        <v>6131</v>
      </c>
      <c r="C3772" s="8">
        <v>7</v>
      </c>
      <c r="D3772" s="8" t="s">
        <v>6132</v>
      </c>
      <c r="E3772" s="8" t="s">
        <v>97</v>
      </c>
      <c r="F3772" s="8" t="s">
        <v>6085</v>
      </c>
    </row>
    <row r="3773" spans="2:6" x14ac:dyDescent="0.3">
      <c r="B3773" s="8" t="s">
        <v>6133</v>
      </c>
      <c r="C3773" s="8">
        <v>7</v>
      </c>
      <c r="D3773" s="8" t="s">
        <v>6134</v>
      </c>
      <c r="E3773" s="8" t="s">
        <v>97</v>
      </c>
      <c r="F3773" s="8" t="s">
        <v>6085</v>
      </c>
    </row>
    <row r="3774" spans="2:6" x14ac:dyDescent="0.3">
      <c r="B3774" s="8" t="s">
        <v>6135</v>
      </c>
      <c r="C3774" s="8" t="s">
        <v>3850</v>
      </c>
      <c r="D3774" s="8" t="s">
        <v>6136</v>
      </c>
      <c r="E3774" s="8" t="s">
        <v>97</v>
      </c>
      <c r="F3774" s="8" t="s">
        <v>6085</v>
      </c>
    </row>
    <row r="3775" spans="2:6" x14ac:dyDescent="0.3">
      <c r="B3775" s="8" t="s">
        <v>6137</v>
      </c>
      <c r="C3775" s="8" t="s">
        <v>5056</v>
      </c>
      <c r="D3775" s="8" t="s">
        <v>6138</v>
      </c>
      <c r="E3775" s="8" t="s">
        <v>97</v>
      </c>
      <c r="F3775" s="8" t="s">
        <v>6085</v>
      </c>
    </row>
    <row r="3776" spans="2:6" x14ac:dyDescent="0.3">
      <c r="B3776" s="8" t="s">
        <v>6139</v>
      </c>
      <c r="C3776" s="8" t="s">
        <v>1536</v>
      </c>
      <c r="D3776" s="8" t="s">
        <v>6140</v>
      </c>
      <c r="E3776" s="8" t="s">
        <v>97</v>
      </c>
      <c r="F3776" s="8" t="s">
        <v>6085</v>
      </c>
    </row>
    <row r="3777" spans="2:6" x14ac:dyDescent="0.3">
      <c r="B3777" s="8" t="s">
        <v>6141</v>
      </c>
      <c r="C3777" s="8" t="s">
        <v>6142</v>
      </c>
      <c r="D3777" s="8" t="s">
        <v>6143</v>
      </c>
      <c r="E3777" s="8" t="s">
        <v>97</v>
      </c>
      <c r="F3777" s="8" t="s">
        <v>6085</v>
      </c>
    </row>
    <row r="3778" spans="2:6" x14ac:dyDescent="0.3">
      <c r="B3778" s="8" t="s">
        <v>6141</v>
      </c>
      <c r="C3778" s="8" t="s">
        <v>6144</v>
      </c>
      <c r="D3778" s="8" t="s">
        <v>6145</v>
      </c>
      <c r="E3778" s="8" t="s">
        <v>97</v>
      </c>
      <c r="F3778" s="8" t="s">
        <v>6085</v>
      </c>
    </row>
    <row r="3779" spans="2:6" x14ac:dyDescent="0.3">
      <c r="B3779" s="8" t="s">
        <v>6146</v>
      </c>
      <c r="C3779" s="8" t="s">
        <v>6147</v>
      </c>
      <c r="D3779" s="8" t="s">
        <v>6148</v>
      </c>
      <c r="E3779" s="8" t="s">
        <v>97</v>
      </c>
      <c r="F3779" s="8" t="s">
        <v>6085</v>
      </c>
    </row>
    <row r="3780" spans="2:6" x14ac:dyDescent="0.3">
      <c r="B3780" s="8" t="s">
        <v>6146</v>
      </c>
      <c r="C3780" s="8" t="s">
        <v>2851</v>
      </c>
      <c r="D3780" s="8" t="s">
        <v>6149</v>
      </c>
      <c r="E3780" s="8" t="s">
        <v>97</v>
      </c>
      <c r="F3780" s="8" t="s">
        <v>6085</v>
      </c>
    </row>
    <row r="3781" spans="2:6" x14ac:dyDescent="0.3">
      <c r="B3781" s="8" t="s">
        <v>6146</v>
      </c>
      <c r="C3781" s="8" t="s">
        <v>6150</v>
      </c>
      <c r="D3781" s="8" t="s">
        <v>6151</v>
      </c>
      <c r="E3781" s="8" t="s">
        <v>97</v>
      </c>
      <c r="F3781" s="8" t="s">
        <v>6085</v>
      </c>
    </row>
    <row r="3782" spans="2:6" x14ac:dyDescent="0.3">
      <c r="B3782" s="8" t="s">
        <v>6152</v>
      </c>
      <c r="C3782" s="8"/>
      <c r="D3782" s="8" t="s">
        <v>6152</v>
      </c>
      <c r="E3782" s="8" t="s">
        <v>97</v>
      </c>
      <c r="F3782" s="8" t="s">
        <v>6085</v>
      </c>
    </row>
    <row r="3783" spans="2:6" x14ac:dyDescent="0.3">
      <c r="B3783" s="8" t="s">
        <v>6153</v>
      </c>
      <c r="C3783" s="8"/>
      <c r="D3783" s="8" t="s">
        <v>6153</v>
      </c>
      <c r="E3783" s="8" t="s">
        <v>97</v>
      </c>
      <c r="F3783" s="8" t="s">
        <v>6085</v>
      </c>
    </row>
    <row r="3784" spans="2:6" x14ac:dyDescent="0.3">
      <c r="B3784" s="8" t="s">
        <v>6154</v>
      </c>
      <c r="C3784" s="8"/>
      <c r="D3784" s="8" t="s">
        <v>6154</v>
      </c>
      <c r="E3784" s="8" t="s">
        <v>97</v>
      </c>
      <c r="F3784" s="8" t="s">
        <v>6085</v>
      </c>
    </row>
    <row r="3785" spans="2:6" x14ac:dyDescent="0.3">
      <c r="B3785" s="8" t="s">
        <v>6155</v>
      </c>
      <c r="C3785" s="8"/>
      <c r="D3785" s="8" t="s">
        <v>6155</v>
      </c>
      <c r="E3785" s="8" t="s">
        <v>97</v>
      </c>
      <c r="F3785" s="8" t="s">
        <v>6085</v>
      </c>
    </row>
    <row r="3786" spans="2:6" x14ac:dyDescent="0.3">
      <c r="B3786" s="8" t="s">
        <v>6156</v>
      </c>
      <c r="C3786" s="8"/>
      <c r="D3786" s="8" t="s">
        <v>6156</v>
      </c>
      <c r="E3786" s="8" t="s">
        <v>97</v>
      </c>
      <c r="F3786" s="8" t="s">
        <v>6085</v>
      </c>
    </row>
    <row r="3787" spans="2:6" x14ac:dyDescent="0.3">
      <c r="B3787" s="8" t="s">
        <v>6157</v>
      </c>
      <c r="C3787" s="8" t="s">
        <v>6158</v>
      </c>
      <c r="D3787" s="8" t="s">
        <v>6159</v>
      </c>
      <c r="E3787" s="8" t="s">
        <v>97</v>
      </c>
      <c r="F3787" s="8" t="s">
        <v>6085</v>
      </c>
    </row>
    <row r="3788" spans="2:6" x14ac:dyDescent="0.3">
      <c r="B3788" s="8" t="s">
        <v>6160</v>
      </c>
      <c r="C3788" s="8" t="s">
        <v>1973</v>
      </c>
      <c r="D3788" s="8" t="s">
        <v>6161</v>
      </c>
      <c r="E3788" s="8" t="s">
        <v>100</v>
      </c>
      <c r="F3788" s="8" t="s">
        <v>6085</v>
      </c>
    </row>
    <row r="3789" spans="2:6" x14ac:dyDescent="0.3">
      <c r="B3789" s="8" t="s">
        <v>6162</v>
      </c>
      <c r="C3789" s="8"/>
      <c r="D3789" s="8" t="s">
        <v>6162</v>
      </c>
      <c r="E3789" s="8" t="s">
        <v>100</v>
      </c>
      <c r="F3789" s="8" t="s">
        <v>6085</v>
      </c>
    </row>
    <row r="3790" spans="2:6" x14ac:dyDescent="0.3">
      <c r="B3790" s="8" t="s">
        <v>6163</v>
      </c>
      <c r="C3790" s="8" t="s">
        <v>4307</v>
      </c>
      <c r="D3790" s="8" t="s">
        <v>6164</v>
      </c>
      <c r="E3790" s="8" t="s">
        <v>100</v>
      </c>
      <c r="F3790" s="8" t="s">
        <v>6085</v>
      </c>
    </row>
    <row r="3791" spans="2:6" x14ac:dyDescent="0.3">
      <c r="B3791" s="8" t="s">
        <v>6163</v>
      </c>
      <c r="C3791" s="8" t="s">
        <v>236</v>
      </c>
      <c r="D3791" s="8" t="s">
        <v>6165</v>
      </c>
      <c r="E3791" s="8" t="s">
        <v>100</v>
      </c>
      <c r="F3791" s="8" t="s">
        <v>6085</v>
      </c>
    </row>
    <row r="3792" spans="2:6" x14ac:dyDescent="0.3">
      <c r="B3792" s="8" t="s">
        <v>6163</v>
      </c>
      <c r="C3792" s="8" t="s">
        <v>1412</v>
      </c>
      <c r="D3792" s="8" t="s">
        <v>6166</v>
      </c>
      <c r="E3792" s="8" t="s">
        <v>100</v>
      </c>
      <c r="F3792" s="8" t="s">
        <v>6085</v>
      </c>
    </row>
    <row r="3793" spans="2:6" x14ac:dyDescent="0.3">
      <c r="B3793" s="8" t="s">
        <v>6163</v>
      </c>
      <c r="C3793" s="8" t="s">
        <v>238</v>
      </c>
      <c r="D3793" s="8" t="s">
        <v>6167</v>
      </c>
      <c r="E3793" s="8" t="s">
        <v>100</v>
      </c>
      <c r="F3793" s="8" t="s">
        <v>6085</v>
      </c>
    </row>
    <row r="3794" spans="2:6" x14ac:dyDescent="0.3">
      <c r="B3794" s="8" t="s">
        <v>6168</v>
      </c>
      <c r="C3794" s="8" t="s">
        <v>6169</v>
      </c>
      <c r="D3794" s="8" t="s">
        <v>6170</v>
      </c>
      <c r="E3794" s="8" t="s">
        <v>100</v>
      </c>
      <c r="F3794" s="8" t="s">
        <v>6085</v>
      </c>
    </row>
    <row r="3795" spans="2:6" x14ac:dyDescent="0.3">
      <c r="B3795" s="8" t="s">
        <v>6168</v>
      </c>
      <c r="C3795" s="8" t="s">
        <v>969</v>
      </c>
      <c r="D3795" s="8" t="s">
        <v>6171</v>
      </c>
      <c r="E3795" s="8" t="s">
        <v>100</v>
      </c>
      <c r="F3795" s="8" t="s">
        <v>6085</v>
      </c>
    </row>
    <row r="3796" spans="2:6" x14ac:dyDescent="0.3">
      <c r="B3796" s="8" t="s">
        <v>6168</v>
      </c>
      <c r="C3796" s="8" t="s">
        <v>971</v>
      </c>
      <c r="D3796" s="8" t="s">
        <v>6172</v>
      </c>
      <c r="E3796" s="8" t="s">
        <v>100</v>
      </c>
      <c r="F3796" s="8" t="s">
        <v>6085</v>
      </c>
    </row>
    <row r="3797" spans="2:6" x14ac:dyDescent="0.3">
      <c r="B3797" s="8" t="s">
        <v>6168</v>
      </c>
      <c r="C3797" s="8" t="s">
        <v>973</v>
      </c>
      <c r="D3797" s="8" t="s">
        <v>6173</v>
      </c>
      <c r="E3797" s="8" t="s">
        <v>100</v>
      </c>
      <c r="F3797" s="8" t="s">
        <v>6085</v>
      </c>
    </row>
    <row r="3798" spans="2:6" x14ac:dyDescent="0.3">
      <c r="B3798" s="8" t="s">
        <v>6174</v>
      </c>
      <c r="C3798" s="8"/>
      <c r="D3798" s="8" t="s">
        <v>6174</v>
      </c>
      <c r="E3798" s="8" t="s">
        <v>100</v>
      </c>
      <c r="F3798" s="8" t="s">
        <v>6085</v>
      </c>
    </row>
    <row r="3799" spans="2:6" x14ac:dyDescent="0.3">
      <c r="B3799" s="8" t="s">
        <v>6175</v>
      </c>
      <c r="C3799" s="8" t="s">
        <v>6176</v>
      </c>
      <c r="D3799" s="8" t="s">
        <v>6177</v>
      </c>
      <c r="E3799" s="8" t="s">
        <v>100</v>
      </c>
      <c r="F3799" s="8" t="s">
        <v>6085</v>
      </c>
    </row>
    <row r="3800" spans="2:6" x14ac:dyDescent="0.3">
      <c r="B3800" s="8" t="s">
        <v>6175</v>
      </c>
      <c r="C3800" s="8" t="s">
        <v>6178</v>
      </c>
      <c r="D3800" s="8" t="s">
        <v>6179</v>
      </c>
      <c r="E3800" s="8" t="s">
        <v>100</v>
      </c>
      <c r="F3800" s="8" t="s">
        <v>6085</v>
      </c>
    </row>
    <row r="3801" spans="2:6" x14ac:dyDescent="0.3">
      <c r="B3801" s="8" t="s">
        <v>6175</v>
      </c>
      <c r="C3801" s="8" t="s">
        <v>4945</v>
      </c>
      <c r="D3801" s="8" t="s">
        <v>6180</v>
      </c>
      <c r="E3801" s="8" t="s">
        <v>100</v>
      </c>
      <c r="F3801" s="8" t="s">
        <v>6085</v>
      </c>
    </row>
    <row r="3802" spans="2:6" x14ac:dyDescent="0.3">
      <c r="B3802" s="8" t="s">
        <v>6175</v>
      </c>
      <c r="C3802" s="8" t="s">
        <v>6181</v>
      </c>
      <c r="D3802" s="8" t="s">
        <v>6182</v>
      </c>
      <c r="E3802" s="8" t="s">
        <v>100</v>
      </c>
      <c r="F3802" s="8" t="s">
        <v>6085</v>
      </c>
    </row>
    <row r="3803" spans="2:6" x14ac:dyDescent="0.3">
      <c r="B3803" s="8" t="s">
        <v>6175</v>
      </c>
      <c r="C3803" s="8" t="s">
        <v>6183</v>
      </c>
      <c r="D3803" s="8" t="s">
        <v>6184</v>
      </c>
      <c r="E3803" s="8" t="s">
        <v>100</v>
      </c>
      <c r="F3803" s="8" t="s">
        <v>6085</v>
      </c>
    </row>
    <row r="3804" spans="2:6" x14ac:dyDescent="0.3">
      <c r="B3804" s="8" t="s">
        <v>6175</v>
      </c>
      <c r="C3804" s="8" t="s">
        <v>6185</v>
      </c>
      <c r="D3804" s="8" t="s">
        <v>6186</v>
      </c>
      <c r="E3804" s="8" t="s">
        <v>100</v>
      </c>
      <c r="F3804" s="8" t="s">
        <v>6085</v>
      </c>
    </row>
    <row r="3805" spans="2:6" x14ac:dyDescent="0.3">
      <c r="B3805" s="8" t="s">
        <v>6175</v>
      </c>
      <c r="C3805" s="8" t="s">
        <v>6187</v>
      </c>
      <c r="D3805" s="8" t="s">
        <v>6188</v>
      </c>
      <c r="E3805" s="8" t="s">
        <v>100</v>
      </c>
      <c r="F3805" s="8" t="s">
        <v>6085</v>
      </c>
    </row>
    <row r="3806" spans="2:6" x14ac:dyDescent="0.3">
      <c r="B3806" s="8" t="s">
        <v>6175</v>
      </c>
      <c r="C3806" s="8" t="s">
        <v>6189</v>
      </c>
      <c r="D3806" s="8" t="s">
        <v>6190</v>
      </c>
      <c r="E3806" s="8" t="s">
        <v>100</v>
      </c>
      <c r="F3806" s="8" t="s">
        <v>6085</v>
      </c>
    </row>
    <row r="3807" spans="2:6" x14ac:dyDescent="0.3">
      <c r="B3807" s="8" t="s">
        <v>6191</v>
      </c>
      <c r="C3807" s="8" t="s">
        <v>468</v>
      </c>
      <c r="D3807" s="8" t="s">
        <v>6192</v>
      </c>
      <c r="E3807" s="8" t="s">
        <v>100</v>
      </c>
      <c r="F3807" s="8" t="s">
        <v>6085</v>
      </c>
    </row>
    <row r="3808" spans="2:6" x14ac:dyDescent="0.3">
      <c r="B3808" s="8" t="s">
        <v>6191</v>
      </c>
      <c r="C3808" s="8" t="s">
        <v>92</v>
      </c>
      <c r="D3808" s="8" t="s">
        <v>6193</v>
      </c>
      <c r="E3808" s="8" t="s">
        <v>100</v>
      </c>
      <c r="F3808" s="8" t="s">
        <v>6085</v>
      </c>
    </row>
    <row r="3809" spans="2:6" x14ac:dyDescent="0.3">
      <c r="B3809" s="8" t="s">
        <v>6194</v>
      </c>
      <c r="C3809" s="8"/>
      <c r="D3809" s="8" t="s">
        <v>6194</v>
      </c>
      <c r="E3809" s="8" t="s">
        <v>100</v>
      </c>
      <c r="F3809" s="8" t="s">
        <v>6085</v>
      </c>
    </row>
    <row r="3810" spans="2:6" x14ac:dyDescent="0.3">
      <c r="B3810" s="8" t="s">
        <v>6194</v>
      </c>
      <c r="C3810" s="8" t="s">
        <v>3535</v>
      </c>
      <c r="D3810" s="8" t="s">
        <v>6195</v>
      </c>
      <c r="E3810" s="8" t="s">
        <v>100</v>
      </c>
      <c r="F3810" s="8" t="s">
        <v>6085</v>
      </c>
    </row>
    <row r="3811" spans="2:6" x14ac:dyDescent="0.3">
      <c r="B3811" s="8" t="s">
        <v>6194</v>
      </c>
      <c r="C3811" s="8" t="s">
        <v>3538</v>
      </c>
      <c r="D3811" s="8" t="s">
        <v>6196</v>
      </c>
      <c r="E3811" s="8" t="s">
        <v>100</v>
      </c>
      <c r="F3811" s="8" t="s">
        <v>6085</v>
      </c>
    </row>
    <row r="3812" spans="2:6" x14ac:dyDescent="0.3">
      <c r="B3812" s="8" t="s">
        <v>6194</v>
      </c>
      <c r="C3812" s="8" t="s">
        <v>734</v>
      </c>
      <c r="D3812" s="8" t="s">
        <v>6197</v>
      </c>
      <c r="E3812" s="8" t="s">
        <v>100</v>
      </c>
      <c r="F3812" s="8" t="s">
        <v>6085</v>
      </c>
    </row>
    <row r="3813" spans="2:6" x14ac:dyDescent="0.3">
      <c r="B3813" s="8" t="s">
        <v>6194</v>
      </c>
      <c r="C3813" s="8" t="s">
        <v>6198</v>
      </c>
      <c r="D3813" s="8" t="s">
        <v>6199</v>
      </c>
      <c r="E3813" s="8" t="s">
        <v>100</v>
      </c>
      <c r="F3813" s="8" t="s">
        <v>6085</v>
      </c>
    </row>
    <row r="3814" spans="2:6" x14ac:dyDescent="0.3">
      <c r="B3814" s="8" t="s">
        <v>6194</v>
      </c>
      <c r="C3814" s="8" t="s">
        <v>816</v>
      </c>
      <c r="D3814" s="8" t="s">
        <v>6200</v>
      </c>
      <c r="E3814" s="8" t="s">
        <v>100</v>
      </c>
      <c r="F3814" s="8" t="s">
        <v>6085</v>
      </c>
    </row>
    <row r="3815" spans="2:6" x14ac:dyDescent="0.3">
      <c r="B3815" s="8" t="s">
        <v>6194</v>
      </c>
      <c r="C3815" s="8" t="s">
        <v>820</v>
      </c>
      <c r="D3815" s="8" t="s">
        <v>6201</v>
      </c>
      <c r="E3815" s="8" t="s">
        <v>100</v>
      </c>
      <c r="F3815" s="8" t="s">
        <v>6085</v>
      </c>
    </row>
    <row r="3816" spans="2:6" x14ac:dyDescent="0.3">
      <c r="B3816" s="8" t="s">
        <v>6202</v>
      </c>
      <c r="C3816" s="8"/>
      <c r="D3816" s="8" t="s">
        <v>6202</v>
      </c>
      <c r="E3816" s="8" t="s">
        <v>100</v>
      </c>
      <c r="F3816" s="8" t="s">
        <v>6085</v>
      </c>
    </row>
    <row r="3817" spans="2:6" x14ac:dyDescent="0.3">
      <c r="B3817" s="8" t="s">
        <v>4559</v>
      </c>
      <c r="C3817" s="8" t="s">
        <v>2514</v>
      </c>
      <c r="D3817" s="8" t="s">
        <v>6203</v>
      </c>
      <c r="E3817" s="8" t="s">
        <v>100</v>
      </c>
      <c r="F3817" s="8" t="s">
        <v>6085</v>
      </c>
    </row>
    <row r="3818" spans="2:6" x14ac:dyDescent="0.3">
      <c r="B3818" s="8" t="s">
        <v>4559</v>
      </c>
      <c r="C3818" s="8" t="s">
        <v>6204</v>
      </c>
      <c r="D3818" s="8" t="s">
        <v>6205</v>
      </c>
      <c r="E3818" s="8" t="s">
        <v>100</v>
      </c>
      <c r="F3818" s="8" t="s">
        <v>6085</v>
      </c>
    </row>
    <row r="3819" spans="2:6" x14ac:dyDescent="0.3">
      <c r="B3819" s="8" t="s">
        <v>4559</v>
      </c>
      <c r="C3819" s="8" t="s">
        <v>2417</v>
      </c>
      <c r="D3819" s="8" t="s">
        <v>6206</v>
      </c>
      <c r="E3819" s="8" t="s">
        <v>100</v>
      </c>
      <c r="F3819" s="8" t="s">
        <v>6085</v>
      </c>
    </row>
    <row r="3820" spans="2:6" x14ac:dyDescent="0.3">
      <c r="B3820" s="8" t="s">
        <v>4559</v>
      </c>
      <c r="C3820" s="8" t="s">
        <v>2873</v>
      </c>
      <c r="D3820" s="8" t="s">
        <v>6207</v>
      </c>
      <c r="E3820" s="8" t="s">
        <v>100</v>
      </c>
      <c r="F3820" s="8" t="s">
        <v>6085</v>
      </c>
    </row>
    <row r="3821" spans="2:6" x14ac:dyDescent="0.3">
      <c r="B3821" s="8" t="s">
        <v>4559</v>
      </c>
      <c r="C3821" s="8" t="s">
        <v>2875</v>
      </c>
      <c r="D3821" s="8" t="s">
        <v>6208</v>
      </c>
      <c r="E3821" s="8" t="s">
        <v>100</v>
      </c>
      <c r="F3821" s="8" t="s">
        <v>6085</v>
      </c>
    </row>
    <row r="3822" spans="2:6" x14ac:dyDescent="0.3">
      <c r="B3822" s="8" t="s">
        <v>4559</v>
      </c>
      <c r="C3822" s="8" t="s">
        <v>2877</v>
      </c>
      <c r="D3822" s="8" t="s">
        <v>6209</v>
      </c>
      <c r="E3822" s="8" t="s">
        <v>100</v>
      </c>
      <c r="F3822" s="8" t="s">
        <v>6085</v>
      </c>
    </row>
    <row r="3823" spans="2:6" x14ac:dyDescent="0.3">
      <c r="B3823" s="8" t="s">
        <v>4559</v>
      </c>
      <c r="C3823" s="8" t="s">
        <v>6210</v>
      </c>
      <c r="D3823" s="8" t="s">
        <v>6211</v>
      </c>
      <c r="E3823" s="8" t="s">
        <v>100</v>
      </c>
      <c r="F3823" s="8" t="s">
        <v>6085</v>
      </c>
    </row>
    <row r="3824" spans="2:6" x14ac:dyDescent="0.3">
      <c r="B3824" s="8" t="s">
        <v>4559</v>
      </c>
      <c r="C3824" s="8" t="s">
        <v>6212</v>
      </c>
      <c r="D3824" s="8" t="s">
        <v>6213</v>
      </c>
      <c r="E3824" s="8" t="s">
        <v>100</v>
      </c>
      <c r="F3824" s="8" t="s">
        <v>6085</v>
      </c>
    </row>
    <row r="3825" spans="2:6" x14ac:dyDescent="0.3">
      <c r="B3825" s="8" t="s">
        <v>4559</v>
      </c>
      <c r="C3825" s="8" t="s">
        <v>6214</v>
      </c>
      <c r="D3825" s="8" t="s">
        <v>6215</v>
      </c>
      <c r="E3825" s="8" t="s">
        <v>100</v>
      </c>
      <c r="F3825" s="8" t="s">
        <v>6085</v>
      </c>
    </row>
    <row r="3826" spans="2:6" x14ac:dyDescent="0.3">
      <c r="B3826" s="8" t="s">
        <v>4663</v>
      </c>
      <c r="C3826" s="8" t="s">
        <v>2257</v>
      </c>
      <c r="D3826" s="8" t="s">
        <v>6216</v>
      </c>
      <c r="E3826" s="8" t="s">
        <v>100</v>
      </c>
      <c r="F3826" s="8" t="s">
        <v>6085</v>
      </c>
    </row>
    <row r="3827" spans="2:6" x14ac:dyDescent="0.3">
      <c r="B3827" s="8" t="s">
        <v>4663</v>
      </c>
      <c r="C3827" s="8" t="s">
        <v>6217</v>
      </c>
      <c r="D3827" s="8" t="s">
        <v>6218</v>
      </c>
      <c r="E3827" s="8" t="s">
        <v>100</v>
      </c>
      <c r="F3827" s="8" t="s">
        <v>6085</v>
      </c>
    </row>
    <row r="3828" spans="2:6" x14ac:dyDescent="0.3">
      <c r="B3828" s="8" t="s">
        <v>4663</v>
      </c>
      <c r="C3828" s="8" t="s">
        <v>6219</v>
      </c>
      <c r="D3828" s="8" t="s">
        <v>6220</v>
      </c>
      <c r="E3828" s="8" t="s">
        <v>100</v>
      </c>
      <c r="F3828" s="8" t="s">
        <v>6085</v>
      </c>
    </row>
    <row r="3829" spans="2:6" x14ac:dyDescent="0.3">
      <c r="B3829" s="8" t="s">
        <v>6221</v>
      </c>
      <c r="C3829" s="8" t="s">
        <v>3773</v>
      </c>
      <c r="D3829" s="8" t="s">
        <v>6222</v>
      </c>
      <c r="E3829" s="8" t="s">
        <v>62</v>
      </c>
      <c r="F3829" s="8" t="s">
        <v>6085</v>
      </c>
    </row>
    <row r="3830" spans="2:6" x14ac:dyDescent="0.3">
      <c r="B3830" s="8" t="s">
        <v>6087</v>
      </c>
      <c r="C3830" s="8" t="s">
        <v>4112</v>
      </c>
      <c r="D3830" s="8" t="s">
        <v>6223</v>
      </c>
      <c r="E3830" s="8" t="s">
        <v>62</v>
      </c>
      <c r="F3830" s="8" t="s">
        <v>6085</v>
      </c>
    </row>
    <row r="3831" spans="2:6" x14ac:dyDescent="0.3">
      <c r="B3831" s="8" t="s">
        <v>6087</v>
      </c>
      <c r="C3831" s="8" t="s">
        <v>4117</v>
      </c>
      <c r="D3831" s="8" t="s">
        <v>6224</v>
      </c>
      <c r="E3831" s="8" t="s">
        <v>62</v>
      </c>
      <c r="F3831" s="8" t="s">
        <v>6085</v>
      </c>
    </row>
    <row r="3832" spans="2:6" x14ac:dyDescent="0.3">
      <c r="B3832" s="8" t="s">
        <v>6087</v>
      </c>
      <c r="C3832" s="8" t="s">
        <v>1663</v>
      </c>
      <c r="D3832" s="8" t="s">
        <v>6225</v>
      </c>
      <c r="E3832" s="8" t="s">
        <v>62</v>
      </c>
      <c r="F3832" s="8" t="s">
        <v>6085</v>
      </c>
    </row>
    <row r="3833" spans="2:6" x14ac:dyDescent="0.3">
      <c r="B3833" s="8" t="s">
        <v>6087</v>
      </c>
      <c r="C3833" s="8" t="s">
        <v>3489</v>
      </c>
      <c r="D3833" s="8" t="s">
        <v>6226</v>
      </c>
      <c r="E3833" s="8" t="s">
        <v>62</v>
      </c>
      <c r="F3833" s="8" t="s">
        <v>6085</v>
      </c>
    </row>
    <row r="3834" spans="2:6" x14ac:dyDescent="0.3">
      <c r="B3834" s="8" t="s">
        <v>6087</v>
      </c>
      <c r="C3834" s="8" t="s">
        <v>3491</v>
      </c>
      <c r="D3834" s="8" t="s">
        <v>6227</v>
      </c>
      <c r="E3834" s="8" t="s">
        <v>62</v>
      </c>
      <c r="F3834" s="8" t="s">
        <v>6085</v>
      </c>
    </row>
    <row r="3835" spans="2:6" x14ac:dyDescent="0.3">
      <c r="B3835" s="8" t="s">
        <v>6087</v>
      </c>
      <c r="C3835" s="8" t="s">
        <v>6228</v>
      </c>
      <c r="D3835" s="8" t="s">
        <v>6229</v>
      </c>
      <c r="E3835" s="8" t="s">
        <v>62</v>
      </c>
      <c r="F3835" s="8" t="s">
        <v>6085</v>
      </c>
    </row>
    <row r="3836" spans="2:6" x14ac:dyDescent="0.3">
      <c r="B3836" s="8" t="s">
        <v>6087</v>
      </c>
      <c r="C3836" s="8" t="s">
        <v>3493</v>
      </c>
      <c r="D3836" s="8" t="s">
        <v>6230</v>
      </c>
      <c r="E3836" s="8" t="s">
        <v>62</v>
      </c>
      <c r="F3836" s="8" t="s">
        <v>6085</v>
      </c>
    </row>
    <row r="3837" spans="2:6" x14ac:dyDescent="0.3">
      <c r="B3837" s="8" t="s">
        <v>6087</v>
      </c>
      <c r="C3837" s="8" t="s">
        <v>466</v>
      </c>
      <c r="D3837" s="8" t="s">
        <v>6231</v>
      </c>
      <c r="E3837" s="8" t="s">
        <v>62</v>
      </c>
      <c r="F3837" s="8" t="s">
        <v>6085</v>
      </c>
    </row>
    <row r="3838" spans="2:6" x14ac:dyDescent="0.3">
      <c r="B3838" s="8" t="s">
        <v>6232</v>
      </c>
      <c r="C3838" s="8"/>
      <c r="D3838" s="8" t="s">
        <v>6232</v>
      </c>
      <c r="E3838" s="8" t="s">
        <v>62</v>
      </c>
      <c r="F3838" s="8" t="s">
        <v>6085</v>
      </c>
    </row>
    <row r="3839" spans="2:6" x14ac:dyDescent="0.3">
      <c r="B3839" s="8" t="s">
        <v>3924</v>
      </c>
      <c r="C3839" s="8" t="s">
        <v>2463</v>
      </c>
      <c r="D3839" s="8" t="s">
        <v>6233</v>
      </c>
      <c r="E3839" s="8" t="s">
        <v>62</v>
      </c>
      <c r="F3839" s="8" t="s">
        <v>6085</v>
      </c>
    </row>
    <row r="3840" spans="2:6" x14ac:dyDescent="0.3">
      <c r="B3840" s="8" t="s">
        <v>3924</v>
      </c>
      <c r="C3840" s="8" t="s">
        <v>956</v>
      </c>
      <c r="D3840" s="8" t="s">
        <v>6234</v>
      </c>
      <c r="E3840" s="8" t="s">
        <v>62</v>
      </c>
      <c r="F3840" s="8" t="s">
        <v>6085</v>
      </c>
    </row>
    <row r="3841" spans="2:6" x14ac:dyDescent="0.3">
      <c r="B3841" s="8" t="s">
        <v>3924</v>
      </c>
      <c r="C3841" s="8" t="s">
        <v>6235</v>
      </c>
      <c r="D3841" s="8" t="s">
        <v>6236</v>
      </c>
      <c r="E3841" s="8" t="s">
        <v>62</v>
      </c>
      <c r="F3841" s="8" t="s">
        <v>6085</v>
      </c>
    </row>
    <row r="3842" spans="2:6" x14ac:dyDescent="0.3">
      <c r="B3842" s="8" t="s">
        <v>3924</v>
      </c>
      <c r="C3842" s="8" t="s">
        <v>6237</v>
      </c>
      <c r="D3842" s="8" t="s">
        <v>6238</v>
      </c>
      <c r="E3842" s="8" t="s">
        <v>62</v>
      </c>
      <c r="F3842" s="8" t="s">
        <v>6085</v>
      </c>
    </row>
    <row r="3843" spans="2:6" x14ac:dyDescent="0.3">
      <c r="B3843" s="8" t="s">
        <v>3924</v>
      </c>
      <c r="C3843" s="8" t="s">
        <v>1032</v>
      </c>
      <c r="D3843" s="8" t="s">
        <v>6239</v>
      </c>
      <c r="E3843" s="8" t="s">
        <v>62</v>
      </c>
      <c r="F3843" s="8" t="s">
        <v>6085</v>
      </c>
    </row>
    <row r="3844" spans="2:6" x14ac:dyDescent="0.3">
      <c r="B3844" s="8" t="s">
        <v>3924</v>
      </c>
      <c r="C3844" s="8" t="s">
        <v>1038</v>
      </c>
      <c r="D3844" s="8" t="s">
        <v>6240</v>
      </c>
      <c r="E3844" s="8" t="s">
        <v>62</v>
      </c>
      <c r="F3844" s="8" t="s">
        <v>6085</v>
      </c>
    </row>
    <row r="3845" spans="2:6" x14ac:dyDescent="0.3">
      <c r="B3845" s="8" t="s">
        <v>3924</v>
      </c>
      <c r="C3845" s="8" t="s">
        <v>6241</v>
      </c>
      <c r="D3845" s="8" t="s">
        <v>6242</v>
      </c>
      <c r="E3845" s="8" t="s">
        <v>62</v>
      </c>
      <c r="F3845" s="8" t="s">
        <v>6085</v>
      </c>
    </row>
    <row r="3846" spans="2:6" x14ac:dyDescent="0.3">
      <c r="B3846" s="8" t="s">
        <v>3924</v>
      </c>
      <c r="C3846" s="8" t="s">
        <v>6243</v>
      </c>
      <c r="D3846" s="8" t="s">
        <v>6244</v>
      </c>
      <c r="E3846" s="8" t="s">
        <v>62</v>
      </c>
      <c r="F3846" s="8" t="s">
        <v>6085</v>
      </c>
    </row>
    <row r="3847" spans="2:6" x14ac:dyDescent="0.3">
      <c r="B3847" s="8" t="s">
        <v>3924</v>
      </c>
      <c r="C3847" s="8" t="s">
        <v>3673</v>
      </c>
      <c r="D3847" s="8" t="s">
        <v>6245</v>
      </c>
      <c r="E3847" s="8" t="s">
        <v>62</v>
      </c>
      <c r="F3847" s="8" t="s">
        <v>6085</v>
      </c>
    </row>
    <row r="3848" spans="2:6" x14ac:dyDescent="0.3">
      <c r="B3848" s="8" t="s">
        <v>3924</v>
      </c>
      <c r="C3848" s="8" t="s">
        <v>6246</v>
      </c>
      <c r="D3848" s="8" t="s">
        <v>6247</v>
      </c>
      <c r="E3848" s="8" t="s">
        <v>62</v>
      </c>
      <c r="F3848" s="8" t="s">
        <v>6085</v>
      </c>
    </row>
    <row r="3849" spans="2:6" x14ac:dyDescent="0.3">
      <c r="B3849" s="8" t="s">
        <v>3924</v>
      </c>
      <c r="C3849" s="8" t="s">
        <v>1952</v>
      </c>
      <c r="D3849" s="8" t="s">
        <v>6248</v>
      </c>
      <c r="E3849" s="8" t="s">
        <v>62</v>
      </c>
      <c r="F3849" s="8" t="s">
        <v>6085</v>
      </c>
    </row>
    <row r="3850" spans="2:6" x14ac:dyDescent="0.3">
      <c r="B3850" s="8" t="s">
        <v>3924</v>
      </c>
      <c r="C3850" s="8" t="s">
        <v>1954</v>
      </c>
      <c r="D3850" s="8" t="s">
        <v>6249</v>
      </c>
      <c r="E3850" s="8" t="s">
        <v>62</v>
      </c>
      <c r="F3850" s="8" t="s">
        <v>6085</v>
      </c>
    </row>
    <row r="3851" spans="2:6" x14ac:dyDescent="0.3">
      <c r="B3851" s="8" t="s">
        <v>3924</v>
      </c>
      <c r="C3851" s="8" t="s">
        <v>1605</v>
      </c>
      <c r="D3851" s="8" t="s">
        <v>6250</v>
      </c>
      <c r="E3851" s="8" t="s">
        <v>62</v>
      </c>
      <c r="F3851" s="8" t="s">
        <v>6085</v>
      </c>
    </row>
    <row r="3852" spans="2:6" x14ac:dyDescent="0.3">
      <c r="B3852" s="8" t="s">
        <v>3924</v>
      </c>
      <c r="C3852" s="8" t="s">
        <v>6251</v>
      </c>
      <c r="D3852" s="8" t="s">
        <v>6252</v>
      </c>
      <c r="E3852" s="8" t="s">
        <v>62</v>
      </c>
      <c r="F3852" s="8" t="s">
        <v>6085</v>
      </c>
    </row>
    <row r="3853" spans="2:6" x14ac:dyDescent="0.3">
      <c r="B3853" s="8" t="s">
        <v>3924</v>
      </c>
      <c r="C3853" s="8" t="s">
        <v>6253</v>
      </c>
      <c r="D3853" s="8" t="s">
        <v>6254</v>
      </c>
      <c r="E3853" s="8" t="s">
        <v>62</v>
      </c>
      <c r="F3853" s="8" t="s">
        <v>6085</v>
      </c>
    </row>
    <row r="3854" spans="2:6" x14ac:dyDescent="0.3">
      <c r="B3854" s="8" t="s">
        <v>3924</v>
      </c>
      <c r="C3854" s="8" t="s">
        <v>195</v>
      </c>
      <c r="D3854" s="8" t="s">
        <v>6255</v>
      </c>
      <c r="E3854" s="8" t="s">
        <v>62</v>
      </c>
      <c r="F3854" s="8" t="s">
        <v>6085</v>
      </c>
    </row>
    <row r="3855" spans="2:6" x14ac:dyDescent="0.3">
      <c r="B3855" s="8" t="s">
        <v>3924</v>
      </c>
      <c r="C3855" s="8" t="s">
        <v>197</v>
      </c>
      <c r="D3855" s="8" t="s">
        <v>6256</v>
      </c>
      <c r="E3855" s="8" t="s">
        <v>62</v>
      </c>
      <c r="F3855" s="8" t="s">
        <v>6085</v>
      </c>
    </row>
    <row r="3856" spans="2:6" x14ac:dyDescent="0.3">
      <c r="B3856" s="8" t="s">
        <v>3924</v>
      </c>
      <c r="C3856" s="8" t="s">
        <v>338</v>
      </c>
      <c r="D3856" s="8" t="s">
        <v>6257</v>
      </c>
      <c r="E3856" s="8" t="s">
        <v>62</v>
      </c>
      <c r="F3856" s="8" t="s">
        <v>6085</v>
      </c>
    </row>
    <row r="3857" spans="2:6" x14ac:dyDescent="0.3">
      <c r="B3857" s="8" t="s">
        <v>3924</v>
      </c>
      <c r="C3857" s="8" t="s">
        <v>340</v>
      </c>
      <c r="D3857" s="8" t="s">
        <v>6258</v>
      </c>
      <c r="E3857" s="8" t="s">
        <v>62</v>
      </c>
      <c r="F3857" s="8" t="s">
        <v>6085</v>
      </c>
    </row>
    <row r="3858" spans="2:6" x14ac:dyDescent="0.3">
      <c r="B3858" s="8" t="s">
        <v>3924</v>
      </c>
      <c r="C3858" s="8" t="s">
        <v>342</v>
      </c>
      <c r="D3858" s="8" t="s">
        <v>6259</v>
      </c>
      <c r="E3858" s="8" t="s">
        <v>62</v>
      </c>
      <c r="F3858" s="8" t="s">
        <v>6085</v>
      </c>
    </row>
    <row r="3859" spans="2:6" x14ac:dyDescent="0.3">
      <c r="B3859" s="8" t="s">
        <v>3924</v>
      </c>
      <c r="C3859" s="8" t="s">
        <v>6260</v>
      </c>
      <c r="D3859" s="8" t="s">
        <v>6261</v>
      </c>
      <c r="E3859" s="8" t="s">
        <v>62</v>
      </c>
      <c r="F3859" s="8" t="s">
        <v>6085</v>
      </c>
    </row>
    <row r="3860" spans="2:6" x14ac:dyDescent="0.3">
      <c r="B3860" s="8" t="s">
        <v>3924</v>
      </c>
      <c r="C3860" s="8" t="s">
        <v>2665</v>
      </c>
      <c r="D3860" s="8" t="s">
        <v>6262</v>
      </c>
      <c r="E3860" s="8" t="s">
        <v>62</v>
      </c>
      <c r="F3860" s="8" t="s">
        <v>6085</v>
      </c>
    </row>
    <row r="3861" spans="2:6" x14ac:dyDescent="0.3">
      <c r="B3861" s="8" t="s">
        <v>3924</v>
      </c>
      <c r="C3861" s="8" t="s">
        <v>6263</v>
      </c>
      <c r="D3861" s="8" t="s">
        <v>6264</v>
      </c>
      <c r="E3861" s="8" t="s">
        <v>62</v>
      </c>
      <c r="F3861" s="8" t="s">
        <v>6085</v>
      </c>
    </row>
    <row r="3862" spans="2:6" x14ac:dyDescent="0.3">
      <c r="B3862" s="8" t="s">
        <v>3924</v>
      </c>
      <c r="C3862" s="8" t="s">
        <v>6265</v>
      </c>
      <c r="D3862" s="8" t="s">
        <v>6266</v>
      </c>
      <c r="E3862" s="8" t="s">
        <v>62</v>
      </c>
      <c r="F3862" s="8" t="s">
        <v>6085</v>
      </c>
    </row>
    <row r="3863" spans="2:6" x14ac:dyDescent="0.3">
      <c r="B3863" s="8" t="s">
        <v>3924</v>
      </c>
      <c r="C3863" s="8" t="s">
        <v>6267</v>
      </c>
      <c r="D3863" s="8" t="s">
        <v>6268</v>
      </c>
      <c r="E3863" s="8" t="s">
        <v>62</v>
      </c>
      <c r="F3863" s="8" t="s">
        <v>6085</v>
      </c>
    </row>
    <row r="3864" spans="2:6" x14ac:dyDescent="0.3">
      <c r="B3864" s="8" t="s">
        <v>3924</v>
      </c>
      <c r="C3864" s="8" t="s">
        <v>5792</v>
      </c>
      <c r="D3864" s="8" t="s">
        <v>6269</v>
      </c>
      <c r="E3864" s="8" t="s">
        <v>62</v>
      </c>
      <c r="F3864" s="8" t="s">
        <v>6085</v>
      </c>
    </row>
    <row r="3865" spans="2:6" x14ac:dyDescent="0.3">
      <c r="B3865" s="8" t="s">
        <v>3924</v>
      </c>
      <c r="C3865" s="8" t="s">
        <v>6270</v>
      </c>
      <c r="D3865" s="8" t="s">
        <v>6271</v>
      </c>
      <c r="E3865" s="8" t="s">
        <v>62</v>
      </c>
      <c r="F3865" s="8" t="s">
        <v>6085</v>
      </c>
    </row>
    <row r="3866" spans="2:6" x14ac:dyDescent="0.3">
      <c r="B3866" s="8" t="s">
        <v>3924</v>
      </c>
      <c r="C3866" s="8" t="s">
        <v>6272</v>
      </c>
      <c r="D3866" s="8" t="s">
        <v>6273</v>
      </c>
      <c r="E3866" s="8" t="s">
        <v>62</v>
      </c>
      <c r="F3866" s="8" t="s">
        <v>6085</v>
      </c>
    </row>
    <row r="3867" spans="2:6" x14ac:dyDescent="0.3">
      <c r="B3867" s="8" t="s">
        <v>3924</v>
      </c>
      <c r="C3867" s="8" t="s">
        <v>6274</v>
      </c>
      <c r="D3867" s="8" t="s">
        <v>6275</v>
      </c>
      <c r="E3867" s="8" t="s">
        <v>62</v>
      </c>
      <c r="F3867" s="8" t="s">
        <v>6085</v>
      </c>
    </row>
    <row r="3868" spans="2:6" x14ac:dyDescent="0.3">
      <c r="B3868" s="8" t="s">
        <v>3924</v>
      </c>
      <c r="C3868" s="8" t="s">
        <v>1573</v>
      </c>
      <c r="D3868" s="8" t="s">
        <v>6276</v>
      </c>
      <c r="E3868" s="8" t="s">
        <v>62</v>
      </c>
      <c r="F3868" s="8" t="s">
        <v>6085</v>
      </c>
    </row>
    <row r="3869" spans="2:6" x14ac:dyDescent="0.3">
      <c r="B3869" s="8" t="s">
        <v>3924</v>
      </c>
      <c r="C3869" s="8" t="s">
        <v>2401</v>
      </c>
      <c r="D3869" s="8" t="s">
        <v>6277</v>
      </c>
      <c r="E3869" s="8" t="s">
        <v>62</v>
      </c>
      <c r="F3869" s="8" t="s">
        <v>6085</v>
      </c>
    </row>
    <row r="3870" spans="2:6" x14ac:dyDescent="0.3">
      <c r="B3870" s="8" t="s">
        <v>3924</v>
      </c>
      <c r="C3870" s="8" t="s">
        <v>3953</v>
      </c>
      <c r="D3870" s="8" t="s">
        <v>6278</v>
      </c>
      <c r="E3870" s="8" t="s">
        <v>62</v>
      </c>
      <c r="F3870" s="8" t="s">
        <v>6085</v>
      </c>
    </row>
    <row r="3871" spans="2:6" x14ac:dyDescent="0.3">
      <c r="B3871" s="8" t="s">
        <v>3924</v>
      </c>
      <c r="C3871" s="8" t="s">
        <v>1577</v>
      </c>
      <c r="D3871" s="8" t="s">
        <v>6279</v>
      </c>
      <c r="E3871" s="8" t="s">
        <v>62</v>
      </c>
      <c r="F3871" s="8" t="s">
        <v>6085</v>
      </c>
    </row>
    <row r="3872" spans="2:6" x14ac:dyDescent="0.3">
      <c r="B3872" s="8" t="s">
        <v>3924</v>
      </c>
      <c r="C3872" s="8" t="s">
        <v>6280</v>
      </c>
      <c r="D3872" s="8" t="s">
        <v>6281</v>
      </c>
      <c r="E3872" s="8" t="s">
        <v>62</v>
      </c>
      <c r="F3872" s="8" t="s">
        <v>6085</v>
      </c>
    </row>
    <row r="3873" spans="2:6" x14ac:dyDescent="0.3">
      <c r="B3873" s="8" t="s">
        <v>3924</v>
      </c>
      <c r="C3873" s="8" t="s">
        <v>6282</v>
      </c>
      <c r="D3873" s="8" t="s">
        <v>6283</v>
      </c>
      <c r="E3873" s="8" t="s">
        <v>62</v>
      </c>
      <c r="F3873" s="8" t="s">
        <v>6085</v>
      </c>
    </row>
    <row r="3874" spans="2:6" x14ac:dyDescent="0.3">
      <c r="B3874" s="8" t="s">
        <v>3924</v>
      </c>
      <c r="C3874" s="8" t="s">
        <v>998</v>
      </c>
      <c r="D3874" s="8" t="s">
        <v>6284</v>
      </c>
      <c r="E3874" s="8" t="s">
        <v>62</v>
      </c>
      <c r="F3874" s="8" t="s">
        <v>6085</v>
      </c>
    </row>
    <row r="3875" spans="2:6" x14ac:dyDescent="0.3">
      <c r="B3875" s="8" t="s">
        <v>3924</v>
      </c>
      <c r="C3875" s="8" t="s">
        <v>4935</v>
      </c>
      <c r="D3875" s="8" t="s">
        <v>6285</v>
      </c>
      <c r="E3875" s="8" t="s">
        <v>62</v>
      </c>
      <c r="F3875" s="8" t="s">
        <v>6085</v>
      </c>
    </row>
    <row r="3876" spans="2:6" x14ac:dyDescent="0.3">
      <c r="B3876" s="8" t="s">
        <v>3924</v>
      </c>
      <c r="C3876" s="8" t="s">
        <v>6286</v>
      </c>
      <c r="D3876" s="8" t="s">
        <v>6287</v>
      </c>
      <c r="E3876" s="8" t="s">
        <v>62</v>
      </c>
      <c r="F3876" s="8" t="s">
        <v>6085</v>
      </c>
    </row>
    <row r="3877" spans="2:6" x14ac:dyDescent="0.3">
      <c r="B3877" s="8" t="s">
        <v>3924</v>
      </c>
      <c r="C3877" s="8" t="s">
        <v>3229</v>
      </c>
      <c r="D3877" s="8" t="s">
        <v>6288</v>
      </c>
      <c r="E3877" s="8" t="s">
        <v>62</v>
      </c>
      <c r="F3877" s="8" t="s">
        <v>6085</v>
      </c>
    </row>
    <row r="3878" spans="2:6" x14ac:dyDescent="0.3">
      <c r="B3878" s="8" t="s">
        <v>3924</v>
      </c>
      <c r="C3878" s="8" t="s">
        <v>2329</v>
      </c>
      <c r="D3878" s="8" t="s">
        <v>6289</v>
      </c>
      <c r="E3878" s="8" t="s">
        <v>62</v>
      </c>
      <c r="F3878" s="8" t="s">
        <v>6085</v>
      </c>
    </row>
    <row r="3879" spans="2:6" x14ac:dyDescent="0.3">
      <c r="B3879" s="8" t="s">
        <v>3924</v>
      </c>
      <c r="C3879" s="8" t="s">
        <v>4443</v>
      </c>
      <c r="D3879" s="8" t="s">
        <v>6290</v>
      </c>
      <c r="E3879" s="8" t="s">
        <v>62</v>
      </c>
      <c r="F3879" s="8" t="s">
        <v>6085</v>
      </c>
    </row>
    <row r="3880" spans="2:6" x14ac:dyDescent="0.3">
      <c r="B3880" s="8" t="s">
        <v>3924</v>
      </c>
      <c r="C3880" s="8" t="s">
        <v>683</v>
      </c>
      <c r="D3880" s="8" t="s">
        <v>6291</v>
      </c>
      <c r="E3880" s="8" t="s">
        <v>62</v>
      </c>
      <c r="F3880" s="8" t="s">
        <v>6085</v>
      </c>
    </row>
    <row r="3881" spans="2:6" x14ac:dyDescent="0.3">
      <c r="B3881" s="8" t="s">
        <v>3924</v>
      </c>
      <c r="C3881" s="8" t="s">
        <v>5078</v>
      </c>
      <c r="D3881" s="8" t="s">
        <v>6292</v>
      </c>
      <c r="E3881" s="8" t="s">
        <v>62</v>
      </c>
      <c r="F3881" s="8" t="s">
        <v>6085</v>
      </c>
    </row>
    <row r="3882" spans="2:6" x14ac:dyDescent="0.3">
      <c r="B3882" s="8" t="s">
        <v>3924</v>
      </c>
      <c r="C3882" s="8" t="s">
        <v>6293</v>
      </c>
      <c r="D3882" s="8" t="s">
        <v>6294</v>
      </c>
      <c r="E3882" s="8" t="s">
        <v>62</v>
      </c>
      <c r="F3882" s="8" t="s">
        <v>6085</v>
      </c>
    </row>
    <row r="3883" spans="2:6" x14ac:dyDescent="0.3">
      <c r="B3883" s="8" t="s">
        <v>3924</v>
      </c>
      <c r="C3883" s="8" t="s">
        <v>1250</v>
      </c>
      <c r="D3883" s="8" t="s">
        <v>6295</v>
      </c>
      <c r="E3883" s="8" t="s">
        <v>62</v>
      </c>
      <c r="F3883" s="8" t="s">
        <v>6085</v>
      </c>
    </row>
    <row r="3884" spans="2:6" x14ac:dyDescent="0.3">
      <c r="B3884" s="8" t="s">
        <v>3924</v>
      </c>
      <c r="C3884" s="8" t="s">
        <v>754</v>
      </c>
      <c r="D3884" s="8" t="s">
        <v>6296</v>
      </c>
      <c r="E3884" s="8" t="s">
        <v>62</v>
      </c>
      <c r="F3884" s="8" t="s">
        <v>6085</v>
      </c>
    </row>
    <row r="3885" spans="2:6" x14ac:dyDescent="0.3">
      <c r="B3885" s="8" t="s">
        <v>3924</v>
      </c>
      <c r="C3885" s="8" t="s">
        <v>6297</v>
      </c>
      <c r="D3885" s="8" t="s">
        <v>6298</v>
      </c>
      <c r="E3885" s="8" t="s">
        <v>62</v>
      </c>
      <c r="F3885" s="8" t="s">
        <v>6085</v>
      </c>
    </row>
    <row r="3886" spans="2:6" x14ac:dyDescent="0.3">
      <c r="B3886" s="8" t="s">
        <v>3924</v>
      </c>
      <c r="C3886" s="8" t="s">
        <v>6299</v>
      </c>
      <c r="D3886" s="8" t="s">
        <v>6300</v>
      </c>
      <c r="E3886" s="8" t="s">
        <v>62</v>
      </c>
      <c r="F3886" s="8" t="s">
        <v>6085</v>
      </c>
    </row>
    <row r="3887" spans="2:6" x14ac:dyDescent="0.3">
      <c r="B3887" s="8" t="s">
        <v>3924</v>
      </c>
      <c r="C3887" s="8" t="s">
        <v>6301</v>
      </c>
      <c r="D3887" s="8" t="s">
        <v>6302</v>
      </c>
      <c r="E3887" s="8" t="s">
        <v>62</v>
      </c>
      <c r="F3887" s="8" t="s">
        <v>6085</v>
      </c>
    </row>
    <row r="3888" spans="2:6" x14ac:dyDescent="0.3">
      <c r="B3888" s="8" t="s">
        <v>3924</v>
      </c>
      <c r="C3888" s="8" t="s">
        <v>6303</v>
      </c>
      <c r="D3888" s="8" t="s">
        <v>6304</v>
      </c>
      <c r="E3888" s="8" t="s">
        <v>62</v>
      </c>
      <c r="F3888" s="8" t="s">
        <v>6085</v>
      </c>
    </row>
    <row r="3889" spans="2:6" x14ac:dyDescent="0.3">
      <c r="B3889" s="8" t="s">
        <v>3924</v>
      </c>
      <c r="C3889" s="8" t="s">
        <v>6305</v>
      </c>
      <c r="D3889" s="8" t="s">
        <v>6306</v>
      </c>
      <c r="E3889" s="8" t="s">
        <v>62</v>
      </c>
      <c r="F3889" s="8" t="s">
        <v>6085</v>
      </c>
    </row>
    <row r="3890" spans="2:6" x14ac:dyDescent="0.3">
      <c r="B3890" s="8" t="s">
        <v>3924</v>
      </c>
      <c r="C3890" s="8" t="s">
        <v>1005</v>
      </c>
      <c r="D3890" s="8" t="s">
        <v>6307</v>
      </c>
      <c r="E3890" s="8" t="s">
        <v>62</v>
      </c>
      <c r="F3890" s="8" t="s">
        <v>6085</v>
      </c>
    </row>
    <row r="3891" spans="2:6" x14ac:dyDescent="0.3">
      <c r="B3891" s="8" t="s">
        <v>3924</v>
      </c>
      <c r="C3891" s="8" t="s">
        <v>1007</v>
      </c>
      <c r="D3891" s="8" t="s">
        <v>6308</v>
      </c>
      <c r="E3891" s="8" t="s">
        <v>62</v>
      </c>
      <c r="F3891" s="8" t="s">
        <v>6085</v>
      </c>
    </row>
    <row r="3892" spans="2:6" x14ac:dyDescent="0.3">
      <c r="B3892" s="8" t="s">
        <v>3924</v>
      </c>
      <c r="C3892" s="8" t="s">
        <v>1009</v>
      </c>
      <c r="D3892" s="8" t="s">
        <v>6309</v>
      </c>
      <c r="E3892" s="8" t="s">
        <v>62</v>
      </c>
      <c r="F3892" s="8" t="s">
        <v>6085</v>
      </c>
    </row>
    <row r="3893" spans="2:6" x14ac:dyDescent="0.3">
      <c r="B3893" s="8" t="s">
        <v>3924</v>
      </c>
      <c r="C3893" s="8" t="s">
        <v>6310</v>
      </c>
      <c r="D3893" s="8" t="s">
        <v>6311</v>
      </c>
      <c r="E3893" s="8" t="s">
        <v>62</v>
      </c>
      <c r="F3893" s="8" t="s">
        <v>6085</v>
      </c>
    </row>
    <row r="3894" spans="2:6" x14ac:dyDescent="0.3">
      <c r="B3894" s="8" t="s">
        <v>3924</v>
      </c>
      <c r="C3894" s="8" t="s">
        <v>3962</v>
      </c>
      <c r="D3894" s="8" t="s">
        <v>6312</v>
      </c>
      <c r="E3894" s="8" t="s">
        <v>62</v>
      </c>
      <c r="F3894" s="8" t="s">
        <v>6085</v>
      </c>
    </row>
    <row r="3895" spans="2:6" x14ac:dyDescent="0.3">
      <c r="B3895" s="8" t="s">
        <v>3924</v>
      </c>
      <c r="C3895" s="8" t="s">
        <v>4151</v>
      </c>
      <c r="D3895" s="8" t="s">
        <v>6313</v>
      </c>
      <c r="E3895" s="8" t="s">
        <v>62</v>
      </c>
      <c r="F3895" s="8" t="s">
        <v>6085</v>
      </c>
    </row>
    <row r="3896" spans="2:6" x14ac:dyDescent="0.3">
      <c r="B3896" s="8" t="s">
        <v>3924</v>
      </c>
      <c r="C3896" s="8" t="s">
        <v>2967</v>
      </c>
      <c r="D3896" s="8" t="s">
        <v>6314</v>
      </c>
      <c r="E3896" s="8" t="s">
        <v>62</v>
      </c>
      <c r="F3896" s="8" t="s">
        <v>6085</v>
      </c>
    </row>
    <row r="3897" spans="2:6" x14ac:dyDescent="0.3">
      <c r="B3897" s="8" t="s">
        <v>3924</v>
      </c>
      <c r="C3897" s="8" t="s">
        <v>3380</v>
      </c>
      <c r="D3897" s="8" t="s">
        <v>6315</v>
      </c>
      <c r="E3897" s="8" t="s">
        <v>62</v>
      </c>
      <c r="F3897" s="8" t="s">
        <v>6085</v>
      </c>
    </row>
    <row r="3898" spans="2:6" x14ac:dyDescent="0.3">
      <c r="B3898" s="8" t="s">
        <v>3924</v>
      </c>
      <c r="C3898" s="8" t="s">
        <v>5956</v>
      </c>
      <c r="D3898" s="8" t="s">
        <v>6316</v>
      </c>
      <c r="E3898" s="8" t="s">
        <v>62</v>
      </c>
      <c r="F3898" s="8" t="s">
        <v>6085</v>
      </c>
    </row>
    <row r="3899" spans="2:6" x14ac:dyDescent="0.3">
      <c r="B3899" s="8" t="s">
        <v>3924</v>
      </c>
      <c r="C3899" s="8" t="s">
        <v>1594</v>
      </c>
      <c r="D3899" s="8" t="s">
        <v>6317</v>
      </c>
      <c r="E3899" s="8" t="s">
        <v>62</v>
      </c>
      <c r="F3899" s="8" t="s">
        <v>6085</v>
      </c>
    </row>
    <row r="3900" spans="2:6" x14ac:dyDescent="0.3">
      <c r="B3900" s="8" t="s">
        <v>3924</v>
      </c>
      <c r="C3900" s="8" t="s">
        <v>6318</v>
      </c>
      <c r="D3900" s="8" t="s">
        <v>6319</v>
      </c>
      <c r="E3900" s="8" t="s">
        <v>62</v>
      </c>
      <c r="F3900" s="8" t="s">
        <v>6085</v>
      </c>
    </row>
    <row r="3901" spans="2:6" x14ac:dyDescent="0.3">
      <c r="B3901" s="8" t="s">
        <v>3924</v>
      </c>
      <c r="C3901" s="8" t="s">
        <v>3746</v>
      </c>
      <c r="D3901" s="8" t="s">
        <v>6320</v>
      </c>
      <c r="E3901" s="8" t="s">
        <v>62</v>
      </c>
      <c r="F3901" s="8" t="s">
        <v>6085</v>
      </c>
    </row>
    <row r="3902" spans="2:6" x14ac:dyDescent="0.3">
      <c r="B3902" s="8" t="s">
        <v>3924</v>
      </c>
      <c r="C3902" s="8" t="s">
        <v>4637</v>
      </c>
      <c r="D3902" s="8" t="s">
        <v>6321</v>
      </c>
      <c r="E3902" s="8" t="s">
        <v>62</v>
      </c>
      <c r="F3902" s="8" t="s">
        <v>6085</v>
      </c>
    </row>
    <row r="3903" spans="2:6" x14ac:dyDescent="0.3">
      <c r="B3903" s="8" t="s">
        <v>3924</v>
      </c>
      <c r="C3903" s="8" t="s">
        <v>4639</v>
      </c>
      <c r="D3903" s="8" t="s">
        <v>6322</v>
      </c>
      <c r="E3903" s="8" t="s">
        <v>62</v>
      </c>
      <c r="F3903" s="8" t="s">
        <v>6085</v>
      </c>
    </row>
    <row r="3904" spans="2:6" x14ac:dyDescent="0.3">
      <c r="B3904" s="8" t="s">
        <v>3924</v>
      </c>
      <c r="C3904" s="8" t="s">
        <v>4641</v>
      </c>
      <c r="D3904" s="8" t="s">
        <v>6323</v>
      </c>
      <c r="E3904" s="8" t="s">
        <v>62</v>
      </c>
      <c r="F3904" s="8" t="s">
        <v>6085</v>
      </c>
    </row>
    <row r="3905" spans="2:6" x14ac:dyDescent="0.3">
      <c r="B3905" s="8" t="s">
        <v>3924</v>
      </c>
      <c r="C3905" s="8" t="s">
        <v>2163</v>
      </c>
      <c r="D3905" s="8" t="s">
        <v>6324</v>
      </c>
      <c r="E3905" s="8" t="s">
        <v>62</v>
      </c>
      <c r="F3905" s="8" t="s">
        <v>6085</v>
      </c>
    </row>
    <row r="3906" spans="2:6" x14ac:dyDescent="0.3">
      <c r="B3906" s="8" t="s">
        <v>3924</v>
      </c>
      <c r="C3906" s="8" t="s">
        <v>4644</v>
      </c>
      <c r="D3906" s="8" t="s">
        <v>6325</v>
      </c>
      <c r="E3906" s="8" t="s">
        <v>62</v>
      </c>
      <c r="F3906" s="8" t="s">
        <v>6085</v>
      </c>
    </row>
    <row r="3907" spans="2:6" x14ac:dyDescent="0.3">
      <c r="B3907" s="8" t="s">
        <v>3924</v>
      </c>
      <c r="C3907" s="8" t="s">
        <v>2165</v>
      </c>
      <c r="D3907" s="8" t="s">
        <v>6326</v>
      </c>
      <c r="E3907" s="8" t="s">
        <v>62</v>
      </c>
      <c r="F3907" s="8" t="s">
        <v>6085</v>
      </c>
    </row>
    <row r="3908" spans="2:6" x14ac:dyDescent="0.3">
      <c r="B3908" s="8" t="s">
        <v>6327</v>
      </c>
      <c r="C3908" s="8"/>
      <c r="D3908" s="8" t="s">
        <v>6327</v>
      </c>
      <c r="E3908" s="8" t="s">
        <v>62</v>
      </c>
      <c r="F3908" s="8" t="s">
        <v>6085</v>
      </c>
    </row>
    <row r="3909" spans="2:6" x14ac:dyDescent="0.3">
      <c r="B3909" s="8" t="s">
        <v>6168</v>
      </c>
      <c r="C3909" s="8" t="s">
        <v>6328</v>
      </c>
      <c r="D3909" s="8" t="s">
        <v>6329</v>
      </c>
      <c r="E3909" s="8" t="s">
        <v>62</v>
      </c>
      <c r="F3909" s="8" t="s">
        <v>6085</v>
      </c>
    </row>
    <row r="3910" spans="2:6" x14ac:dyDescent="0.3">
      <c r="B3910" s="8" t="s">
        <v>6174</v>
      </c>
      <c r="C3910" s="8" t="s">
        <v>6330</v>
      </c>
      <c r="D3910" s="8" t="s">
        <v>6331</v>
      </c>
      <c r="E3910" s="8" t="s">
        <v>62</v>
      </c>
      <c r="F3910" s="8" t="s">
        <v>6085</v>
      </c>
    </row>
    <row r="3911" spans="2:6" x14ac:dyDescent="0.3">
      <c r="B3911" s="8" t="s">
        <v>6174</v>
      </c>
      <c r="C3911" s="8" t="s">
        <v>5250</v>
      </c>
      <c r="D3911" s="8" t="s">
        <v>6332</v>
      </c>
      <c r="E3911" s="8" t="s">
        <v>62</v>
      </c>
      <c r="F3911" s="8" t="s">
        <v>6085</v>
      </c>
    </row>
    <row r="3912" spans="2:6" x14ac:dyDescent="0.3">
      <c r="B3912" s="8" t="s">
        <v>6174</v>
      </c>
      <c r="C3912" s="8" t="s">
        <v>5252</v>
      </c>
      <c r="D3912" s="8" t="s">
        <v>6333</v>
      </c>
      <c r="E3912" s="8" t="s">
        <v>62</v>
      </c>
      <c r="F3912" s="8" t="s">
        <v>6085</v>
      </c>
    </row>
    <row r="3913" spans="2:6" x14ac:dyDescent="0.3">
      <c r="B3913" s="8" t="s">
        <v>6334</v>
      </c>
      <c r="C3913" s="8"/>
      <c r="D3913" s="8" t="s">
        <v>6334</v>
      </c>
      <c r="E3913" s="8" t="s">
        <v>62</v>
      </c>
      <c r="F3913" s="8" t="s">
        <v>6085</v>
      </c>
    </row>
    <row r="3914" spans="2:6" x14ac:dyDescent="0.3">
      <c r="B3914" s="8" t="s">
        <v>6335</v>
      </c>
      <c r="C3914" s="8"/>
      <c r="D3914" s="8" t="s">
        <v>6335</v>
      </c>
      <c r="E3914" s="8" t="s">
        <v>62</v>
      </c>
      <c r="F3914" s="8" t="s">
        <v>6085</v>
      </c>
    </row>
    <row r="3915" spans="2:6" x14ac:dyDescent="0.3">
      <c r="B3915" s="8" t="s">
        <v>6109</v>
      </c>
      <c r="C3915" s="8" t="s">
        <v>468</v>
      </c>
      <c r="D3915" s="8" t="s">
        <v>6336</v>
      </c>
      <c r="E3915" s="8" t="s">
        <v>62</v>
      </c>
      <c r="F3915" s="8" t="s">
        <v>6085</v>
      </c>
    </row>
    <row r="3916" spans="2:6" x14ac:dyDescent="0.3">
      <c r="B3916" s="8" t="s">
        <v>6109</v>
      </c>
      <c r="C3916" s="8" t="s">
        <v>2388</v>
      </c>
      <c r="D3916" s="8" t="s">
        <v>6337</v>
      </c>
      <c r="E3916" s="8" t="s">
        <v>62</v>
      </c>
      <c r="F3916" s="8" t="s">
        <v>6085</v>
      </c>
    </row>
    <row r="3917" spans="2:6" x14ac:dyDescent="0.3">
      <c r="B3917" s="8" t="s">
        <v>6109</v>
      </c>
      <c r="C3917" s="8" t="s">
        <v>2390</v>
      </c>
      <c r="D3917" s="8" t="s">
        <v>6338</v>
      </c>
      <c r="E3917" s="8" t="s">
        <v>62</v>
      </c>
      <c r="F3917" s="8" t="s">
        <v>6085</v>
      </c>
    </row>
    <row r="3918" spans="2:6" x14ac:dyDescent="0.3">
      <c r="B3918" s="8" t="s">
        <v>6109</v>
      </c>
      <c r="C3918" s="8" t="s">
        <v>6339</v>
      </c>
      <c r="D3918" s="8" t="s">
        <v>6340</v>
      </c>
      <c r="E3918" s="8" t="s">
        <v>62</v>
      </c>
      <c r="F3918" s="8" t="s">
        <v>6085</v>
      </c>
    </row>
    <row r="3919" spans="2:6" x14ac:dyDescent="0.3">
      <c r="B3919" s="8" t="s">
        <v>6109</v>
      </c>
      <c r="C3919" s="8" t="s">
        <v>6341</v>
      </c>
      <c r="D3919" s="8" t="s">
        <v>6342</v>
      </c>
      <c r="E3919" s="8" t="s">
        <v>62</v>
      </c>
      <c r="F3919" s="8" t="s">
        <v>6085</v>
      </c>
    </row>
    <row r="3920" spans="2:6" x14ac:dyDescent="0.3">
      <c r="B3920" s="8" t="s">
        <v>6109</v>
      </c>
      <c r="C3920" s="8" t="s">
        <v>6343</v>
      </c>
      <c r="D3920" s="8" t="s">
        <v>6344</v>
      </c>
      <c r="E3920" s="8" t="s">
        <v>62</v>
      </c>
      <c r="F3920" s="8" t="s">
        <v>6085</v>
      </c>
    </row>
    <row r="3921" spans="2:6" x14ac:dyDescent="0.3">
      <c r="B3921" s="8" t="s">
        <v>6109</v>
      </c>
      <c r="C3921" s="8" t="s">
        <v>5247</v>
      </c>
      <c r="D3921" s="8" t="s">
        <v>6345</v>
      </c>
      <c r="E3921" s="8" t="s">
        <v>62</v>
      </c>
      <c r="F3921" s="8" t="s">
        <v>6085</v>
      </c>
    </row>
    <row r="3922" spans="2:6" x14ac:dyDescent="0.3">
      <c r="B3922" s="8" t="s">
        <v>6109</v>
      </c>
      <c r="C3922" s="8" t="s">
        <v>6346</v>
      </c>
      <c r="D3922" s="8" t="s">
        <v>6347</v>
      </c>
      <c r="E3922" s="8" t="s">
        <v>62</v>
      </c>
      <c r="F3922" s="8" t="s">
        <v>6085</v>
      </c>
    </row>
    <row r="3923" spans="2:6" x14ac:dyDescent="0.3">
      <c r="B3923" s="8" t="s">
        <v>6109</v>
      </c>
      <c r="C3923" s="8" t="s">
        <v>6348</v>
      </c>
      <c r="D3923" s="8" t="s">
        <v>6349</v>
      </c>
      <c r="E3923" s="8" t="s">
        <v>62</v>
      </c>
      <c r="F3923" s="8" t="s">
        <v>6085</v>
      </c>
    </row>
    <row r="3924" spans="2:6" x14ac:dyDescent="0.3">
      <c r="B3924" s="8" t="s">
        <v>6109</v>
      </c>
      <c r="C3924" s="8" t="s">
        <v>6350</v>
      </c>
      <c r="D3924" s="8" t="s">
        <v>6351</v>
      </c>
      <c r="E3924" s="8" t="s">
        <v>62</v>
      </c>
      <c r="F3924" s="8" t="s">
        <v>6085</v>
      </c>
    </row>
    <row r="3925" spans="2:6" x14ac:dyDescent="0.3">
      <c r="B3925" s="8" t="s">
        <v>6109</v>
      </c>
      <c r="C3925" s="8" t="s">
        <v>2309</v>
      </c>
      <c r="D3925" s="8" t="s">
        <v>6352</v>
      </c>
      <c r="E3925" s="8" t="s">
        <v>62</v>
      </c>
      <c r="F3925" s="8" t="s">
        <v>6085</v>
      </c>
    </row>
    <row r="3926" spans="2:6" x14ac:dyDescent="0.3">
      <c r="B3926" s="8" t="s">
        <v>6109</v>
      </c>
      <c r="C3926" s="8" t="s">
        <v>6353</v>
      </c>
      <c r="D3926" s="8" t="s">
        <v>6354</v>
      </c>
      <c r="E3926" s="8" t="s">
        <v>62</v>
      </c>
      <c r="F3926" s="8" t="s">
        <v>6085</v>
      </c>
    </row>
    <row r="3927" spans="2:6" x14ac:dyDescent="0.3">
      <c r="B3927" s="8" t="s">
        <v>6109</v>
      </c>
      <c r="C3927" s="8" t="s">
        <v>4750</v>
      </c>
      <c r="D3927" s="8" t="s">
        <v>6355</v>
      </c>
      <c r="E3927" s="8" t="s">
        <v>62</v>
      </c>
      <c r="F3927" s="8" t="s">
        <v>6085</v>
      </c>
    </row>
    <row r="3928" spans="2:6" x14ac:dyDescent="0.3">
      <c r="B3928" s="8" t="s">
        <v>6356</v>
      </c>
      <c r="C3928" s="8"/>
      <c r="D3928" s="8" t="s">
        <v>6356</v>
      </c>
      <c r="E3928" s="8" t="s">
        <v>62</v>
      </c>
      <c r="F3928" s="8" t="s">
        <v>6085</v>
      </c>
    </row>
    <row r="3929" spans="2:6" x14ac:dyDescent="0.3">
      <c r="B3929" s="8" t="s">
        <v>6357</v>
      </c>
      <c r="C3929" s="8"/>
      <c r="D3929" s="8" t="s">
        <v>6357</v>
      </c>
      <c r="E3929" s="8" t="s">
        <v>62</v>
      </c>
      <c r="F3929" s="8" t="s">
        <v>6085</v>
      </c>
    </row>
    <row r="3930" spans="2:6" x14ac:dyDescent="0.3">
      <c r="B3930" s="8" t="s">
        <v>6123</v>
      </c>
      <c r="C3930" s="8"/>
      <c r="D3930" s="8" t="s">
        <v>6123</v>
      </c>
      <c r="E3930" s="8" t="s">
        <v>62</v>
      </c>
      <c r="F3930" s="8" t="s">
        <v>6085</v>
      </c>
    </row>
    <row r="3931" spans="2:6" x14ac:dyDescent="0.3">
      <c r="B3931" s="8" t="s">
        <v>6125</v>
      </c>
      <c r="C3931" s="8"/>
      <c r="D3931" s="8" t="s">
        <v>6125</v>
      </c>
      <c r="E3931" s="8" t="s">
        <v>62</v>
      </c>
      <c r="F3931" s="8" t="s">
        <v>6085</v>
      </c>
    </row>
    <row r="3932" spans="2:6" x14ac:dyDescent="0.3">
      <c r="B3932" s="8" t="s">
        <v>6358</v>
      </c>
      <c r="C3932" s="8" t="s">
        <v>6359</v>
      </c>
      <c r="D3932" s="8" t="s">
        <v>6360</v>
      </c>
      <c r="E3932" s="8" t="s">
        <v>62</v>
      </c>
      <c r="F3932" s="8" t="s">
        <v>6085</v>
      </c>
    </row>
    <row r="3933" spans="2:6" x14ac:dyDescent="0.3">
      <c r="B3933" s="8" t="s">
        <v>6358</v>
      </c>
      <c r="C3933" s="8" t="s">
        <v>4155</v>
      </c>
      <c r="D3933" s="8" t="s">
        <v>6361</v>
      </c>
      <c r="E3933" s="8" t="s">
        <v>62</v>
      </c>
      <c r="F3933" s="8" t="s">
        <v>6085</v>
      </c>
    </row>
    <row r="3934" spans="2:6" x14ac:dyDescent="0.3">
      <c r="B3934" s="8" t="s">
        <v>6362</v>
      </c>
      <c r="C3934" s="8"/>
      <c r="D3934" s="8" t="s">
        <v>6362</v>
      </c>
      <c r="E3934" s="8" t="s">
        <v>62</v>
      </c>
      <c r="F3934" s="8" t="s">
        <v>6085</v>
      </c>
    </row>
    <row r="3935" spans="2:6" x14ac:dyDescent="0.3">
      <c r="B3935" s="8" t="s">
        <v>6363</v>
      </c>
      <c r="C3935" s="8"/>
      <c r="D3935" s="8" t="s">
        <v>6363</v>
      </c>
      <c r="E3935" s="8" t="s">
        <v>62</v>
      </c>
      <c r="F3935" s="8" t="s">
        <v>6085</v>
      </c>
    </row>
    <row r="3936" spans="2:6" x14ac:dyDescent="0.3">
      <c r="B3936" s="8" t="s">
        <v>6364</v>
      </c>
      <c r="C3936" s="8"/>
      <c r="D3936" s="8" t="s">
        <v>6364</v>
      </c>
      <c r="E3936" s="8" t="s">
        <v>62</v>
      </c>
      <c r="F3936" s="8" t="s">
        <v>6085</v>
      </c>
    </row>
    <row r="3937" spans="2:6" x14ac:dyDescent="0.3">
      <c r="B3937" s="8" t="s">
        <v>6131</v>
      </c>
      <c r="C3937" s="8"/>
      <c r="D3937" s="8" t="s">
        <v>6131</v>
      </c>
      <c r="E3937" s="8" t="s">
        <v>62</v>
      </c>
      <c r="F3937" s="8" t="s">
        <v>6085</v>
      </c>
    </row>
    <row r="3938" spans="2:6" x14ac:dyDescent="0.3">
      <c r="B3938" s="8" t="s">
        <v>6131</v>
      </c>
      <c r="C3938" s="8" t="s">
        <v>3423</v>
      </c>
      <c r="D3938" s="8" t="s">
        <v>6365</v>
      </c>
      <c r="E3938" s="8" t="s">
        <v>62</v>
      </c>
      <c r="F3938" s="8" t="s">
        <v>6085</v>
      </c>
    </row>
    <row r="3939" spans="2:6" x14ac:dyDescent="0.3">
      <c r="B3939" s="8" t="s">
        <v>6131</v>
      </c>
      <c r="C3939" s="8" t="s">
        <v>3425</v>
      </c>
      <c r="D3939" s="8" t="s">
        <v>6366</v>
      </c>
      <c r="E3939" s="8" t="s">
        <v>62</v>
      </c>
      <c r="F3939" s="8" t="s">
        <v>6085</v>
      </c>
    </row>
    <row r="3940" spans="2:6" x14ac:dyDescent="0.3">
      <c r="B3940" s="8" t="s">
        <v>6131</v>
      </c>
      <c r="C3940" s="8" t="s">
        <v>1220</v>
      </c>
      <c r="D3940" s="8" t="s">
        <v>6367</v>
      </c>
      <c r="E3940" s="8" t="s">
        <v>62</v>
      </c>
      <c r="F3940" s="8" t="s">
        <v>6085</v>
      </c>
    </row>
    <row r="3941" spans="2:6" x14ac:dyDescent="0.3">
      <c r="B3941" s="8" t="s">
        <v>6131</v>
      </c>
      <c r="C3941" s="8" t="s">
        <v>6368</v>
      </c>
      <c r="D3941" s="8" t="s">
        <v>6369</v>
      </c>
      <c r="E3941" s="8" t="s">
        <v>62</v>
      </c>
      <c r="F3941" s="8" t="s">
        <v>6085</v>
      </c>
    </row>
    <row r="3942" spans="2:6" x14ac:dyDescent="0.3">
      <c r="B3942" s="8" t="s">
        <v>6133</v>
      </c>
      <c r="C3942" s="8"/>
      <c r="D3942" s="8" t="s">
        <v>6133</v>
      </c>
      <c r="E3942" s="8" t="s">
        <v>62</v>
      </c>
      <c r="F3942" s="8" t="s">
        <v>6085</v>
      </c>
    </row>
    <row r="3943" spans="2:6" x14ac:dyDescent="0.3">
      <c r="B3943" s="8" t="s">
        <v>6370</v>
      </c>
      <c r="C3943" s="8"/>
      <c r="D3943" s="8" t="s">
        <v>6370</v>
      </c>
      <c r="E3943" s="8" t="s">
        <v>62</v>
      </c>
      <c r="F3943" s="8" t="s">
        <v>6085</v>
      </c>
    </row>
    <row r="3944" spans="2:6" x14ac:dyDescent="0.3">
      <c r="B3944" s="8" t="s">
        <v>6371</v>
      </c>
      <c r="C3944" s="8"/>
      <c r="D3944" s="8" t="s">
        <v>6371</v>
      </c>
      <c r="E3944" s="8" t="s">
        <v>62</v>
      </c>
      <c r="F3944" s="8" t="s">
        <v>6085</v>
      </c>
    </row>
    <row r="3945" spans="2:6" x14ac:dyDescent="0.3">
      <c r="B3945" s="8" t="s">
        <v>3968</v>
      </c>
      <c r="C3945" s="8">
        <v>4</v>
      </c>
      <c r="D3945" s="8" t="s">
        <v>3949</v>
      </c>
      <c r="E3945" s="8" t="s">
        <v>62</v>
      </c>
      <c r="F3945" s="8" t="s">
        <v>6085</v>
      </c>
    </row>
    <row r="3946" spans="2:6" x14ac:dyDescent="0.3">
      <c r="B3946" s="8" t="s">
        <v>3968</v>
      </c>
      <c r="C3946" s="8" t="s">
        <v>3811</v>
      </c>
      <c r="D3946" s="8" t="s">
        <v>6372</v>
      </c>
      <c r="E3946" s="8" t="s">
        <v>62</v>
      </c>
      <c r="F3946" s="8" t="s">
        <v>6085</v>
      </c>
    </row>
    <row r="3947" spans="2:6" x14ac:dyDescent="0.3">
      <c r="B3947" s="8" t="s">
        <v>3968</v>
      </c>
      <c r="C3947" s="8" t="s">
        <v>3813</v>
      </c>
      <c r="D3947" s="8" t="s">
        <v>6373</v>
      </c>
      <c r="E3947" s="8" t="s">
        <v>62</v>
      </c>
      <c r="F3947" s="8" t="s">
        <v>6085</v>
      </c>
    </row>
    <row r="3948" spans="2:6" x14ac:dyDescent="0.3">
      <c r="B3948" s="8" t="s">
        <v>3968</v>
      </c>
      <c r="C3948" s="8" t="s">
        <v>3857</v>
      </c>
      <c r="D3948" s="8" t="s">
        <v>6374</v>
      </c>
      <c r="E3948" s="8" t="s">
        <v>62</v>
      </c>
      <c r="F3948" s="8" t="s">
        <v>6085</v>
      </c>
    </row>
    <row r="3949" spans="2:6" x14ac:dyDescent="0.3">
      <c r="B3949" s="8" t="s">
        <v>3968</v>
      </c>
      <c r="C3949" s="8" t="s">
        <v>1692</v>
      </c>
      <c r="D3949" s="8" t="s">
        <v>6375</v>
      </c>
      <c r="E3949" s="8" t="s">
        <v>62</v>
      </c>
      <c r="F3949" s="8" t="s">
        <v>6085</v>
      </c>
    </row>
    <row r="3950" spans="2:6" x14ac:dyDescent="0.3">
      <c r="B3950" s="8" t="s">
        <v>3968</v>
      </c>
      <c r="C3950" s="8" t="s">
        <v>3519</v>
      </c>
      <c r="D3950" s="8" t="s">
        <v>6376</v>
      </c>
      <c r="E3950" s="8" t="s">
        <v>62</v>
      </c>
      <c r="F3950" s="8" t="s">
        <v>6085</v>
      </c>
    </row>
    <row r="3951" spans="2:6" x14ac:dyDescent="0.3">
      <c r="B3951" s="8" t="s">
        <v>3968</v>
      </c>
      <c r="C3951" s="8" t="s">
        <v>6377</v>
      </c>
      <c r="D3951" s="8" t="s">
        <v>6378</v>
      </c>
      <c r="E3951" s="8" t="s">
        <v>62</v>
      </c>
      <c r="F3951" s="8" t="s">
        <v>6085</v>
      </c>
    </row>
    <row r="3952" spans="2:6" x14ac:dyDescent="0.3">
      <c r="B3952" s="8" t="s">
        <v>3968</v>
      </c>
      <c r="C3952" s="8" t="s">
        <v>6379</v>
      </c>
      <c r="D3952" s="8" t="s">
        <v>6380</v>
      </c>
      <c r="E3952" s="8" t="s">
        <v>62</v>
      </c>
      <c r="F3952" s="8" t="s">
        <v>6085</v>
      </c>
    </row>
    <row r="3953" spans="2:6" x14ac:dyDescent="0.3">
      <c r="B3953" s="8" t="s">
        <v>3968</v>
      </c>
      <c r="C3953" s="8" t="s">
        <v>1455</v>
      </c>
      <c r="D3953" s="8" t="s">
        <v>6381</v>
      </c>
      <c r="E3953" s="8" t="s">
        <v>62</v>
      </c>
      <c r="F3953" s="8" t="s">
        <v>6085</v>
      </c>
    </row>
    <row r="3954" spans="2:6" x14ac:dyDescent="0.3">
      <c r="B3954" s="8" t="s">
        <v>3968</v>
      </c>
      <c r="C3954" s="8" t="s">
        <v>1457</v>
      </c>
      <c r="D3954" s="8" t="s">
        <v>6382</v>
      </c>
      <c r="E3954" s="8" t="s">
        <v>62</v>
      </c>
      <c r="F3954" s="8" t="s">
        <v>6085</v>
      </c>
    </row>
    <row r="3955" spans="2:6" x14ac:dyDescent="0.3">
      <c r="B3955" s="8" t="s">
        <v>3968</v>
      </c>
      <c r="C3955" s="8" t="s">
        <v>1696</v>
      </c>
      <c r="D3955" s="8" t="s">
        <v>6383</v>
      </c>
      <c r="E3955" s="8" t="s">
        <v>62</v>
      </c>
      <c r="F3955" s="8" t="s">
        <v>6085</v>
      </c>
    </row>
    <row r="3956" spans="2:6" x14ac:dyDescent="0.3">
      <c r="B3956" s="8" t="s">
        <v>3968</v>
      </c>
      <c r="C3956" s="8" t="s">
        <v>2646</v>
      </c>
      <c r="D3956" s="8" t="s">
        <v>6384</v>
      </c>
      <c r="E3956" s="8" t="s">
        <v>62</v>
      </c>
      <c r="F3956" s="8" t="s">
        <v>6085</v>
      </c>
    </row>
    <row r="3957" spans="2:6" x14ac:dyDescent="0.3">
      <c r="B3957" s="8" t="s">
        <v>3968</v>
      </c>
      <c r="C3957" s="8" t="s">
        <v>3894</v>
      </c>
      <c r="D3957" s="8" t="s">
        <v>6385</v>
      </c>
      <c r="E3957" s="8" t="s">
        <v>62</v>
      </c>
      <c r="F3957" s="8" t="s">
        <v>6085</v>
      </c>
    </row>
    <row r="3958" spans="2:6" x14ac:dyDescent="0.3">
      <c r="B3958" s="8" t="s">
        <v>3968</v>
      </c>
      <c r="C3958" s="8" t="s">
        <v>3063</v>
      </c>
      <c r="D3958" s="8" t="s">
        <v>6386</v>
      </c>
      <c r="E3958" s="8" t="s">
        <v>62</v>
      </c>
      <c r="F3958" s="8" t="s">
        <v>6085</v>
      </c>
    </row>
    <row r="3959" spans="2:6" x14ac:dyDescent="0.3">
      <c r="B3959" s="8" t="s">
        <v>3968</v>
      </c>
      <c r="C3959" s="8" t="s">
        <v>6387</v>
      </c>
      <c r="D3959" s="8" t="s">
        <v>6388</v>
      </c>
      <c r="E3959" s="8" t="s">
        <v>62</v>
      </c>
      <c r="F3959" s="8" t="s">
        <v>6085</v>
      </c>
    </row>
    <row r="3960" spans="2:6" x14ac:dyDescent="0.3">
      <c r="B3960" s="8" t="s">
        <v>3968</v>
      </c>
      <c r="C3960" s="8" t="s">
        <v>3477</v>
      </c>
      <c r="D3960" s="8" t="s">
        <v>6389</v>
      </c>
      <c r="E3960" s="8" t="s">
        <v>62</v>
      </c>
      <c r="F3960" s="8" t="s">
        <v>6085</v>
      </c>
    </row>
    <row r="3961" spans="2:6" x14ac:dyDescent="0.3">
      <c r="B3961" s="8" t="s">
        <v>3968</v>
      </c>
      <c r="C3961" s="8" t="s">
        <v>6390</v>
      </c>
      <c r="D3961" s="8" t="s">
        <v>6391</v>
      </c>
      <c r="E3961" s="8" t="s">
        <v>62</v>
      </c>
      <c r="F3961" s="8" t="s">
        <v>6085</v>
      </c>
    </row>
    <row r="3962" spans="2:6" x14ac:dyDescent="0.3">
      <c r="B3962" s="8" t="s">
        <v>3968</v>
      </c>
      <c r="C3962" s="8" t="s">
        <v>6392</v>
      </c>
      <c r="D3962" s="8" t="s">
        <v>6393</v>
      </c>
      <c r="E3962" s="8" t="s">
        <v>62</v>
      </c>
      <c r="F3962" s="8" t="s">
        <v>6085</v>
      </c>
    </row>
    <row r="3963" spans="2:6" x14ac:dyDescent="0.3">
      <c r="B3963" s="8" t="s">
        <v>3968</v>
      </c>
      <c r="C3963" s="8" t="s">
        <v>2293</v>
      </c>
      <c r="D3963" s="8" t="s">
        <v>6394</v>
      </c>
      <c r="E3963" s="8" t="s">
        <v>62</v>
      </c>
      <c r="F3963" s="8" t="s">
        <v>6085</v>
      </c>
    </row>
    <row r="3964" spans="2:6" x14ac:dyDescent="0.3">
      <c r="B3964" s="8" t="s">
        <v>3968</v>
      </c>
      <c r="C3964" s="8" t="s">
        <v>640</v>
      </c>
      <c r="D3964" s="8" t="s">
        <v>6395</v>
      </c>
      <c r="E3964" s="8" t="s">
        <v>62</v>
      </c>
      <c r="F3964" s="8" t="s">
        <v>6085</v>
      </c>
    </row>
    <row r="3965" spans="2:6" x14ac:dyDescent="0.3">
      <c r="B3965" s="8" t="s">
        <v>3968</v>
      </c>
      <c r="C3965" s="8" t="s">
        <v>598</v>
      </c>
      <c r="D3965" s="8" t="s">
        <v>6396</v>
      </c>
      <c r="E3965" s="8" t="s">
        <v>62</v>
      </c>
      <c r="F3965" s="8" t="s">
        <v>6085</v>
      </c>
    </row>
    <row r="3966" spans="2:6" x14ac:dyDescent="0.3">
      <c r="B3966" s="8" t="s">
        <v>3968</v>
      </c>
      <c r="C3966" s="8" t="s">
        <v>6397</v>
      </c>
      <c r="D3966" s="8" t="s">
        <v>6398</v>
      </c>
      <c r="E3966" s="8" t="s">
        <v>62</v>
      </c>
      <c r="F3966" s="8" t="s">
        <v>6085</v>
      </c>
    </row>
    <row r="3967" spans="2:6" x14ac:dyDescent="0.3">
      <c r="B3967" s="8" t="s">
        <v>3968</v>
      </c>
      <c r="C3967" s="8" t="s">
        <v>6399</v>
      </c>
      <c r="D3967" s="8" t="s">
        <v>6400</v>
      </c>
      <c r="E3967" s="8" t="s">
        <v>62</v>
      </c>
      <c r="F3967" s="8" t="s">
        <v>6085</v>
      </c>
    </row>
    <row r="3968" spans="2:6" x14ac:dyDescent="0.3">
      <c r="B3968" s="8" t="s">
        <v>3968</v>
      </c>
      <c r="C3968" s="8" t="s">
        <v>6401</v>
      </c>
      <c r="D3968" s="8" t="s">
        <v>6402</v>
      </c>
      <c r="E3968" s="8" t="s">
        <v>62</v>
      </c>
      <c r="F3968" s="8" t="s">
        <v>6085</v>
      </c>
    </row>
    <row r="3969" spans="2:6" x14ac:dyDescent="0.3">
      <c r="B3969" s="8" t="s">
        <v>3968</v>
      </c>
      <c r="C3969" s="8" t="s">
        <v>1661</v>
      </c>
      <c r="D3969" s="8" t="s">
        <v>6403</v>
      </c>
      <c r="E3969" s="8" t="s">
        <v>62</v>
      </c>
      <c r="F3969" s="8" t="s">
        <v>6085</v>
      </c>
    </row>
    <row r="3970" spans="2:6" x14ac:dyDescent="0.3">
      <c r="B3970" s="8" t="s">
        <v>3968</v>
      </c>
      <c r="C3970" s="8" t="s">
        <v>6404</v>
      </c>
      <c r="D3970" s="8" t="s">
        <v>6405</v>
      </c>
      <c r="E3970" s="8" t="s">
        <v>62</v>
      </c>
      <c r="F3970" s="8" t="s">
        <v>6085</v>
      </c>
    </row>
    <row r="3971" spans="2:6" x14ac:dyDescent="0.3">
      <c r="B3971" s="8" t="s">
        <v>3968</v>
      </c>
      <c r="C3971" s="8" t="s">
        <v>608</v>
      </c>
      <c r="D3971" s="8" t="s">
        <v>6406</v>
      </c>
      <c r="E3971" s="8" t="s">
        <v>62</v>
      </c>
      <c r="F3971" s="8" t="s">
        <v>6085</v>
      </c>
    </row>
    <row r="3972" spans="2:6" x14ac:dyDescent="0.3">
      <c r="B3972" s="8" t="s">
        <v>3968</v>
      </c>
      <c r="C3972" s="8" t="s">
        <v>6407</v>
      </c>
      <c r="D3972" s="8" t="s">
        <v>6408</v>
      </c>
      <c r="E3972" s="8" t="s">
        <v>62</v>
      </c>
      <c r="F3972" s="8" t="s">
        <v>6085</v>
      </c>
    </row>
    <row r="3973" spans="2:6" x14ac:dyDescent="0.3">
      <c r="B3973" s="8" t="s">
        <v>3968</v>
      </c>
      <c r="C3973" s="8" t="s">
        <v>1181</v>
      </c>
      <c r="D3973" s="8" t="s">
        <v>6409</v>
      </c>
      <c r="E3973" s="8" t="s">
        <v>62</v>
      </c>
      <c r="F3973" s="8" t="s">
        <v>6085</v>
      </c>
    </row>
    <row r="3974" spans="2:6" x14ac:dyDescent="0.3">
      <c r="B3974" s="8" t="s">
        <v>3968</v>
      </c>
      <c r="C3974" s="8" t="s">
        <v>6410</v>
      </c>
      <c r="D3974" s="8" t="s">
        <v>6411</v>
      </c>
      <c r="E3974" s="8" t="s">
        <v>62</v>
      </c>
      <c r="F3974" s="8" t="s">
        <v>6085</v>
      </c>
    </row>
    <row r="3975" spans="2:6" x14ac:dyDescent="0.3">
      <c r="B3975" s="8" t="s">
        <v>3968</v>
      </c>
      <c r="C3975" s="8" t="s">
        <v>610</v>
      </c>
      <c r="D3975" s="8" t="s">
        <v>6412</v>
      </c>
      <c r="E3975" s="8" t="s">
        <v>62</v>
      </c>
      <c r="F3975" s="8" t="s">
        <v>6085</v>
      </c>
    </row>
    <row r="3976" spans="2:6" x14ac:dyDescent="0.3">
      <c r="B3976" s="8" t="s">
        <v>3968</v>
      </c>
      <c r="C3976" s="8" t="s">
        <v>4630</v>
      </c>
      <c r="D3976" s="8" t="s">
        <v>6413</v>
      </c>
      <c r="E3976" s="8" t="s">
        <v>62</v>
      </c>
      <c r="F3976" s="8" t="s">
        <v>6085</v>
      </c>
    </row>
    <row r="3977" spans="2:6" x14ac:dyDescent="0.3">
      <c r="B3977" s="8" t="s">
        <v>3968</v>
      </c>
      <c r="C3977" s="8" t="s">
        <v>1189</v>
      </c>
      <c r="D3977" s="8" t="s">
        <v>6414</v>
      </c>
      <c r="E3977" s="8" t="s">
        <v>62</v>
      </c>
      <c r="F3977" s="8" t="s">
        <v>6085</v>
      </c>
    </row>
    <row r="3978" spans="2:6" x14ac:dyDescent="0.3">
      <c r="B3978" s="8" t="s">
        <v>3968</v>
      </c>
      <c r="C3978" s="8" t="s">
        <v>6415</v>
      </c>
      <c r="D3978" s="8" t="s">
        <v>6416</v>
      </c>
      <c r="E3978" s="8" t="s">
        <v>62</v>
      </c>
      <c r="F3978" s="8" t="s">
        <v>6085</v>
      </c>
    </row>
    <row r="3979" spans="2:6" x14ac:dyDescent="0.3">
      <c r="B3979" s="8" t="s">
        <v>3968</v>
      </c>
      <c r="C3979" s="8" t="s">
        <v>5025</v>
      </c>
      <c r="D3979" s="8" t="s">
        <v>6417</v>
      </c>
      <c r="E3979" s="8" t="s">
        <v>62</v>
      </c>
      <c r="F3979" s="8" t="s">
        <v>6085</v>
      </c>
    </row>
    <row r="3980" spans="2:6" x14ac:dyDescent="0.3">
      <c r="B3980" s="8" t="s">
        <v>3968</v>
      </c>
      <c r="C3980" s="8" t="s">
        <v>614</v>
      </c>
      <c r="D3980" s="8" t="s">
        <v>6418</v>
      </c>
      <c r="E3980" s="8" t="s">
        <v>62</v>
      </c>
      <c r="F3980" s="8" t="s">
        <v>6085</v>
      </c>
    </row>
    <row r="3981" spans="2:6" x14ac:dyDescent="0.3">
      <c r="B3981" s="8" t="s">
        <v>3968</v>
      </c>
      <c r="C3981" s="8" t="s">
        <v>1841</v>
      </c>
      <c r="D3981" s="8" t="s">
        <v>6419</v>
      </c>
      <c r="E3981" s="8" t="s">
        <v>62</v>
      </c>
      <c r="F3981" s="8" t="s">
        <v>6085</v>
      </c>
    </row>
    <row r="3982" spans="2:6" x14ac:dyDescent="0.3">
      <c r="B3982" s="8" t="s">
        <v>3968</v>
      </c>
      <c r="C3982" s="8" t="s">
        <v>181</v>
      </c>
      <c r="D3982" s="8" t="s">
        <v>6420</v>
      </c>
      <c r="E3982" s="8" t="s">
        <v>62</v>
      </c>
      <c r="F3982" s="8" t="s">
        <v>6085</v>
      </c>
    </row>
    <row r="3983" spans="2:6" x14ac:dyDescent="0.3">
      <c r="B3983" s="8" t="s">
        <v>3968</v>
      </c>
      <c r="C3983" s="8" t="s">
        <v>668</v>
      </c>
      <c r="D3983" s="8" t="s">
        <v>6421</v>
      </c>
      <c r="E3983" s="8" t="s">
        <v>62</v>
      </c>
      <c r="F3983" s="8" t="s">
        <v>6085</v>
      </c>
    </row>
    <row r="3984" spans="2:6" x14ac:dyDescent="0.3">
      <c r="B3984" s="8" t="s">
        <v>3968</v>
      </c>
      <c r="C3984" s="8" t="s">
        <v>6422</v>
      </c>
      <c r="D3984" s="8" t="s">
        <v>6423</v>
      </c>
      <c r="E3984" s="8" t="s">
        <v>62</v>
      </c>
      <c r="F3984" s="8" t="s">
        <v>6085</v>
      </c>
    </row>
    <row r="3985" spans="2:6" x14ac:dyDescent="0.3">
      <c r="B3985" s="8" t="s">
        <v>3968</v>
      </c>
      <c r="C3985" s="8" t="s">
        <v>6424</v>
      </c>
      <c r="D3985" s="8" t="s">
        <v>6425</v>
      </c>
      <c r="E3985" s="8" t="s">
        <v>62</v>
      </c>
      <c r="F3985" s="8" t="s">
        <v>6085</v>
      </c>
    </row>
    <row r="3986" spans="2:6" x14ac:dyDescent="0.3">
      <c r="B3986" s="8" t="s">
        <v>3949</v>
      </c>
      <c r="C3986" s="8" t="s">
        <v>4060</v>
      </c>
      <c r="D3986" s="8" t="s">
        <v>6426</v>
      </c>
      <c r="E3986" s="8" t="s">
        <v>62</v>
      </c>
      <c r="F3986" s="8" t="s">
        <v>6085</v>
      </c>
    </row>
    <row r="3987" spans="2:6" x14ac:dyDescent="0.3">
      <c r="B3987" s="8" t="s">
        <v>3949</v>
      </c>
      <c r="C3987" s="8" t="s">
        <v>2671</v>
      </c>
      <c r="D3987" s="8" t="s">
        <v>6427</v>
      </c>
      <c r="E3987" s="8" t="s">
        <v>62</v>
      </c>
      <c r="F3987" s="8" t="s">
        <v>6085</v>
      </c>
    </row>
    <row r="3988" spans="2:6" x14ac:dyDescent="0.3">
      <c r="B3988" s="8" t="s">
        <v>3949</v>
      </c>
      <c r="C3988" s="8" t="s">
        <v>6428</v>
      </c>
      <c r="D3988" s="8" t="s">
        <v>6429</v>
      </c>
      <c r="E3988" s="8" t="s">
        <v>62</v>
      </c>
      <c r="F3988" s="8" t="s">
        <v>6085</v>
      </c>
    </row>
    <row r="3989" spans="2:6" x14ac:dyDescent="0.3">
      <c r="B3989" s="8" t="s">
        <v>3949</v>
      </c>
      <c r="C3989" s="8" t="s">
        <v>6430</v>
      </c>
      <c r="D3989" s="8" t="s">
        <v>6431</v>
      </c>
      <c r="E3989" s="8" t="s">
        <v>62</v>
      </c>
      <c r="F3989" s="8" t="s">
        <v>6085</v>
      </c>
    </row>
    <row r="3990" spans="2:6" x14ac:dyDescent="0.3">
      <c r="B3990" s="8" t="s">
        <v>3949</v>
      </c>
      <c r="C3990" s="8" t="s">
        <v>6432</v>
      </c>
      <c r="D3990" s="8" t="s">
        <v>6433</v>
      </c>
      <c r="E3990" s="8" t="s">
        <v>62</v>
      </c>
      <c r="F3990" s="8" t="s">
        <v>6085</v>
      </c>
    </row>
    <row r="3991" spans="2:6" x14ac:dyDescent="0.3">
      <c r="B3991" s="8" t="s">
        <v>3949</v>
      </c>
      <c r="C3991" s="8" t="s">
        <v>1573</v>
      </c>
      <c r="D3991" s="8" t="s">
        <v>6434</v>
      </c>
      <c r="E3991" s="8" t="s">
        <v>62</v>
      </c>
      <c r="F3991" s="8" t="s">
        <v>6085</v>
      </c>
    </row>
    <row r="3992" spans="2:6" x14ac:dyDescent="0.3">
      <c r="B3992" s="8" t="s">
        <v>3949</v>
      </c>
      <c r="C3992" s="8" t="s">
        <v>3419</v>
      </c>
      <c r="D3992" s="8" t="s">
        <v>6435</v>
      </c>
      <c r="E3992" s="8" t="s">
        <v>62</v>
      </c>
      <c r="F3992" s="8" t="s">
        <v>6085</v>
      </c>
    </row>
    <row r="3993" spans="2:6" x14ac:dyDescent="0.3">
      <c r="B3993" s="8" t="s">
        <v>3949</v>
      </c>
      <c r="C3993" s="8" t="s">
        <v>6436</v>
      </c>
      <c r="D3993" s="8" t="s">
        <v>6437</v>
      </c>
      <c r="E3993" s="8" t="s">
        <v>62</v>
      </c>
      <c r="F3993" s="8" t="s">
        <v>6085</v>
      </c>
    </row>
    <row r="3994" spans="2:6" x14ac:dyDescent="0.3">
      <c r="B3994" s="8" t="s">
        <v>3949</v>
      </c>
      <c r="C3994" s="8" t="s">
        <v>3423</v>
      </c>
      <c r="D3994" s="8" t="s">
        <v>6438</v>
      </c>
      <c r="E3994" s="8" t="s">
        <v>62</v>
      </c>
      <c r="F3994" s="8" t="s">
        <v>6085</v>
      </c>
    </row>
    <row r="3995" spans="2:6" x14ac:dyDescent="0.3">
      <c r="B3995" s="8" t="s">
        <v>3949</v>
      </c>
      <c r="C3995" s="8" t="s">
        <v>2329</v>
      </c>
      <c r="D3995" s="8" t="s">
        <v>6439</v>
      </c>
      <c r="E3995" s="8" t="s">
        <v>62</v>
      </c>
      <c r="F3995" s="8" t="s">
        <v>6085</v>
      </c>
    </row>
    <row r="3996" spans="2:6" x14ac:dyDescent="0.3">
      <c r="B3996" s="8" t="s">
        <v>3949</v>
      </c>
      <c r="C3996" s="8" t="s">
        <v>671</v>
      </c>
      <c r="D3996" s="8" t="s">
        <v>6440</v>
      </c>
      <c r="E3996" s="8" t="s">
        <v>62</v>
      </c>
      <c r="F3996" s="8" t="s">
        <v>6085</v>
      </c>
    </row>
    <row r="3997" spans="2:6" x14ac:dyDescent="0.3">
      <c r="B3997" s="8" t="s">
        <v>3949</v>
      </c>
      <c r="C3997" s="8" t="s">
        <v>675</v>
      </c>
      <c r="D3997" s="8" t="s">
        <v>6441</v>
      </c>
      <c r="E3997" s="8" t="s">
        <v>62</v>
      </c>
      <c r="F3997" s="8" t="s">
        <v>6085</v>
      </c>
    </row>
    <row r="3998" spans="2:6" x14ac:dyDescent="0.3">
      <c r="B3998" s="8" t="s">
        <v>3949</v>
      </c>
      <c r="C3998" s="8" t="s">
        <v>4443</v>
      </c>
      <c r="D3998" s="8" t="s">
        <v>6442</v>
      </c>
      <c r="E3998" s="8" t="s">
        <v>62</v>
      </c>
      <c r="F3998" s="8" t="s">
        <v>6085</v>
      </c>
    </row>
    <row r="3999" spans="2:6" x14ac:dyDescent="0.3">
      <c r="B3999" s="8" t="s">
        <v>3949</v>
      </c>
      <c r="C3999" s="8" t="s">
        <v>6443</v>
      </c>
      <c r="D3999" s="8" t="s">
        <v>6444</v>
      </c>
      <c r="E3999" s="8" t="s">
        <v>62</v>
      </c>
      <c r="F3999" s="8" t="s">
        <v>6085</v>
      </c>
    </row>
    <row r="4000" spans="2:6" x14ac:dyDescent="0.3">
      <c r="B4000" s="8" t="s">
        <v>3949</v>
      </c>
      <c r="C4000" s="8" t="s">
        <v>6445</v>
      </c>
      <c r="D4000" s="8" t="s">
        <v>6446</v>
      </c>
      <c r="E4000" s="8" t="s">
        <v>62</v>
      </c>
      <c r="F4000" s="8" t="s">
        <v>6085</v>
      </c>
    </row>
    <row r="4001" spans="2:6" x14ac:dyDescent="0.3">
      <c r="B4001" s="8" t="s">
        <v>3949</v>
      </c>
      <c r="C4001" s="8" t="s">
        <v>5076</v>
      </c>
      <c r="D4001" s="8" t="s">
        <v>6447</v>
      </c>
      <c r="E4001" s="8" t="s">
        <v>62</v>
      </c>
      <c r="F4001" s="8" t="s">
        <v>6085</v>
      </c>
    </row>
    <row r="4002" spans="2:6" x14ac:dyDescent="0.3">
      <c r="B4002" s="8" t="s">
        <v>3949</v>
      </c>
      <c r="C4002" s="8" t="s">
        <v>740</v>
      </c>
      <c r="D4002" s="8" t="s">
        <v>6448</v>
      </c>
      <c r="E4002" s="8" t="s">
        <v>62</v>
      </c>
      <c r="F4002" s="8" t="s">
        <v>6085</v>
      </c>
    </row>
    <row r="4003" spans="2:6" x14ac:dyDescent="0.3">
      <c r="B4003" s="8" t="s">
        <v>3949</v>
      </c>
      <c r="C4003" s="8" t="s">
        <v>1224</v>
      </c>
      <c r="D4003" s="8" t="s">
        <v>6449</v>
      </c>
      <c r="E4003" s="8" t="s">
        <v>62</v>
      </c>
      <c r="F4003" s="8" t="s">
        <v>6085</v>
      </c>
    </row>
    <row r="4004" spans="2:6" x14ac:dyDescent="0.3">
      <c r="B4004" s="8" t="s">
        <v>3949</v>
      </c>
      <c r="C4004" s="8" t="s">
        <v>6450</v>
      </c>
      <c r="D4004" s="8" t="s">
        <v>6451</v>
      </c>
      <c r="E4004" s="8" t="s">
        <v>62</v>
      </c>
      <c r="F4004" s="8" t="s">
        <v>6085</v>
      </c>
    </row>
    <row r="4005" spans="2:6" x14ac:dyDescent="0.3">
      <c r="B4005" s="8" t="s">
        <v>3949</v>
      </c>
      <c r="C4005" s="8" t="s">
        <v>750</v>
      </c>
      <c r="D4005" s="8" t="s">
        <v>6452</v>
      </c>
      <c r="E4005" s="8" t="s">
        <v>62</v>
      </c>
      <c r="F4005" s="8" t="s">
        <v>6085</v>
      </c>
    </row>
    <row r="4006" spans="2:6" x14ac:dyDescent="0.3">
      <c r="B4006" s="8" t="s">
        <v>3949</v>
      </c>
      <c r="C4006" s="8" t="s">
        <v>752</v>
      </c>
      <c r="D4006" s="8" t="s">
        <v>6453</v>
      </c>
      <c r="E4006" s="8" t="s">
        <v>62</v>
      </c>
      <c r="F4006" s="8" t="s">
        <v>6085</v>
      </c>
    </row>
    <row r="4007" spans="2:6" x14ac:dyDescent="0.3">
      <c r="B4007" s="8" t="s">
        <v>3949</v>
      </c>
      <c r="C4007" s="8" t="s">
        <v>5354</v>
      </c>
      <c r="D4007" s="8" t="s">
        <v>6454</v>
      </c>
      <c r="E4007" s="8" t="s">
        <v>62</v>
      </c>
      <c r="F4007" s="8" t="s">
        <v>6085</v>
      </c>
    </row>
    <row r="4008" spans="2:6" x14ac:dyDescent="0.3">
      <c r="B4008" s="8" t="s">
        <v>3949</v>
      </c>
      <c r="C4008" s="8" t="s">
        <v>6297</v>
      </c>
      <c r="D4008" s="8" t="s">
        <v>6455</v>
      </c>
      <c r="E4008" s="8" t="s">
        <v>62</v>
      </c>
      <c r="F4008" s="8" t="s">
        <v>6085</v>
      </c>
    </row>
    <row r="4009" spans="2:6" x14ac:dyDescent="0.3">
      <c r="B4009" s="8" t="s">
        <v>3949</v>
      </c>
      <c r="C4009" s="8" t="s">
        <v>6299</v>
      </c>
      <c r="D4009" s="8" t="s">
        <v>6456</v>
      </c>
      <c r="E4009" s="8" t="s">
        <v>62</v>
      </c>
      <c r="F4009" s="8" t="s">
        <v>6085</v>
      </c>
    </row>
    <row r="4010" spans="2:6" x14ac:dyDescent="0.3">
      <c r="B4010" s="8" t="s">
        <v>3949</v>
      </c>
      <c r="C4010" s="8" t="s">
        <v>6301</v>
      </c>
      <c r="D4010" s="8" t="s">
        <v>6457</v>
      </c>
      <c r="E4010" s="8" t="s">
        <v>62</v>
      </c>
      <c r="F4010" s="8" t="s">
        <v>6085</v>
      </c>
    </row>
    <row r="4011" spans="2:6" x14ac:dyDescent="0.3">
      <c r="B4011" s="8" t="s">
        <v>3949</v>
      </c>
      <c r="C4011" s="8" t="s">
        <v>1003</v>
      </c>
      <c r="D4011" s="8" t="s">
        <v>6458</v>
      </c>
      <c r="E4011" s="8" t="s">
        <v>62</v>
      </c>
      <c r="F4011" s="8" t="s">
        <v>6085</v>
      </c>
    </row>
    <row r="4012" spans="2:6" x14ac:dyDescent="0.3">
      <c r="B4012" s="8" t="s">
        <v>3949</v>
      </c>
      <c r="C4012" s="8" t="s">
        <v>1005</v>
      </c>
      <c r="D4012" s="8" t="s">
        <v>6459</v>
      </c>
      <c r="E4012" s="8" t="s">
        <v>62</v>
      </c>
      <c r="F4012" s="8" t="s">
        <v>6085</v>
      </c>
    </row>
    <row r="4013" spans="2:6" x14ac:dyDescent="0.3">
      <c r="B4013" s="8" t="s">
        <v>3949</v>
      </c>
      <c r="C4013" s="8" t="s">
        <v>1007</v>
      </c>
      <c r="D4013" s="8" t="s">
        <v>6460</v>
      </c>
      <c r="E4013" s="8" t="s">
        <v>62</v>
      </c>
      <c r="F4013" s="8" t="s">
        <v>6085</v>
      </c>
    </row>
    <row r="4014" spans="2:6" x14ac:dyDescent="0.3">
      <c r="B4014" s="8" t="s">
        <v>3949</v>
      </c>
      <c r="C4014" s="8" t="s">
        <v>1009</v>
      </c>
      <c r="D4014" s="8" t="s">
        <v>6461</v>
      </c>
      <c r="E4014" s="8" t="s">
        <v>62</v>
      </c>
      <c r="F4014" s="8" t="s">
        <v>6085</v>
      </c>
    </row>
    <row r="4015" spans="2:6" x14ac:dyDescent="0.3">
      <c r="B4015" s="8" t="s">
        <v>3949</v>
      </c>
      <c r="C4015" s="8" t="s">
        <v>4074</v>
      </c>
      <c r="D4015" s="8" t="s">
        <v>6462</v>
      </c>
      <c r="E4015" s="8" t="s">
        <v>62</v>
      </c>
      <c r="F4015" s="8" t="s">
        <v>6085</v>
      </c>
    </row>
    <row r="4016" spans="2:6" x14ac:dyDescent="0.3">
      <c r="B4016" s="8" t="s">
        <v>3949</v>
      </c>
      <c r="C4016" s="8" t="s">
        <v>4413</v>
      </c>
      <c r="D4016" s="8" t="s">
        <v>6463</v>
      </c>
      <c r="E4016" s="8" t="s">
        <v>62</v>
      </c>
      <c r="F4016" s="8" t="s">
        <v>6085</v>
      </c>
    </row>
    <row r="4017" spans="2:6" x14ac:dyDescent="0.3">
      <c r="B4017" s="8" t="s">
        <v>3949</v>
      </c>
      <c r="C4017" s="8" t="s">
        <v>2348</v>
      </c>
      <c r="D4017" s="8" t="s">
        <v>6464</v>
      </c>
      <c r="E4017" s="8" t="s">
        <v>62</v>
      </c>
      <c r="F4017" s="8" t="s">
        <v>6085</v>
      </c>
    </row>
    <row r="4018" spans="2:6" x14ac:dyDescent="0.3">
      <c r="B4018" s="8" t="s">
        <v>3949</v>
      </c>
      <c r="C4018" s="8" t="s">
        <v>3440</v>
      </c>
      <c r="D4018" s="8" t="s">
        <v>6465</v>
      </c>
      <c r="E4018" s="8" t="s">
        <v>62</v>
      </c>
      <c r="F4018" s="8" t="s">
        <v>6085</v>
      </c>
    </row>
    <row r="4019" spans="2:6" x14ac:dyDescent="0.3">
      <c r="B4019" s="8" t="s">
        <v>3949</v>
      </c>
      <c r="C4019" s="8" t="s">
        <v>4639</v>
      </c>
      <c r="D4019" s="8" t="s">
        <v>6466</v>
      </c>
      <c r="E4019" s="8" t="s">
        <v>62</v>
      </c>
      <c r="F4019" s="8" t="s">
        <v>6085</v>
      </c>
    </row>
    <row r="4020" spans="2:6" x14ac:dyDescent="0.3">
      <c r="B4020" s="8" t="s">
        <v>3949</v>
      </c>
      <c r="C4020" s="8" t="s">
        <v>4641</v>
      </c>
      <c r="D4020" s="8" t="s">
        <v>6467</v>
      </c>
      <c r="E4020" s="8" t="s">
        <v>62</v>
      </c>
      <c r="F4020" s="8" t="s">
        <v>6085</v>
      </c>
    </row>
    <row r="4021" spans="2:6" x14ac:dyDescent="0.3">
      <c r="B4021" s="8" t="s">
        <v>3949</v>
      </c>
      <c r="C4021" s="8" t="s">
        <v>6468</v>
      </c>
      <c r="D4021" s="8" t="s">
        <v>6469</v>
      </c>
      <c r="E4021" s="8" t="s">
        <v>62</v>
      </c>
      <c r="F4021" s="8" t="s">
        <v>6085</v>
      </c>
    </row>
    <row r="4022" spans="2:6" x14ac:dyDescent="0.3">
      <c r="B4022" s="8" t="s">
        <v>3949</v>
      </c>
      <c r="C4022" s="8" t="s">
        <v>3743</v>
      </c>
      <c r="D4022" s="8" t="s">
        <v>6470</v>
      </c>
      <c r="E4022" s="8" t="s">
        <v>62</v>
      </c>
      <c r="F4022" s="8" t="s">
        <v>6085</v>
      </c>
    </row>
    <row r="4023" spans="2:6" x14ac:dyDescent="0.3">
      <c r="B4023" s="8" t="s">
        <v>3949</v>
      </c>
      <c r="C4023" s="8" t="s">
        <v>539</v>
      </c>
      <c r="D4023" s="8" t="s">
        <v>6471</v>
      </c>
      <c r="E4023" s="8" t="s">
        <v>62</v>
      </c>
      <c r="F4023" s="8" t="s">
        <v>6085</v>
      </c>
    </row>
    <row r="4024" spans="2:6" x14ac:dyDescent="0.3">
      <c r="B4024" s="8" t="s">
        <v>3949</v>
      </c>
      <c r="C4024" s="8" t="s">
        <v>6187</v>
      </c>
      <c r="D4024" s="8" t="s">
        <v>6472</v>
      </c>
      <c r="E4024" s="8" t="s">
        <v>62</v>
      </c>
      <c r="F4024" s="8" t="s">
        <v>6085</v>
      </c>
    </row>
    <row r="4025" spans="2:6" x14ac:dyDescent="0.3">
      <c r="B4025" s="8" t="s">
        <v>3949</v>
      </c>
      <c r="C4025" s="8" t="s">
        <v>6473</v>
      </c>
      <c r="D4025" s="8" t="s">
        <v>6474</v>
      </c>
      <c r="E4025" s="8" t="s">
        <v>62</v>
      </c>
      <c r="F4025" s="8" t="s">
        <v>6085</v>
      </c>
    </row>
    <row r="4026" spans="2:6" x14ac:dyDescent="0.3">
      <c r="B4026" s="8" t="s">
        <v>3949</v>
      </c>
      <c r="C4026" s="8" t="s">
        <v>6475</v>
      </c>
      <c r="D4026" s="8" t="s">
        <v>6476</v>
      </c>
      <c r="E4026" s="8" t="s">
        <v>62</v>
      </c>
      <c r="F4026" s="8" t="s">
        <v>6085</v>
      </c>
    </row>
    <row r="4027" spans="2:6" x14ac:dyDescent="0.3">
      <c r="B4027" s="8" t="s">
        <v>3949</v>
      </c>
      <c r="C4027" s="8" t="s">
        <v>5110</v>
      </c>
      <c r="D4027" s="8" t="s">
        <v>6477</v>
      </c>
      <c r="E4027" s="8" t="s">
        <v>62</v>
      </c>
      <c r="F4027" s="8" t="s">
        <v>6085</v>
      </c>
    </row>
    <row r="4028" spans="2:6" x14ac:dyDescent="0.3">
      <c r="B4028" s="8" t="s">
        <v>3949</v>
      </c>
      <c r="C4028" s="8" t="s">
        <v>2177</v>
      </c>
      <c r="D4028" s="8" t="s">
        <v>6478</v>
      </c>
      <c r="E4028" s="8" t="s">
        <v>62</v>
      </c>
      <c r="F4028" s="8" t="s">
        <v>6085</v>
      </c>
    </row>
    <row r="4029" spans="2:6" x14ac:dyDescent="0.3">
      <c r="B4029" s="8" t="s">
        <v>3949</v>
      </c>
      <c r="C4029" s="8" t="s">
        <v>6479</v>
      </c>
      <c r="D4029" s="8" t="s">
        <v>6480</v>
      </c>
      <c r="E4029" s="8" t="s">
        <v>62</v>
      </c>
      <c r="F4029" s="8" t="s">
        <v>6085</v>
      </c>
    </row>
    <row r="4030" spans="2:6" x14ac:dyDescent="0.3">
      <c r="B4030" s="8" t="s">
        <v>3949</v>
      </c>
      <c r="C4030" s="8" t="s">
        <v>2699</v>
      </c>
      <c r="D4030" s="8" t="s">
        <v>6481</v>
      </c>
      <c r="E4030" s="8" t="s">
        <v>62</v>
      </c>
      <c r="F4030" s="8" t="s">
        <v>6085</v>
      </c>
    </row>
    <row r="4031" spans="2:6" x14ac:dyDescent="0.3">
      <c r="B4031" s="8" t="s">
        <v>3949</v>
      </c>
      <c r="C4031" s="8" t="s">
        <v>4164</v>
      </c>
      <c r="D4031" s="8" t="s">
        <v>6482</v>
      </c>
      <c r="E4031" s="8" t="s">
        <v>62</v>
      </c>
      <c r="F4031" s="8" t="s">
        <v>6085</v>
      </c>
    </row>
    <row r="4032" spans="2:6" x14ac:dyDescent="0.3">
      <c r="B4032" s="8" t="s">
        <v>3949</v>
      </c>
      <c r="C4032" s="8" t="s">
        <v>2703</v>
      </c>
      <c r="D4032" s="8" t="s">
        <v>6483</v>
      </c>
      <c r="E4032" s="8" t="s">
        <v>62</v>
      </c>
      <c r="F4032" s="8" t="s">
        <v>6085</v>
      </c>
    </row>
    <row r="4033" spans="2:6" x14ac:dyDescent="0.3">
      <c r="B4033" s="8" t="s">
        <v>3949</v>
      </c>
      <c r="C4033" s="8" t="s">
        <v>2718</v>
      </c>
      <c r="D4033" s="8" t="s">
        <v>6484</v>
      </c>
      <c r="E4033" s="8" t="s">
        <v>62</v>
      </c>
      <c r="F4033" s="8" t="s">
        <v>6085</v>
      </c>
    </row>
    <row r="4034" spans="2:6" x14ac:dyDescent="0.3">
      <c r="B4034" s="8" t="s">
        <v>3949</v>
      </c>
      <c r="C4034" s="8" t="s">
        <v>2720</v>
      </c>
      <c r="D4034" s="8" t="s">
        <v>6485</v>
      </c>
      <c r="E4034" s="8" t="s">
        <v>62</v>
      </c>
      <c r="F4034" s="8" t="s">
        <v>6085</v>
      </c>
    </row>
    <row r="4035" spans="2:6" x14ac:dyDescent="0.3">
      <c r="B4035" s="8" t="s">
        <v>3949</v>
      </c>
      <c r="C4035" s="8" t="s">
        <v>332</v>
      </c>
      <c r="D4035" s="8" t="s">
        <v>6486</v>
      </c>
      <c r="E4035" s="8" t="s">
        <v>62</v>
      </c>
      <c r="F4035" s="8" t="s">
        <v>6085</v>
      </c>
    </row>
    <row r="4036" spans="2:6" x14ac:dyDescent="0.3">
      <c r="B4036" s="8" t="s">
        <v>3949</v>
      </c>
      <c r="C4036" s="8" t="s">
        <v>2723</v>
      </c>
      <c r="D4036" s="8" t="s">
        <v>6487</v>
      </c>
      <c r="E4036" s="8" t="s">
        <v>62</v>
      </c>
      <c r="F4036" s="8" t="s">
        <v>6085</v>
      </c>
    </row>
    <row r="4037" spans="2:6" x14ac:dyDescent="0.3">
      <c r="B4037" s="8" t="s">
        <v>3949</v>
      </c>
      <c r="C4037" s="8" t="s">
        <v>2362</v>
      </c>
      <c r="D4037" s="8" t="s">
        <v>6488</v>
      </c>
      <c r="E4037" s="8" t="s">
        <v>62</v>
      </c>
      <c r="F4037" s="8" t="s">
        <v>6085</v>
      </c>
    </row>
    <row r="4038" spans="2:6" x14ac:dyDescent="0.3">
      <c r="B4038" s="8" t="s">
        <v>3949</v>
      </c>
      <c r="C4038" s="8" t="s">
        <v>2726</v>
      </c>
      <c r="D4038" s="8" t="s">
        <v>6489</v>
      </c>
      <c r="E4038" s="8" t="s">
        <v>62</v>
      </c>
      <c r="F4038" s="8" t="s">
        <v>6085</v>
      </c>
    </row>
    <row r="4039" spans="2:6" x14ac:dyDescent="0.3">
      <c r="B4039" s="8" t="s">
        <v>3949</v>
      </c>
      <c r="C4039" s="8" t="s">
        <v>1021</v>
      </c>
      <c r="D4039" s="8" t="s">
        <v>6490</v>
      </c>
      <c r="E4039" s="8" t="s">
        <v>62</v>
      </c>
      <c r="F4039" s="8" t="s">
        <v>6085</v>
      </c>
    </row>
    <row r="4040" spans="2:6" x14ac:dyDescent="0.3">
      <c r="B4040" s="8" t="s">
        <v>3949</v>
      </c>
      <c r="C4040" s="8" t="s">
        <v>1023</v>
      </c>
      <c r="D4040" s="8" t="s">
        <v>6491</v>
      </c>
      <c r="E4040" s="8" t="s">
        <v>62</v>
      </c>
      <c r="F4040" s="8" t="s">
        <v>6085</v>
      </c>
    </row>
    <row r="4041" spans="2:6" x14ac:dyDescent="0.3">
      <c r="B4041" s="8" t="s">
        <v>3949</v>
      </c>
      <c r="C4041" s="8" t="s">
        <v>1025</v>
      </c>
      <c r="D4041" s="8" t="s">
        <v>6492</v>
      </c>
      <c r="E4041" s="8" t="s">
        <v>62</v>
      </c>
      <c r="F4041" s="8" t="s">
        <v>6085</v>
      </c>
    </row>
    <row r="4042" spans="2:6" x14ac:dyDescent="0.3">
      <c r="B4042" s="8" t="s">
        <v>3949</v>
      </c>
      <c r="C4042" s="8" t="s">
        <v>3302</v>
      </c>
      <c r="D4042" s="8" t="s">
        <v>6493</v>
      </c>
      <c r="E4042" s="8" t="s">
        <v>62</v>
      </c>
      <c r="F4042" s="8" t="s">
        <v>6085</v>
      </c>
    </row>
    <row r="4043" spans="2:6" x14ac:dyDescent="0.3">
      <c r="B4043" s="8" t="s">
        <v>3949</v>
      </c>
      <c r="C4043" s="8" t="s">
        <v>3304</v>
      </c>
      <c r="D4043" s="8" t="s">
        <v>6494</v>
      </c>
      <c r="E4043" s="8" t="s">
        <v>62</v>
      </c>
      <c r="F4043" s="8" t="s">
        <v>6085</v>
      </c>
    </row>
    <row r="4044" spans="2:6" x14ac:dyDescent="0.3">
      <c r="B4044" s="8" t="s">
        <v>6495</v>
      </c>
      <c r="C4044" s="8"/>
      <c r="D4044" s="8" t="s">
        <v>6495</v>
      </c>
      <c r="E4044" s="8" t="s">
        <v>62</v>
      </c>
      <c r="F4044" s="8" t="s">
        <v>6085</v>
      </c>
    </row>
    <row r="4045" spans="2:6" x14ac:dyDescent="0.3">
      <c r="B4045" s="8" t="s">
        <v>6496</v>
      </c>
      <c r="C4045" s="8" t="s">
        <v>3324</v>
      </c>
      <c r="D4045" s="8" t="s">
        <v>6497</v>
      </c>
      <c r="E4045" s="8" t="s">
        <v>62</v>
      </c>
      <c r="F4045" s="8" t="s">
        <v>6085</v>
      </c>
    </row>
    <row r="4046" spans="2:6" x14ac:dyDescent="0.3">
      <c r="B4046" s="8" t="s">
        <v>6194</v>
      </c>
      <c r="C4046" s="8" t="s">
        <v>1948</v>
      </c>
      <c r="D4046" s="8" t="s">
        <v>6498</v>
      </c>
      <c r="E4046" s="8" t="s">
        <v>62</v>
      </c>
      <c r="F4046" s="8" t="s">
        <v>6085</v>
      </c>
    </row>
    <row r="4047" spans="2:6" x14ac:dyDescent="0.3">
      <c r="B4047" s="8" t="s">
        <v>6194</v>
      </c>
      <c r="C4047" s="8" t="s">
        <v>1471</v>
      </c>
      <c r="D4047" s="8" t="s">
        <v>6499</v>
      </c>
      <c r="E4047" s="8" t="s">
        <v>62</v>
      </c>
      <c r="F4047" s="8" t="s">
        <v>6085</v>
      </c>
    </row>
    <row r="4048" spans="2:6" x14ac:dyDescent="0.3">
      <c r="B4048" s="8" t="s">
        <v>6194</v>
      </c>
      <c r="C4048" s="8" t="s">
        <v>3978</v>
      </c>
      <c r="D4048" s="8" t="s">
        <v>6500</v>
      </c>
      <c r="E4048" s="8" t="s">
        <v>62</v>
      </c>
      <c r="F4048" s="8" t="s">
        <v>6085</v>
      </c>
    </row>
    <row r="4049" spans="2:6" x14ac:dyDescent="0.3">
      <c r="B4049" s="8" t="s">
        <v>6194</v>
      </c>
      <c r="C4049" s="8" t="s">
        <v>588</v>
      </c>
      <c r="D4049" s="8" t="s">
        <v>6501</v>
      </c>
      <c r="E4049" s="8" t="s">
        <v>62</v>
      </c>
      <c r="F4049" s="8" t="s">
        <v>6085</v>
      </c>
    </row>
    <row r="4050" spans="2:6" x14ac:dyDescent="0.3">
      <c r="B4050" s="8" t="s">
        <v>6502</v>
      </c>
      <c r="C4050" s="8"/>
      <c r="D4050" s="8" t="s">
        <v>6502</v>
      </c>
      <c r="E4050" s="8" t="s">
        <v>62</v>
      </c>
      <c r="F4050" s="8" t="s">
        <v>6085</v>
      </c>
    </row>
    <row r="4051" spans="2:6" x14ac:dyDescent="0.3">
      <c r="B4051" s="8" t="s">
        <v>3819</v>
      </c>
      <c r="C4051" s="8" t="s">
        <v>2581</v>
      </c>
      <c r="D4051" s="8" t="s">
        <v>6503</v>
      </c>
      <c r="E4051" s="8" t="s">
        <v>62</v>
      </c>
      <c r="F4051" s="8" t="s">
        <v>6085</v>
      </c>
    </row>
    <row r="4052" spans="2:6" x14ac:dyDescent="0.3">
      <c r="B4052" s="8" t="s">
        <v>3819</v>
      </c>
      <c r="C4052" s="8" t="s">
        <v>2587</v>
      </c>
      <c r="D4052" s="8" t="s">
        <v>6504</v>
      </c>
      <c r="E4052" s="8" t="s">
        <v>62</v>
      </c>
      <c r="F4052" s="8" t="s">
        <v>6085</v>
      </c>
    </row>
    <row r="4053" spans="2:6" x14ac:dyDescent="0.3">
      <c r="B4053" s="8" t="s">
        <v>3819</v>
      </c>
      <c r="C4053" s="8" t="s">
        <v>2593</v>
      </c>
      <c r="D4053" s="8" t="s">
        <v>6505</v>
      </c>
      <c r="E4053" s="8" t="s">
        <v>62</v>
      </c>
      <c r="F4053" s="8" t="s">
        <v>6085</v>
      </c>
    </row>
    <row r="4054" spans="2:6" x14ac:dyDescent="0.3">
      <c r="B4054" s="8" t="s">
        <v>3819</v>
      </c>
      <c r="C4054" s="8" t="s">
        <v>6506</v>
      </c>
      <c r="D4054" s="8" t="s">
        <v>6507</v>
      </c>
      <c r="E4054" s="8" t="s">
        <v>62</v>
      </c>
      <c r="F4054" s="8" t="s">
        <v>6085</v>
      </c>
    </row>
    <row r="4055" spans="2:6" x14ac:dyDescent="0.3">
      <c r="B4055" s="8" t="s">
        <v>3819</v>
      </c>
      <c r="C4055" s="8" t="s">
        <v>2260</v>
      </c>
      <c r="D4055" s="8" t="s">
        <v>6508</v>
      </c>
      <c r="E4055" s="8" t="s">
        <v>62</v>
      </c>
      <c r="F4055" s="8" t="s">
        <v>6085</v>
      </c>
    </row>
    <row r="4056" spans="2:6" x14ac:dyDescent="0.3">
      <c r="B4056" s="8" t="s">
        <v>3819</v>
      </c>
      <c r="C4056" s="8" t="s">
        <v>6509</v>
      </c>
      <c r="D4056" s="8" t="s">
        <v>6510</v>
      </c>
      <c r="E4056" s="8" t="s">
        <v>62</v>
      </c>
      <c r="F4056" s="8" t="s">
        <v>6085</v>
      </c>
    </row>
    <row r="4057" spans="2:6" x14ac:dyDescent="0.3">
      <c r="B4057" s="8" t="s">
        <v>3819</v>
      </c>
      <c r="C4057" s="8" t="s">
        <v>6511</v>
      </c>
      <c r="D4057" s="8" t="s">
        <v>6512</v>
      </c>
      <c r="E4057" s="8" t="s">
        <v>62</v>
      </c>
      <c r="F4057" s="8" t="s">
        <v>6085</v>
      </c>
    </row>
    <row r="4058" spans="2:6" x14ac:dyDescent="0.3">
      <c r="B4058" s="8" t="s">
        <v>3819</v>
      </c>
      <c r="C4058" s="8" t="s">
        <v>6513</v>
      </c>
      <c r="D4058" s="8" t="s">
        <v>6514</v>
      </c>
      <c r="E4058" s="8" t="s">
        <v>62</v>
      </c>
      <c r="F4058" s="8" t="s">
        <v>6085</v>
      </c>
    </row>
    <row r="4059" spans="2:6" x14ac:dyDescent="0.3">
      <c r="B4059" s="8" t="s">
        <v>3819</v>
      </c>
      <c r="C4059" s="8" t="s">
        <v>5245</v>
      </c>
      <c r="D4059" s="8" t="s">
        <v>6515</v>
      </c>
      <c r="E4059" s="8" t="s">
        <v>62</v>
      </c>
      <c r="F4059" s="8" t="s">
        <v>6085</v>
      </c>
    </row>
    <row r="4060" spans="2:6" x14ac:dyDescent="0.3">
      <c r="B4060" s="8" t="s">
        <v>3819</v>
      </c>
      <c r="C4060" s="8" t="s">
        <v>5058</v>
      </c>
      <c r="D4060" s="8" t="s">
        <v>6516</v>
      </c>
      <c r="E4060" s="8" t="s">
        <v>62</v>
      </c>
      <c r="F4060" s="8" t="s">
        <v>6085</v>
      </c>
    </row>
    <row r="4061" spans="2:6" x14ac:dyDescent="0.3">
      <c r="B4061" s="8" t="s">
        <v>3819</v>
      </c>
      <c r="C4061" s="8" t="s">
        <v>6517</v>
      </c>
      <c r="D4061" s="8" t="s">
        <v>6518</v>
      </c>
      <c r="E4061" s="8" t="s">
        <v>62</v>
      </c>
      <c r="F4061" s="8" t="s">
        <v>6085</v>
      </c>
    </row>
    <row r="4062" spans="2:6" x14ac:dyDescent="0.3">
      <c r="B4062" s="8" t="s">
        <v>3819</v>
      </c>
      <c r="C4062" s="8" t="s">
        <v>5031</v>
      </c>
      <c r="D4062" s="8" t="s">
        <v>6519</v>
      </c>
      <c r="E4062" s="8" t="s">
        <v>62</v>
      </c>
      <c r="F4062" s="8" t="s">
        <v>6085</v>
      </c>
    </row>
    <row r="4063" spans="2:6" x14ac:dyDescent="0.3">
      <c r="B4063" s="8" t="s">
        <v>3819</v>
      </c>
      <c r="C4063" s="8" t="s">
        <v>6520</v>
      </c>
      <c r="D4063" s="8" t="s">
        <v>6521</v>
      </c>
      <c r="E4063" s="8" t="s">
        <v>62</v>
      </c>
      <c r="F4063" s="8" t="s">
        <v>6085</v>
      </c>
    </row>
    <row r="4064" spans="2:6" x14ac:dyDescent="0.3">
      <c r="B4064" s="8" t="s">
        <v>3819</v>
      </c>
      <c r="C4064" s="8" t="s">
        <v>6522</v>
      </c>
      <c r="D4064" s="8" t="s">
        <v>6523</v>
      </c>
      <c r="E4064" s="8" t="s">
        <v>62</v>
      </c>
      <c r="F4064" s="8" t="s">
        <v>6085</v>
      </c>
    </row>
    <row r="4065" spans="2:6" x14ac:dyDescent="0.3">
      <c r="B4065" s="8" t="s">
        <v>3819</v>
      </c>
      <c r="C4065" s="8" t="s">
        <v>3409</v>
      </c>
      <c r="D4065" s="8" t="s">
        <v>6524</v>
      </c>
      <c r="E4065" s="8" t="s">
        <v>62</v>
      </c>
      <c r="F4065" s="8" t="s">
        <v>6085</v>
      </c>
    </row>
    <row r="4066" spans="2:6" x14ac:dyDescent="0.3">
      <c r="B4066" s="8" t="s">
        <v>3819</v>
      </c>
      <c r="C4066" s="8" t="s">
        <v>6525</v>
      </c>
      <c r="D4066" s="8" t="s">
        <v>6526</v>
      </c>
      <c r="E4066" s="8" t="s">
        <v>62</v>
      </c>
      <c r="F4066" s="8" t="s">
        <v>6085</v>
      </c>
    </row>
    <row r="4067" spans="2:6" x14ac:dyDescent="0.3">
      <c r="B4067" s="8" t="s">
        <v>3819</v>
      </c>
      <c r="C4067" s="8" t="s">
        <v>6527</v>
      </c>
      <c r="D4067" s="8" t="s">
        <v>6528</v>
      </c>
      <c r="E4067" s="8" t="s">
        <v>62</v>
      </c>
      <c r="F4067" s="8" t="s">
        <v>6085</v>
      </c>
    </row>
    <row r="4068" spans="2:6" x14ac:dyDescent="0.3">
      <c r="B4068" s="8" t="s">
        <v>3819</v>
      </c>
      <c r="C4068" s="8" t="s">
        <v>1861</v>
      </c>
      <c r="D4068" s="8" t="s">
        <v>6529</v>
      </c>
      <c r="E4068" s="8" t="s">
        <v>62</v>
      </c>
      <c r="F4068" s="8" t="s">
        <v>6085</v>
      </c>
    </row>
    <row r="4069" spans="2:6" x14ac:dyDescent="0.3">
      <c r="B4069" s="8" t="s">
        <v>3819</v>
      </c>
      <c r="C4069" s="8" t="s">
        <v>3626</v>
      </c>
      <c r="D4069" s="8" t="s">
        <v>6530</v>
      </c>
      <c r="E4069" s="8" t="s">
        <v>62</v>
      </c>
      <c r="F4069" s="8" t="s">
        <v>6085</v>
      </c>
    </row>
    <row r="4070" spans="2:6" x14ac:dyDescent="0.3">
      <c r="B4070" s="8" t="s">
        <v>3819</v>
      </c>
      <c r="C4070" s="8" t="s">
        <v>5485</v>
      </c>
      <c r="D4070" s="8" t="s">
        <v>6531</v>
      </c>
      <c r="E4070" s="8" t="s">
        <v>62</v>
      </c>
      <c r="F4070" s="8" t="s">
        <v>6085</v>
      </c>
    </row>
    <row r="4071" spans="2:6" x14ac:dyDescent="0.3">
      <c r="B4071" s="8" t="s">
        <v>3819</v>
      </c>
      <c r="C4071" s="8" t="s">
        <v>6532</v>
      </c>
      <c r="D4071" s="8" t="s">
        <v>6533</v>
      </c>
      <c r="E4071" s="8" t="s">
        <v>62</v>
      </c>
      <c r="F4071" s="8" t="s">
        <v>6085</v>
      </c>
    </row>
    <row r="4072" spans="2:6" x14ac:dyDescent="0.3">
      <c r="B4072" s="8" t="s">
        <v>3819</v>
      </c>
      <c r="C4072" s="8" t="s">
        <v>2307</v>
      </c>
      <c r="D4072" s="8" t="s">
        <v>6534</v>
      </c>
      <c r="E4072" s="8" t="s">
        <v>62</v>
      </c>
      <c r="F4072" s="8" t="s">
        <v>6085</v>
      </c>
    </row>
    <row r="4073" spans="2:6" x14ac:dyDescent="0.3">
      <c r="B4073" s="8" t="s">
        <v>3819</v>
      </c>
      <c r="C4073" s="8" t="s">
        <v>3628</v>
      </c>
      <c r="D4073" s="8" t="s">
        <v>6535</v>
      </c>
      <c r="E4073" s="8" t="s">
        <v>62</v>
      </c>
      <c r="F4073" s="8" t="s">
        <v>6085</v>
      </c>
    </row>
    <row r="4074" spans="2:6" x14ac:dyDescent="0.3">
      <c r="B4074" s="8" t="s">
        <v>3819</v>
      </c>
      <c r="C4074" s="8" t="s">
        <v>6536</v>
      </c>
      <c r="D4074" s="8" t="s">
        <v>6537</v>
      </c>
      <c r="E4074" s="8" t="s">
        <v>62</v>
      </c>
      <c r="F4074" s="8" t="s">
        <v>6085</v>
      </c>
    </row>
    <row r="4075" spans="2:6" x14ac:dyDescent="0.3">
      <c r="B4075" s="8" t="s">
        <v>3819</v>
      </c>
      <c r="C4075" s="8" t="s">
        <v>6538</v>
      </c>
      <c r="D4075" s="8" t="s">
        <v>6539</v>
      </c>
      <c r="E4075" s="8" t="s">
        <v>62</v>
      </c>
      <c r="F4075" s="8" t="s">
        <v>6085</v>
      </c>
    </row>
    <row r="4076" spans="2:6" x14ac:dyDescent="0.3">
      <c r="B4076" s="8" t="s">
        <v>3819</v>
      </c>
      <c r="C4076" s="8" t="s">
        <v>6540</v>
      </c>
      <c r="D4076" s="8" t="s">
        <v>6541</v>
      </c>
      <c r="E4076" s="8" t="s">
        <v>62</v>
      </c>
      <c r="F4076" s="8" t="s">
        <v>6085</v>
      </c>
    </row>
    <row r="4077" spans="2:6" x14ac:dyDescent="0.3">
      <c r="B4077" s="8" t="s">
        <v>3819</v>
      </c>
      <c r="C4077" s="8" t="s">
        <v>3630</v>
      </c>
      <c r="D4077" s="8" t="s">
        <v>6542</v>
      </c>
      <c r="E4077" s="8" t="s">
        <v>62</v>
      </c>
      <c r="F4077" s="8" t="s">
        <v>6085</v>
      </c>
    </row>
    <row r="4078" spans="2:6" x14ac:dyDescent="0.3">
      <c r="B4078" s="8" t="s">
        <v>3819</v>
      </c>
      <c r="C4078" s="8" t="s">
        <v>5864</v>
      </c>
      <c r="D4078" s="8" t="s">
        <v>6543</v>
      </c>
      <c r="E4078" s="8" t="s">
        <v>62</v>
      </c>
      <c r="F4078" s="8" t="s">
        <v>6085</v>
      </c>
    </row>
    <row r="4079" spans="2:6" x14ac:dyDescent="0.3">
      <c r="B4079" s="8" t="s">
        <v>3819</v>
      </c>
      <c r="C4079" s="8" t="s">
        <v>5866</v>
      </c>
      <c r="D4079" s="8" t="s">
        <v>6544</v>
      </c>
      <c r="E4079" s="8" t="s">
        <v>62</v>
      </c>
      <c r="F4079" s="8" t="s">
        <v>6085</v>
      </c>
    </row>
    <row r="4080" spans="2:6" x14ac:dyDescent="0.3">
      <c r="B4080" s="8" t="s">
        <v>3819</v>
      </c>
      <c r="C4080" s="8" t="s">
        <v>6545</v>
      </c>
      <c r="D4080" s="8" t="s">
        <v>6546</v>
      </c>
      <c r="E4080" s="8" t="s">
        <v>62</v>
      </c>
      <c r="F4080" s="8" t="s">
        <v>6085</v>
      </c>
    </row>
    <row r="4081" spans="2:6" x14ac:dyDescent="0.3">
      <c r="B4081" s="8" t="s">
        <v>3819</v>
      </c>
      <c r="C4081" s="8" t="s">
        <v>1887</v>
      </c>
      <c r="D4081" s="8" t="s">
        <v>6547</v>
      </c>
      <c r="E4081" s="8" t="s">
        <v>62</v>
      </c>
      <c r="F4081" s="8" t="s">
        <v>6085</v>
      </c>
    </row>
    <row r="4082" spans="2:6" x14ac:dyDescent="0.3">
      <c r="B4082" s="8" t="s">
        <v>3819</v>
      </c>
      <c r="C4082" s="8" t="s">
        <v>709</v>
      </c>
      <c r="D4082" s="8" t="s">
        <v>6548</v>
      </c>
      <c r="E4082" s="8" t="s">
        <v>62</v>
      </c>
      <c r="F4082" s="8" t="s">
        <v>6085</v>
      </c>
    </row>
    <row r="4083" spans="2:6" x14ac:dyDescent="0.3">
      <c r="B4083" s="8" t="s">
        <v>3819</v>
      </c>
      <c r="C4083" s="8" t="s">
        <v>484</v>
      </c>
      <c r="D4083" s="8" t="s">
        <v>6549</v>
      </c>
      <c r="E4083" s="8" t="s">
        <v>62</v>
      </c>
      <c r="F4083" s="8" t="s">
        <v>6085</v>
      </c>
    </row>
    <row r="4084" spans="2:6" x14ac:dyDescent="0.3">
      <c r="B4084" s="8" t="s">
        <v>3819</v>
      </c>
      <c r="C4084" s="8" t="s">
        <v>486</v>
      </c>
      <c r="D4084" s="8" t="s">
        <v>6550</v>
      </c>
      <c r="E4084" s="8" t="s">
        <v>62</v>
      </c>
      <c r="F4084" s="8" t="s">
        <v>6085</v>
      </c>
    </row>
    <row r="4085" spans="2:6" x14ac:dyDescent="0.3">
      <c r="B4085" s="8" t="s">
        <v>3819</v>
      </c>
      <c r="C4085" s="8" t="s">
        <v>920</v>
      </c>
      <c r="D4085" s="8" t="s">
        <v>6551</v>
      </c>
      <c r="E4085" s="8" t="s">
        <v>62</v>
      </c>
      <c r="F4085" s="8" t="s">
        <v>6085</v>
      </c>
    </row>
    <row r="4086" spans="2:6" x14ac:dyDescent="0.3">
      <c r="B4086" s="8" t="s">
        <v>3819</v>
      </c>
      <c r="C4086" s="8" t="s">
        <v>6339</v>
      </c>
      <c r="D4086" s="8" t="s">
        <v>6552</v>
      </c>
      <c r="E4086" s="8" t="s">
        <v>62</v>
      </c>
      <c r="F4086" s="8" t="s">
        <v>6085</v>
      </c>
    </row>
    <row r="4087" spans="2:6" x14ac:dyDescent="0.3">
      <c r="B4087" s="8" t="s">
        <v>3854</v>
      </c>
      <c r="C4087" s="8" t="s">
        <v>4856</v>
      </c>
      <c r="D4087" s="8" t="s">
        <v>6553</v>
      </c>
      <c r="E4087" s="8" t="s">
        <v>62</v>
      </c>
      <c r="F4087" s="8" t="s">
        <v>6085</v>
      </c>
    </row>
    <row r="4088" spans="2:6" x14ac:dyDescent="0.3">
      <c r="B4088" s="8" t="s">
        <v>3854</v>
      </c>
      <c r="C4088" s="8" t="s">
        <v>4842</v>
      </c>
      <c r="D4088" s="8" t="s">
        <v>6554</v>
      </c>
      <c r="E4088" s="8" t="s">
        <v>62</v>
      </c>
      <c r="F4088" s="8" t="s">
        <v>6085</v>
      </c>
    </row>
    <row r="4089" spans="2:6" x14ac:dyDescent="0.3">
      <c r="B4089" s="8" t="s">
        <v>3854</v>
      </c>
      <c r="C4089" s="8" t="s">
        <v>3813</v>
      </c>
      <c r="D4089" s="8" t="s">
        <v>6555</v>
      </c>
      <c r="E4089" s="8" t="s">
        <v>62</v>
      </c>
      <c r="F4089" s="8" t="s">
        <v>6085</v>
      </c>
    </row>
    <row r="4090" spans="2:6" x14ac:dyDescent="0.3">
      <c r="B4090" s="8" t="s">
        <v>3854</v>
      </c>
      <c r="C4090" s="8" t="s">
        <v>1684</v>
      </c>
      <c r="D4090" s="8" t="s">
        <v>6556</v>
      </c>
      <c r="E4090" s="8" t="s">
        <v>62</v>
      </c>
      <c r="F4090" s="8" t="s">
        <v>6085</v>
      </c>
    </row>
    <row r="4091" spans="2:6" x14ac:dyDescent="0.3">
      <c r="B4091" s="8" t="s">
        <v>3854</v>
      </c>
      <c r="C4091" s="8" t="s">
        <v>2840</v>
      </c>
      <c r="D4091" s="8" t="s">
        <v>6557</v>
      </c>
      <c r="E4091" s="8" t="s">
        <v>62</v>
      </c>
      <c r="F4091" s="8" t="s">
        <v>6085</v>
      </c>
    </row>
    <row r="4092" spans="2:6" x14ac:dyDescent="0.3">
      <c r="B4092" s="8" t="s">
        <v>3854</v>
      </c>
      <c r="C4092" s="8" t="s">
        <v>1107</v>
      </c>
      <c r="D4092" s="8" t="s">
        <v>6558</v>
      </c>
      <c r="E4092" s="8" t="s">
        <v>62</v>
      </c>
      <c r="F4092" s="8" t="s">
        <v>6085</v>
      </c>
    </row>
    <row r="4093" spans="2:6" x14ac:dyDescent="0.3">
      <c r="B4093" s="8" t="s">
        <v>3854</v>
      </c>
      <c r="C4093" s="8" t="s">
        <v>6559</v>
      </c>
      <c r="D4093" s="8" t="s">
        <v>6560</v>
      </c>
      <c r="E4093" s="8" t="s">
        <v>62</v>
      </c>
      <c r="F4093" s="8" t="s">
        <v>6085</v>
      </c>
    </row>
    <row r="4094" spans="2:6" x14ac:dyDescent="0.3">
      <c r="B4094" s="8" t="s">
        <v>3854</v>
      </c>
      <c r="C4094" s="8" t="s">
        <v>5193</v>
      </c>
      <c r="D4094" s="8" t="s">
        <v>6561</v>
      </c>
      <c r="E4094" s="8" t="s">
        <v>62</v>
      </c>
      <c r="F4094" s="8" t="s">
        <v>6085</v>
      </c>
    </row>
    <row r="4095" spans="2:6" x14ac:dyDescent="0.3">
      <c r="B4095" s="8" t="s">
        <v>3854</v>
      </c>
      <c r="C4095" s="8" t="s">
        <v>6562</v>
      </c>
      <c r="D4095" s="8" t="s">
        <v>6563</v>
      </c>
      <c r="E4095" s="8" t="s">
        <v>62</v>
      </c>
      <c r="F4095" s="8" t="s">
        <v>6085</v>
      </c>
    </row>
    <row r="4096" spans="2:6" x14ac:dyDescent="0.3">
      <c r="B4096" s="8" t="s">
        <v>3854</v>
      </c>
      <c r="C4096" s="8" t="s">
        <v>6564</v>
      </c>
      <c r="D4096" s="8" t="s">
        <v>6565</v>
      </c>
      <c r="E4096" s="8" t="s">
        <v>62</v>
      </c>
      <c r="F4096" s="8" t="s">
        <v>6085</v>
      </c>
    </row>
    <row r="4097" spans="2:6" x14ac:dyDescent="0.3">
      <c r="B4097" s="8" t="s">
        <v>3854</v>
      </c>
      <c r="C4097" s="8" t="s">
        <v>5385</v>
      </c>
      <c r="D4097" s="8" t="s">
        <v>6566</v>
      </c>
      <c r="E4097" s="8" t="s">
        <v>62</v>
      </c>
      <c r="F4097" s="8" t="s">
        <v>6085</v>
      </c>
    </row>
    <row r="4098" spans="2:6" x14ac:dyDescent="0.3">
      <c r="B4098" s="8" t="s">
        <v>3854</v>
      </c>
      <c r="C4098" s="8" t="s">
        <v>1931</v>
      </c>
      <c r="D4098" s="8" t="s">
        <v>6567</v>
      </c>
      <c r="E4098" s="8" t="s">
        <v>62</v>
      </c>
      <c r="F4098" s="8" t="s">
        <v>6085</v>
      </c>
    </row>
    <row r="4099" spans="2:6" x14ac:dyDescent="0.3">
      <c r="B4099" s="8" t="s">
        <v>3854</v>
      </c>
      <c r="C4099" s="8" t="s">
        <v>1936</v>
      </c>
      <c r="D4099" s="8" t="s">
        <v>6568</v>
      </c>
      <c r="E4099" s="8" t="s">
        <v>62</v>
      </c>
      <c r="F4099" s="8" t="s">
        <v>6085</v>
      </c>
    </row>
    <row r="4100" spans="2:6" x14ac:dyDescent="0.3">
      <c r="B4100" s="8" t="s">
        <v>3854</v>
      </c>
      <c r="C4100" s="8" t="s">
        <v>1938</v>
      </c>
      <c r="D4100" s="8" t="s">
        <v>6569</v>
      </c>
      <c r="E4100" s="8" t="s">
        <v>62</v>
      </c>
      <c r="F4100" s="8" t="s">
        <v>6085</v>
      </c>
    </row>
    <row r="4101" spans="2:6" x14ac:dyDescent="0.3">
      <c r="B4101" s="8" t="s">
        <v>3854</v>
      </c>
      <c r="C4101" s="8" t="s">
        <v>1940</v>
      </c>
      <c r="D4101" s="8" t="s">
        <v>6570</v>
      </c>
      <c r="E4101" s="8" t="s">
        <v>62</v>
      </c>
      <c r="F4101" s="8" t="s">
        <v>6085</v>
      </c>
    </row>
    <row r="4102" spans="2:6" x14ac:dyDescent="0.3">
      <c r="B4102" s="8" t="s">
        <v>3854</v>
      </c>
      <c r="C4102" s="8" t="s">
        <v>2531</v>
      </c>
      <c r="D4102" s="8" t="s">
        <v>6571</v>
      </c>
      <c r="E4102" s="8" t="s">
        <v>62</v>
      </c>
      <c r="F4102" s="8" t="s">
        <v>6085</v>
      </c>
    </row>
    <row r="4103" spans="2:6" x14ac:dyDescent="0.3">
      <c r="B4103" s="8" t="s">
        <v>3854</v>
      </c>
      <c r="C4103" s="8" t="s">
        <v>6377</v>
      </c>
      <c r="D4103" s="8" t="s">
        <v>6572</v>
      </c>
      <c r="E4103" s="8" t="s">
        <v>62</v>
      </c>
      <c r="F4103" s="8" t="s">
        <v>6085</v>
      </c>
    </row>
    <row r="4104" spans="2:6" x14ac:dyDescent="0.3">
      <c r="B4104" s="8" t="s">
        <v>3854</v>
      </c>
      <c r="C4104" s="8" t="s">
        <v>3522</v>
      </c>
      <c r="D4104" s="8" t="s">
        <v>6573</v>
      </c>
      <c r="E4104" s="8" t="s">
        <v>62</v>
      </c>
      <c r="F4104" s="8" t="s">
        <v>6085</v>
      </c>
    </row>
    <row r="4105" spans="2:6" x14ac:dyDescent="0.3">
      <c r="B4105" s="8" t="s">
        <v>3854</v>
      </c>
      <c r="C4105" s="8" t="s">
        <v>6574</v>
      </c>
      <c r="D4105" s="8" t="s">
        <v>6575</v>
      </c>
      <c r="E4105" s="8" t="s">
        <v>62</v>
      </c>
      <c r="F4105" s="8" t="s">
        <v>6085</v>
      </c>
    </row>
    <row r="4106" spans="2:6" x14ac:dyDescent="0.3">
      <c r="B4106" s="8" t="s">
        <v>3854</v>
      </c>
      <c r="C4106" s="8" t="s">
        <v>3535</v>
      </c>
      <c r="D4106" s="8" t="s">
        <v>6576</v>
      </c>
      <c r="E4106" s="8" t="s">
        <v>62</v>
      </c>
      <c r="F4106" s="8" t="s">
        <v>6085</v>
      </c>
    </row>
    <row r="4107" spans="2:6" x14ac:dyDescent="0.3">
      <c r="B4107" s="8" t="s">
        <v>3854</v>
      </c>
      <c r="C4107" s="8" t="s">
        <v>732</v>
      </c>
      <c r="D4107" s="8" t="s">
        <v>6577</v>
      </c>
      <c r="E4107" s="8" t="s">
        <v>62</v>
      </c>
      <c r="F4107" s="8" t="s">
        <v>6085</v>
      </c>
    </row>
    <row r="4108" spans="2:6" x14ac:dyDescent="0.3">
      <c r="B4108" s="8" t="s">
        <v>3854</v>
      </c>
      <c r="C4108" s="8" t="s">
        <v>1461</v>
      </c>
      <c r="D4108" s="8" t="s">
        <v>6578</v>
      </c>
      <c r="E4108" s="8" t="s">
        <v>62</v>
      </c>
      <c r="F4108" s="8" t="s">
        <v>6085</v>
      </c>
    </row>
    <row r="4109" spans="2:6" x14ac:dyDescent="0.3">
      <c r="B4109" s="8" t="s">
        <v>3854</v>
      </c>
      <c r="C4109" s="8" t="s">
        <v>1469</v>
      </c>
      <c r="D4109" s="8" t="s">
        <v>6579</v>
      </c>
      <c r="E4109" s="8" t="s">
        <v>62</v>
      </c>
      <c r="F4109" s="8" t="s">
        <v>6085</v>
      </c>
    </row>
    <row r="4110" spans="2:6" x14ac:dyDescent="0.3">
      <c r="B4110" s="8" t="s">
        <v>3854</v>
      </c>
      <c r="C4110" s="8" t="s">
        <v>3978</v>
      </c>
      <c r="D4110" s="8" t="s">
        <v>6580</v>
      </c>
      <c r="E4110" s="8" t="s">
        <v>62</v>
      </c>
      <c r="F4110" s="8" t="s">
        <v>6085</v>
      </c>
    </row>
    <row r="4111" spans="2:6" x14ac:dyDescent="0.3">
      <c r="B4111" s="8" t="s">
        <v>3854</v>
      </c>
      <c r="C4111" s="8" t="s">
        <v>300</v>
      </c>
      <c r="D4111" s="8" t="s">
        <v>6581</v>
      </c>
      <c r="E4111" s="8" t="s">
        <v>62</v>
      </c>
      <c r="F4111" s="8" t="s">
        <v>6085</v>
      </c>
    </row>
    <row r="4112" spans="2:6" x14ac:dyDescent="0.3">
      <c r="B4112" s="8" t="s">
        <v>3854</v>
      </c>
      <c r="C4112" s="8" t="s">
        <v>304</v>
      </c>
      <c r="D4112" s="8" t="s">
        <v>6582</v>
      </c>
      <c r="E4112" s="8" t="s">
        <v>62</v>
      </c>
      <c r="F4112" s="8" t="s">
        <v>6085</v>
      </c>
    </row>
    <row r="4113" spans="2:6" x14ac:dyDescent="0.3">
      <c r="B4113" s="8" t="s">
        <v>3854</v>
      </c>
      <c r="C4113" s="8" t="s">
        <v>158</v>
      </c>
      <c r="D4113" s="8" t="s">
        <v>6583</v>
      </c>
      <c r="E4113" s="8" t="s">
        <v>62</v>
      </c>
      <c r="F4113" s="8" t="s">
        <v>6085</v>
      </c>
    </row>
    <row r="4114" spans="2:6" x14ac:dyDescent="0.3">
      <c r="B4114" s="8" t="s">
        <v>3854</v>
      </c>
      <c r="C4114" s="8" t="s">
        <v>160</v>
      </c>
      <c r="D4114" s="8" t="s">
        <v>6584</v>
      </c>
      <c r="E4114" s="8" t="s">
        <v>62</v>
      </c>
      <c r="F4114" s="8" t="s">
        <v>6085</v>
      </c>
    </row>
    <row r="4115" spans="2:6" x14ac:dyDescent="0.3">
      <c r="B4115" s="8" t="s">
        <v>3854</v>
      </c>
      <c r="C4115" s="8" t="s">
        <v>590</v>
      </c>
      <c r="D4115" s="8" t="s">
        <v>6585</v>
      </c>
      <c r="E4115" s="8" t="s">
        <v>62</v>
      </c>
      <c r="F4115" s="8" t="s">
        <v>6085</v>
      </c>
    </row>
    <row r="4116" spans="2:6" x14ac:dyDescent="0.3">
      <c r="B4116" s="8" t="s">
        <v>3854</v>
      </c>
      <c r="C4116" s="8" t="s">
        <v>166</v>
      </c>
      <c r="D4116" s="8" t="s">
        <v>6586</v>
      </c>
      <c r="E4116" s="8" t="s">
        <v>62</v>
      </c>
      <c r="F4116" s="8" t="s">
        <v>6085</v>
      </c>
    </row>
    <row r="4117" spans="2:6" x14ac:dyDescent="0.3">
      <c r="B4117" s="8" t="s">
        <v>3854</v>
      </c>
      <c r="C4117" s="8" t="s">
        <v>6587</v>
      </c>
      <c r="D4117" s="8" t="s">
        <v>6588</v>
      </c>
      <c r="E4117" s="8" t="s">
        <v>62</v>
      </c>
      <c r="F4117" s="8" t="s">
        <v>6085</v>
      </c>
    </row>
    <row r="4118" spans="2:6" x14ac:dyDescent="0.3">
      <c r="B4118" s="8" t="s">
        <v>3854</v>
      </c>
      <c r="C4118" s="8" t="s">
        <v>1179</v>
      </c>
      <c r="D4118" s="8" t="s">
        <v>6589</v>
      </c>
      <c r="E4118" s="8" t="s">
        <v>62</v>
      </c>
      <c r="F4118" s="8" t="s">
        <v>6085</v>
      </c>
    </row>
    <row r="4119" spans="2:6" x14ac:dyDescent="0.3">
      <c r="B4119" s="8" t="s">
        <v>3854</v>
      </c>
      <c r="C4119" s="8" t="s">
        <v>6228</v>
      </c>
      <c r="D4119" s="8" t="s">
        <v>6590</v>
      </c>
      <c r="E4119" s="8" t="s">
        <v>62</v>
      </c>
      <c r="F4119" s="8" t="s">
        <v>6085</v>
      </c>
    </row>
    <row r="4120" spans="2:6" x14ac:dyDescent="0.3">
      <c r="B4120" s="8" t="s">
        <v>3854</v>
      </c>
      <c r="C4120" s="8" t="s">
        <v>6095</v>
      </c>
      <c r="D4120" s="8" t="s">
        <v>6591</v>
      </c>
      <c r="E4120" s="8" t="s">
        <v>62</v>
      </c>
      <c r="F4120" s="8" t="s">
        <v>6085</v>
      </c>
    </row>
    <row r="4121" spans="2:6" x14ac:dyDescent="0.3">
      <c r="B4121" s="8" t="s">
        <v>3854</v>
      </c>
      <c r="C4121" s="8" t="s">
        <v>6097</v>
      </c>
      <c r="D4121" s="8" t="s">
        <v>6592</v>
      </c>
      <c r="E4121" s="8" t="s">
        <v>62</v>
      </c>
      <c r="F4121" s="8" t="s">
        <v>6085</v>
      </c>
    </row>
    <row r="4122" spans="2:6" x14ac:dyDescent="0.3">
      <c r="B4122" s="8" t="s">
        <v>3854</v>
      </c>
      <c r="C4122" s="8" t="s">
        <v>1617</v>
      </c>
      <c r="D4122" s="8" t="s">
        <v>6593</v>
      </c>
      <c r="E4122" s="8" t="s">
        <v>62</v>
      </c>
      <c r="F4122" s="8" t="s">
        <v>6085</v>
      </c>
    </row>
    <row r="4123" spans="2:6" x14ac:dyDescent="0.3">
      <c r="B4123" s="8" t="s">
        <v>3854</v>
      </c>
      <c r="C4123" s="8" t="s">
        <v>6594</v>
      </c>
      <c r="D4123" s="8" t="s">
        <v>6595</v>
      </c>
      <c r="E4123" s="8" t="s">
        <v>62</v>
      </c>
      <c r="F4123" s="8" t="s">
        <v>6085</v>
      </c>
    </row>
    <row r="4124" spans="2:6" x14ac:dyDescent="0.3">
      <c r="B4124" s="8" t="s">
        <v>3854</v>
      </c>
      <c r="C4124" s="8" t="s">
        <v>5695</v>
      </c>
      <c r="D4124" s="8" t="s">
        <v>6596</v>
      </c>
      <c r="E4124" s="8" t="s">
        <v>62</v>
      </c>
      <c r="F4124" s="8" t="s">
        <v>6085</v>
      </c>
    </row>
    <row r="4125" spans="2:6" x14ac:dyDescent="0.3">
      <c r="B4125" s="8" t="s">
        <v>3854</v>
      </c>
      <c r="C4125" s="8" t="s">
        <v>6597</v>
      </c>
      <c r="D4125" s="8" t="s">
        <v>6598</v>
      </c>
      <c r="E4125" s="8" t="s">
        <v>62</v>
      </c>
      <c r="F4125" s="8" t="s">
        <v>6085</v>
      </c>
    </row>
    <row r="4126" spans="2:6" x14ac:dyDescent="0.3">
      <c r="B4126" s="8" t="s">
        <v>3854</v>
      </c>
      <c r="C4126" s="8" t="s">
        <v>2420</v>
      </c>
      <c r="D4126" s="8" t="s">
        <v>6599</v>
      </c>
      <c r="E4126" s="8" t="s">
        <v>62</v>
      </c>
      <c r="F4126" s="8" t="s">
        <v>6085</v>
      </c>
    </row>
    <row r="4127" spans="2:6" x14ac:dyDescent="0.3">
      <c r="B4127" s="8" t="s">
        <v>3854</v>
      </c>
      <c r="C4127" s="8" t="s">
        <v>1839</v>
      </c>
      <c r="D4127" s="8" t="s">
        <v>6600</v>
      </c>
      <c r="E4127" s="8" t="s">
        <v>62</v>
      </c>
      <c r="F4127" s="8" t="s">
        <v>6085</v>
      </c>
    </row>
    <row r="4128" spans="2:6" x14ac:dyDescent="0.3">
      <c r="B4128" s="8" t="s">
        <v>3854</v>
      </c>
      <c r="C4128" s="8" t="s">
        <v>6601</v>
      </c>
      <c r="D4128" s="8" t="s">
        <v>6602</v>
      </c>
      <c r="E4128" s="8" t="s">
        <v>62</v>
      </c>
      <c r="F4128" s="8" t="s">
        <v>6085</v>
      </c>
    </row>
    <row r="4129" spans="2:6" x14ac:dyDescent="0.3">
      <c r="B4129" s="8" t="s">
        <v>3854</v>
      </c>
      <c r="C4129" s="8" t="s">
        <v>181</v>
      </c>
      <c r="D4129" s="8" t="s">
        <v>6603</v>
      </c>
      <c r="E4129" s="8" t="s">
        <v>62</v>
      </c>
      <c r="F4129" s="8" t="s">
        <v>6085</v>
      </c>
    </row>
    <row r="4130" spans="2:6" x14ac:dyDescent="0.3">
      <c r="B4130" s="8" t="s">
        <v>3854</v>
      </c>
      <c r="C4130" s="8" t="s">
        <v>668</v>
      </c>
      <c r="D4130" s="8" t="s">
        <v>6604</v>
      </c>
      <c r="E4130" s="8" t="s">
        <v>62</v>
      </c>
      <c r="F4130" s="8" t="s">
        <v>6085</v>
      </c>
    </row>
    <row r="4131" spans="2:6" x14ac:dyDescent="0.3">
      <c r="B4131" s="8" t="s">
        <v>3854</v>
      </c>
      <c r="C4131" s="8" t="s">
        <v>6422</v>
      </c>
      <c r="D4131" s="8" t="s">
        <v>6605</v>
      </c>
      <c r="E4131" s="8" t="s">
        <v>62</v>
      </c>
      <c r="F4131" s="8" t="s">
        <v>6085</v>
      </c>
    </row>
    <row r="4132" spans="2:6" x14ac:dyDescent="0.3">
      <c r="B4132" s="8" t="s">
        <v>6606</v>
      </c>
      <c r="C4132" s="8"/>
      <c r="D4132" s="8" t="s">
        <v>6606</v>
      </c>
      <c r="E4132" s="8" t="s">
        <v>62</v>
      </c>
      <c r="F4132" s="8" t="s">
        <v>6085</v>
      </c>
    </row>
    <row r="4133" spans="2:6" x14ac:dyDescent="0.3">
      <c r="B4133" s="8" t="s">
        <v>6607</v>
      </c>
      <c r="C4133" s="8" t="s">
        <v>6608</v>
      </c>
      <c r="D4133" s="8" t="s">
        <v>6609</v>
      </c>
      <c r="E4133" s="8" t="s">
        <v>62</v>
      </c>
      <c r="F4133" s="8" t="s">
        <v>6085</v>
      </c>
    </row>
    <row r="4134" spans="2:6" x14ac:dyDescent="0.3">
      <c r="B4134" s="8" t="s">
        <v>6610</v>
      </c>
      <c r="C4134" s="8" t="s">
        <v>4456</v>
      </c>
      <c r="D4134" s="8" t="s">
        <v>6611</v>
      </c>
      <c r="E4134" s="8" t="s">
        <v>62</v>
      </c>
      <c r="F4134" s="8" t="s">
        <v>6085</v>
      </c>
    </row>
    <row r="4135" spans="2:6" x14ac:dyDescent="0.3">
      <c r="B4135" s="8" t="s">
        <v>6612</v>
      </c>
      <c r="C4135" s="8" t="s">
        <v>5300</v>
      </c>
      <c r="D4135" s="8" t="s">
        <v>6613</v>
      </c>
      <c r="E4135" s="8" t="s">
        <v>62</v>
      </c>
      <c r="F4135" s="8" t="s">
        <v>6085</v>
      </c>
    </row>
    <row r="4136" spans="2:6" x14ac:dyDescent="0.3">
      <c r="B4136" s="8" t="s">
        <v>4663</v>
      </c>
      <c r="C4136" s="8" t="s">
        <v>1644</v>
      </c>
      <c r="D4136" s="8" t="s">
        <v>6614</v>
      </c>
      <c r="E4136" s="8" t="s">
        <v>62</v>
      </c>
      <c r="F4136" s="8" t="s">
        <v>6085</v>
      </c>
    </row>
    <row r="4137" spans="2:6" x14ac:dyDescent="0.3">
      <c r="B4137" s="8" t="s">
        <v>4663</v>
      </c>
      <c r="C4137" s="8" t="s">
        <v>340</v>
      </c>
      <c r="D4137" s="8" t="s">
        <v>6615</v>
      </c>
      <c r="E4137" s="8" t="s">
        <v>62</v>
      </c>
      <c r="F4137" s="8" t="s">
        <v>6085</v>
      </c>
    </row>
    <row r="4138" spans="2:6" x14ac:dyDescent="0.3">
      <c r="B4138" s="8" t="s">
        <v>4663</v>
      </c>
      <c r="C4138" s="8" t="s">
        <v>342</v>
      </c>
      <c r="D4138" s="8" t="s">
        <v>6616</v>
      </c>
      <c r="E4138" s="8" t="s">
        <v>62</v>
      </c>
      <c r="F4138" s="8" t="s">
        <v>6085</v>
      </c>
    </row>
    <row r="4139" spans="2:6" x14ac:dyDescent="0.3">
      <c r="B4139" s="8" t="s">
        <v>4663</v>
      </c>
      <c r="C4139" s="8" t="s">
        <v>344</v>
      </c>
      <c r="D4139" s="8" t="s">
        <v>6617</v>
      </c>
      <c r="E4139" s="8" t="s">
        <v>62</v>
      </c>
      <c r="F4139" s="8" t="s">
        <v>6085</v>
      </c>
    </row>
    <row r="4140" spans="2:6" x14ac:dyDescent="0.3">
      <c r="B4140" s="8" t="s">
        <v>4663</v>
      </c>
      <c r="C4140" s="8" t="s">
        <v>356</v>
      </c>
      <c r="D4140" s="8" t="s">
        <v>6618</v>
      </c>
      <c r="E4140" s="8" t="s">
        <v>62</v>
      </c>
      <c r="F4140" s="8" t="s">
        <v>6085</v>
      </c>
    </row>
    <row r="4141" spans="2:6" x14ac:dyDescent="0.3">
      <c r="B4141" s="8" t="s">
        <v>6619</v>
      </c>
      <c r="C4141" s="8"/>
      <c r="D4141" s="8" t="s">
        <v>6619</v>
      </c>
      <c r="E4141" s="8" t="s">
        <v>62</v>
      </c>
      <c r="F4141" s="8" t="s">
        <v>6085</v>
      </c>
    </row>
    <row r="4142" spans="2:6" x14ac:dyDescent="0.3">
      <c r="B4142" s="8" t="s">
        <v>6620</v>
      </c>
      <c r="C4142" s="8" t="s">
        <v>5116</v>
      </c>
      <c r="D4142" s="8" t="s">
        <v>6621</v>
      </c>
      <c r="E4142" s="8" t="s">
        <v>103</v>
      </c>
      <c r="F4142" s="8" t="s">
        <v>6622</v>
      </c>
    </row>
    <row r="4143" spans="2:6" x14ac:dyDescent="0.3">
      <c r="B4143" s="8" t="s">
        <v>6623</v>
      </c>
      <c r="C4143" s="8" t="s">
        <v>37</v>
      </c>
      <c r="D4143" s="8" t="s">
        <v>6624</v>
      </c>
      <c r="E4143" s="8" t="s">
        <v>103</v>
      </c>
      <c r="F4143" s="8" t="s">
        <v>6622</v>
      </c>
    </row>
    <row r="4144" spans="2:6" x14ac:dyDescent="0.3">
      <c r="B4144" s="8" t="s">
        <v>6625</v>
      </c>
      <c r="C4144" s="8" t="s">
        <v>115</v>
      </c>
      <c r="D4144" s="8" t="s">
        <v>6626</v>
      </c>
      <c r="E4144" s="8" t="s">
        <v>103</v>
      </c>
      <c r="F4144" s="8" t="s">
        <v>6622</v>
      </c>
    </row>
    <row r="4145" spans="2:6" x14ac:dyDescent="0.3">
      <c r="B4145" s="8" t="s">
        <v>6627</v>
      </c>
      <c r="C4145" s="8" t="s">
        <v>2581</v>
      </c>
      <c r="D4145" s="8" t="s">
        <v>6628</v>
      </c>
      <c r="E4145" s="8" t="s">
        <v>103</v>
      </c>
      <c r="F4145" s="8" t="s">
        <v>6622</v>
      </c>
    </row>
    <row r="4146" spans="2:6" x14ac:dyDescent="0.3">
      <c r="B4146" s="8" t="s">
        <v>6629</v>
      </c>
      <c r="C4146" s="8" t="s">
        <v>6630</v>
      </c>
      <c r="D4146" s="8" t="s">
        <v>6631</v>
      </c>
      <c r="E4146" s="8" t="s">
        <v>103</v>
      </c>
      <c r="F4146" s="8" t="s">
        <v>6622</v>
      </c>
    </row>
    <row r="4147" spans="2:6" x14ac:dyDescent="0.3">
      <c r="B4147" s="8" t="s">
        <v>6632</v>
      </c>
      <c r="C4147" s="8"/>
      <c r="D4147" s="8" t="s">
        <v>6632</v>
      </c>
      <c r="E4147" s="8" t="s">
        <v>103</v>
      </c>
      <c r="F4147" s="8" t="s">
        <v>6622</v>
      </c>
    </row>
    <row r="4148" spans="2:6" x14ac:dyDescent="0.3">
      <c r="B4148" s="8" t="s">
        <v>6633</v>
      </c>
      <c r="C4148" s="8" t="s">
        <v>6634</v>
      </c>
      <c r="D4148" s="8" t="s">
        <v>6635</v>
      </c>
      <c r="E4148" s="8" t="s">
        <v>103</v>
      </c>
      <c r="F4148" s="8" t="s">
        <v>6622</v>
      </c>
    </row>
    <row r="4149" spans="2:6" x14ac:dyDescent="0.3">
      <c r="B4149" s="8" t="s">
        <v>6633</v>
      </c>
      <c r="C4149" s="8" t="s">
        <v>989</v>
      </c>
      <c r="D4149" s="8" t="s">
        <v>6636</v>
      </c>
      <c r="E4149" s="8" t="s">
        <v>103</v>
      </c>
      <c r="F4149" s="8" t="s">
        <v>6622</v>
      </c>
    </row>
    <row r="4150" spans="2:6" x14ac:dyDescent="0.3">
      <c r="B4150" s="8" t="s">
        <v>6633</v>
      </c>
      <c r="C4150" s="8" t="s">
        <v>403</v>
      </c>
      <c r="D4150" s="8" t="s">
        <v>6637</v>
      </c>
      <c r="E4150" s="8" t="s">
        <v>103</v>
      </c>
      <c r="F4150" s="8" t="s">
        <v>6622</v>
      </c>
    </row>
    <row r="4151" spans="2:6" x14ac:dyDescent="0.3">
      <c r="B4151" s="8" t="s">
        <v>6633</v>
      </c>
      <c r="C4151" s="8" t="s">
        <v>4737</v>
      </c>
      <c r="D4151" s="8" t="s">
        <v>6638</v>
      </c>
      <c r="E4151" s="8" t="s">
        <v>103</v>
      </c>
      <c r="F4151" s="8" t="s">
        <v>6622</v>
      </c>
    </row>
    <row r="4152" spans="2:6" x14ac:dyDescent="0.3">
      <c r="B4152" s="8" t="s">
        <v>6633</v>
      </c>
      <c r="C4152" s="8" t="s">
        <v>6639</v>
      </c>
      <c r="D4152" s="8" t="s">
        <v>6640</v>
      </c>
      <c r="E4152" s="8" t="s">
        <v>103</v>
      </c>
      <c r="F4152" s="8" t="s">
        <v>6622</v>
      </c>
    </row>
    <row r="4153" spans="2:6" x14ac:dyDescent="0.3">
      <c r="B4153" s="8" t="s">
        <v>6641</v>
      </c>
      <c r="C4153" s="8" t="s">
        <v>6642</v>
      </c>
      <c r="D4153" s="8" t="s">
        <v>6643</v>
      </c>
      <c r="E4153" s="8" t="s">
        <v>103</v>
      </c>
      <c r="F4153" s="8" t="s">
        <v>6622</v>
      </c>
    </row>
    <row r="4154" spans="2:6" x14ac:dyDescent="0.3">
      <c r="B4154" s="8" t="s">
        <v>6641</v>
      </c>
      <c r="C4154" s="8" t="s">
        <v>6644</v>
      </c>
      <c r="D4154" s="8" t="s">
        <v>6645</v>
      </c>
      <c r="E4154" s="8" t="s">
        <v>103</v>
      </c>
      <c r="F4154" s="8" t="s">
        <v>6622</v>
      </c>
    </row>
    <row r="4155" spans="2:6" x14ac:dyDescent="0.3">
      <c r="B4155" s="8" t="s">
        <v>6641</v>
      </c>
      <c r="C4155" s="8" t="s">
        <v>6646</v>
      </c>
      <c r="D4155" s="8" t="s">
        <v>6647</v>
      </c>
      <c r="E4155" s="8" t="s">
        <v>103</v>
      </c>
      <c r="F4155" s="8" t="s">
        <v>6622</v>
      </c>
    </row>
    <row r="4156" spans="2:6" x14ac:dyDescent="0.3">
      <c r="B4156" s="8" t="s">
        <v>6641</v>
      </c>
      <c r="C4156" s="8" t="s">
        <v>6648</v>
      </c>
      <c r="D4156" s="8" t="s">
        <v>6649</v>
      </c>
      <c r="E4156" s="8" t="s">
        <v>103</v>
      </c>
      <c r="F4156" s="8" t="s">
        <v>6622</v>
      </c>
    </row>
    <row r="4157" spans="2:6" x14ac:dyDescent="0.3">
      <c r="B4157" s="8" t="s">
        <v>6641</v>
      </c>
      <c r="C4157" s="8" t="s">
        <v>422</v>
      </c>
      <c r="D4157" s="8" t="s">
        <v>6650</v>
      </c>
      <c r="E4157" s="8" t="s">
        <v>103</v>
      </c>
      <c r="F4157" s="8" t="s">
        <v>6622</v>
      </c>
    </row>
    <row r="4158" spans="2:6" x14ac:dyDescent="0.3">
      <c r="B4158" s="8" t="s">
        <v>6641</v>
      </c>
      <c r="C4158" s="8" t="s">
        <v>3213</v>
      </c>
      <c r="D4158" s="8" t="s">
        <v>6651</v>
      </c>
      <c r="E4158" s="8" t="s">
        <v>103</v>
      </c>
      <c r="F4158" s="8" t="s">
        <v>6622</v>
      </c>
    </row>
    <row r="4159" spans="2:6" x14ac:dyDescent="0.3">
      <c r="B4159" s="8" t="s">
        <v>6641</v>
      </c>
      <c r="C4159" s="8" t="s">
        <v>4668</v>
      </c>
      <c r="D4159" s="8" t="s">
        <v>6652</v>
      </c>
      <c r="E4159" s="8" t="s">
        <v>103</v>
      </c>
      <c r="F4159" s="8" t="s">
        <v>6622</v>
      </c>
    </row>
    <row r="4160" spans="2:6" x14ac:dyDescent="0.3">
      <c r="B4160" s="8" t="s">
        <v>6653</v>
      </c>
      <c r="C4160" s="8"/>
      <c r="D4160" s="8" t="s">
        <v>6653</v>
      </c>
      <c r="E4160" s="8" t="s">
        <v>103</v>
      </c>
      <c r="F4160" s="8" t="s">
        <v>6622</v>
      </c>
    </row>
    <row r="4161" spans="2:6" x14ac:dyDescent="0.3">
      <c r="B4161" s="8" t="s">
        <v>6654</v>
      </c>
      <c r="C4161" s="8"/>
      <c r="D4161" s="8" t="s">
        <v>6654</v>
      </c>
      <c r="E4161" s="8" t="s">
        <v>103</v>
      </c>
      <c r="F4161" s="8" t="s">
        <v>6622</v>
      </c>
    </row>
    <row r="4162" spans="2:6" x14ac:dyDescent="0.3">
      <c r="B4162" s="8" t="s">
        <v>6655</v>
      </c>
      <c r="C4162" s="8"/>
      <c r="D4162" s="8" t="s">
        <v>6655</v>
      </c>
      <c r="E4162" s="8" t="s">
        <v>103</v>
      </c>
      <c r="F4162" s="8" t="s">
        <v>6622</v>
      </c>
    </row>
    <row r="4163" spans="2:6" x14ac:dyDescent="0.3">
      <c r="B4163" s="8" t="s">
        <v>6656</v>
      </c>
      <c r="C4163" s="8"/>
      <c r="D4163" s="8" t="s">
        <v>6656</v>
      </c>
      <c r="E4163" s="8" t="s">
        <v>103</v>
      </c>
      <c r="F4163" s="8" t="s">
        <v>6622</v>
      </c>
    </row>
    <row r="4164" spans="2:6" x14ac:dyDescent="0.3">
      <c r="B4164" s="8" t="s">
        <v>4833</v>
      </c>
      <c r="C4164" s="8" t="s">
        <v>6657</v>
      </c>
      <c r="D4164" s="8" t="s">
        <v>6658</v>
      </c>
      <c r="E4164" s="8" t="s">
        <v>103</v>
      </c>
      <c r="F4164" s="8" t="s">
        <v>6622</v>
      </c>
    </row>
    <row r="4165" spans="2:6" x14ac:dyDescent="0.3">
      <c r="B4165" s="8" t="s">
        <v>6659</v>
      </c>
      <c r="C4165" s="8" t="s">
        <v>1851</v>
      </c>
      <c r="D4165" s="8" t="s">
        <v>6660</v>
      </c>
      <c r="E4165" s="8" t="s">
        <v>103</v>
      </c>
      <c r="F4165" s="8" t="s">
        <v>6622</v>
      </c>
    </row>
    <row r="4166" spans="2:6" x14ac:dyDescent="0.3">
      <c r="B4166" s="8" t="s">
        <v>6661</v>
      </c>
      <c r="C4166" s="8">
        <v>1</v>
      </c>
      <c r="D4166" s="8" t="s">
        <v>6662</v>
      </c>
      <c r="E4166" s="8" t="s">
        <v>103</v>
      </c>
      <c r="F4166" s="8" t="s">
        <v>6622</v>
      </c>
    </row>
    <row r="4167" spans="2:6" x14ac:dyDescent="0.3">
      <c r="B4167" s="8" t="s">
        <v>6661</v>
      </c>
      <c r="C4167" s="8">
        <v>2</v>
      </c>
      <c r="D4167" s="8" t="s">
        <v>6663</v>
      </c>
      <c r="E4167" s="8" t="s">
        <v>103</v>
      </c>
      <c r="F4167" s="8" t="s">
        <v>6622</v>
      </c>
    </row>
    <row r="4168" spans="2:6" x14ac:dyDescent="0.3">
      <c r="B4168" s="8" t="s">
        <v>6661</v>
      </c>
      <c r="C4168" s="8">
        <v>3</v>
      </c>
      <c r="D4168" s="8" t="s">
        <v>6664</v>
      </c>
      <c r="E4168" s="8" t="s">
        <v>103</v>
      </c>
      <c r="F4168" s="8" t="s">
        <v>6622</v>
      </c>
    </row>
    <row r="4169" spans="2:6" x14ac:dyDescent="0.3">
      <c r="B4169" s="8" t="s">
        <v>6661</v>
      </c>
      <c r="C4169" s="8">
        <v>4</v>
      </c>
      <c r="D4169" s="8" t="s">
        <v>6665</v>
      </c>
      <c r="E4169" s="8" t="s">
        <v>103</v>
      </c>
      <c r="F4169" s="8" t="s">
        <v>6622</v>
      </c>
    </row>
    <row r="4170" spans="2:6" x14ac:dyDescent="0.3">
      <c r="B4170" s="8" t="s">
        <v>6661</v>
      </c>
      <c r="C4170" s="8" t="s">
        <v>4526</v>
      </c>
      <c r="D4170" s="8" t="s">
        <v>6666</v>
      </c>
      <c r="E4170" s="8" t="s">
        <v>103</v>
      </c>
      <c r="F4170" s="8" t="s">
        <v>6622</v>
      </c>
    </row>
    <row r="4171" spans="2:6" x14ac:dyDescent="0.3">
      <c r="B4171" s="8" t="s">
        <v>6667</v>
      </c>
      <c r="C4171" s="8">
        <v>4</v>
      </c>
      <c r="D4171" s="8" t="s">
        <v>4686</v>
      </c>
      <c r="E4171" s="8" t="s">
        <v>103</v>
      </c>
      <c r="F4171" s="8" t="s">
        <v>6622</v>
      </c>
    </row>
    <row r="4172" spans="2:6" x14ac:dyDescent="0.3">
      <c r="B4172" s="8" t="s">
        <v>6667</v>
      </c>
      <c r="C4172" s="8" t="s">
        <v>6668</v>
      </c>
      <c r="D4172" s="8" t="s">
        <v>6669</v>
      </c>
      <c r="E4172" s="8" t="s">
        <v>103</v>
      </c>
      <c r="F4172" s="8" t="s">
        <v>6622</v>
      </c>
    </row>
    <row r="4173" spans="2:6" x14ac:dyDescent="0.3">
      <c r="B4173" s="8" t="s">
        <v>6667</v>
      </c>
      <c r="C4173" s="8" t="s">
        <v>6407</v>
      </c>
      <c r="D4173" s="8" t="s">
        <v>6670</v>
      </c>
      <c r="E4173" s="8" t="s">
        <v>103</v>
      </c>
      <c r="F4173" s="8" t="s">
        <v>6622</v>
      </c>
    </row>
    <row r="4174" spans="2:6" x14ac:dyDescent="0.3">
      <c r="B4174" s="8" t="s">
        <v>6667</v>
      </c>
      <c r="C4174" s="8" t="s">
        <v>1067</v>
      </c>
      <c r="D4174" s="8" t="s">
        <v>6671</v>
      </c>
      <c r="E4174" s="8" t="s">
        <v>103</v>
      </c>
      <c r="F4174" s="8" t="s">
        <v>6622</v>
      </c>
    </row>
    <row r="4175" spans="2:6" x14ac:dyDescent="0.3">
      <c r="B4175" s="8" t="s">
        <v>6667</v>
      </c>
      <c r="C4175" s="8" t="s">
        <v>2788</v>
      </c>
      <c r="D4175" s="8" t="s">
        <v>6672</v>
      </c>
      <c r="E4175" s="8" t="s">
        <v>103</v>
      </c>
      <c r="F4175" s="8" t="s">
        <v>6622</v>
      </c>
    </row>
    <row r="4176" spans="2:6" x14ac:dyDescent="0.3">
      <c r="B4176" s="8" t="s">
        <v>6667</v>
      </c>
      <c r="C4176" s="8" t="s">
        <v>6673</v>
      </c>
      <c r="D4176" s="8" t="s">
        <v>6674</v>
      </c>
      <c r="E4176" s="8" t="s">
        <v>103</v>
      </c>
      <c r="F4176" s="8" t="s">
        <v>6622</v>
      </c>
    </row>
    <row r="4177" spans="2:6" x14ac:dyDescent="0.3">
      <c r="B4177" s="8" t="s">
        <v>6667</v>
      </c>
      <c r="C4177" s="8" t="s">
        <v>6675</v>
      </c>
      <c r="D4177" s="8" t="s">
        <v>6676</v>
      </c>
      <c r="E4177" s="8" t="s">
        <v>103</v>
      </c>
      <c r="F4177" s="8" t="s">
        <v>6622</v>
      </c>
    </row>
    <row r="4178" spans="2:6" x14ac:dyDescent="0.3">
      <c r="B4178" s="8" t="s">
        <v>6667</v>
      </c>
      <c r="C4178" s="8" t="s">
        <v>3998</v>
      </c>
      <c r="D4178" s="8" t="s">
        <v>6677</v>
      </c>
      <c r="E4178" s="8" t="s">
        <v>103</v>
      </c>
      <c r="F4178" s="8" t="s">
        <v>6622</v>
      </c>
    </row>
    <row r="4179" spans="2:6" x14ac:dyDescent="0.3">
      <c r="B4179" s="8" t="s">
        <v>6667</v>
      </c>
      <c r="C4179" s="8" t="s">
        <v>4744</v>
      </c>
      <c r="D4179" s="8" t="s">
        <v>6678</v>
      </c>
      <c r="E4179" s="8" t="s">
        <v>103</v>
      </c>
      <c r="F4179" s="8" t="s">
        <v>6622</v>
      </c>
    </row>
    <row r="4180" spans="2:6" x14ac:dyDescent="0.3">
      <c r="B4180" s="8" t="s">
        <v>6667</v>
      </c>
      <c r="C4180" s="8">
        <v>7</v>
      </c>
      <c r="D4180" s="8" t="s">
        <v>6679</v>
      </c>
      <c r="E4180" s="8" t="s">
        <v>103</v>
      </c>
      <c r="F4180" s="8" t="s">
        <v>6622</v>
      </c>
    </row>
    <row r="4181" spans="2:6" x14ac:dyDescent="0.3">
      <c r="B4181" s="8" t="s">
        <v>6667</v>
      </c>
      <c r="C4181" s="8">
        <v>8</v>
      </c>
      <c r="D4181" s="8" t="s">
        <v>6680</v>
      </c>
      <c r="E4181" s="8" t="s">
        <v>103</v>
      </c>
      <c r="F4181" s="8" t="s">
        <v>6622</v>
      </c>
    </row>
    <row r="4182" spans="2:6" x14ac:dyDescent="0.3">
      <c r="B4182" s="8" t="s">
        <v>6667</v>
      </c>
      <c r="C4182" s="8">
        <v>9</v>
      </c>
      <c r="D4182" s="8" t="s">
        <v>6681</v>
      </c>
      <c r="E4182" s="8" t="s">
        <v>103</v>
      </c>
      <c r="F4182" s="8" t="s">
        <v>6622</v>
      </c>
    </row>
    <row r="4183" spans="2:6" x14ac:dyDescent="0.3">
      <c r="B4183" s="8" t="s">
        <v>6682</v>
      </c>
      <c r="C4183" s="8" t="s">
        <v>4389</v>
      </c>
      <c r="D4183" s="8" t="s">
        <v>6683</v>
      </c>
      <c r="E4183" s="8" t="s">
        <v>103</v>
      </c>
      <c r="F4183" s="8" t="s">
        <v>6622</v>
      </c>
    </row>
    <row r="4184" spans="2:6" x14ac:dyDescent="0.3">
      <c r="B4184" s="8" t="s">
        <v>6682</v>
      </c>
      <c r="C4184" s="8" t="s">
        <v>1055</v>
      </c>
      <c r="D4184" s="8" t="s">
        <v>6684</v>
      </c>
      <c r="E4184" s="8" t="s">
        <v>103</v>
      </c>
      <c r="F4184" s="8" t="s">
        <v>6622</v>
      </c>
    </row>
    <row r="4185" spans="2:6" x14ac:dyDescent="0.3">
      <c r="B4185" s="8" t="s">
        <v>4686</v>
      </c>
      <c r="C4185" s="8">
        <v>0</v>
      </c>
      <c r="D4185" s="8" t="s">
        <v>6685</v>
      </c>
      <c r="E4185" s="8" t="s">
        <v>103</v>
      </c>
      <c r="F4185" s="8" t="s">
        <v>6622</v>
      </c>
    </row>
    <row r="4186" spans="2:6" x14ac:dyDescent="0.3">
      <c r="B4186" s="8" t="s">
        <v>6679</v>
      </c>
      <c r="C4186" s="8" t="s">
        <v>6686</v>
      </c>
      <c r="D4186" s="8" t="s">
        <v>6687</v>
      </c>
      <c r="E4186" s="8" t="s">
        <v>103</v>
      </c>
      <c r="F4186" s="8" t="s">
        <v>6622</v>
      </c>
    </row>
    <row r="4187" spans="2:6" x14ac:dyDescent="0.3">
      <c r="B4187" s="8" t="s">
        <v>6680</v>
      </c>
      <c r="C4187" s="8"/>
      <c r="D4187" s="8" t="s">
        <v>6680</v>
      </c>
      <c r="E4187" s="8" t="s">
        <v>103</v>
      </c>
      <c r="F4187" s="8" t="s">
        <v>6622</v>
      </c>
    </row>
    <row r="4188" spans="2:6" x14ac:dyDescent="0.3">
      <c r="B4188" s="8" t="s">
        <v>6680</v>
      </c>
      <c r="C4188" s="8" t="s">
        <v>6688</v>
      </c>
      <c r="D4188" s="8" t="s">
        <v>6689</v>
      </c>
      <c r="E4188" s="8" t="s">
        <v>103</v>
      </c>
      <c r="F4188" s="8" t="s">
        <v>6622</v>
      </c>
    </row>
    <row r="4189" spans="2:6" x14ac:dyDescent="0.3">
      <c r="B4189" s="8" t="s">
        <v>6680</v>
      </c>
      <c r="C4189" s="8" t="s">
        <v>6690</v>
      </c>
      <c r="D4189" s="8" t="s">
        <v>6691</v>
      </c>
      <c r="E4189" s="8" t="s">
        <v>103</v>
      </c>
      <c r="F4189" s="8" t="s">
        <v>6622</v>
      </c>
    </row>
    <row r="4190" spans="2:6" x14ac:dyDescent="0.3">
      <c r="B4190" s="8" t="s">
        <v>6680</v>
      </c>
      <c r="C4190" s="8" t="s">
        <v>4659</v>
      </c>
      <c r="D4190" s="8" t="s">
        <v>6692</v>
      </c>
      <c r="E4190" s="8" t="s">
        <v>103</v>
      </c>
      <c r="F4190" s="8" t="s">
        <v>6622</v>
      </c>
    </row>
    <row r="4191" spans="2:6" x14ac:dyDescent="0.3">
      <c r="B4191" s="8" t="s">
        <v>6680</v>
      </c>
      <c r="C4191" s="8" t="s">
        <v>1971</v>
      </c>
      <c r="D4191" s="8" t="s">
        <v>6693</v>
      </c>
      <c r="E4191" s="8" t="s">
        <v>103</v>
      </c>
      <c r="F4191" s="8" t="s">
        <v>6622</v>
      </c>
    </row>
    <row r="4192" spans="2:6" x14ac:dyDescent="0.3">
      <c r="B4192" s="8" t="s">
        <v>6680</v>
      </c>
      <c r="C4192" s="8" t="s">
        <v>1973</v>
      </c>
      <c r="D4192" s="8" t="s">
        <v>6694</v>
      </c>
      <c r="E4192" s="8" t="s">
        <v>103</v>
      </c>
      <c r="F4192" s="8" t="s">
        <v>6622</v>
      </c>
    </row>
    <row r="4193" spans="2:6" x14ac:dyDescent="0.3">
      <c r="B4193" s="8" t="s">
        <v>6680</v>
      </c>
      <c r="C4193" s="8" t="s">
        <v>2965</v>
      </c>
      <c r="D4193" s="8" t="s">
        <v>6695</v>
      </c>
      <c r="E4193" s="8" t="s">
        <v>103</v>
      </c>
      <c r="F4193" s="8" t="s">
        <v>6622</v>
      </c>
    </row>
    <row r="4194" spans="2:6" x14ac:dyDescent="0.3">
      <c r="B4194" s="8" t="s">
        <v>6680</v>
      </c>
      <c r="C4194" s="8" t="s">
        <v>6696</v>
      </c>
      <c r="D4194" s="8" t="s">
        <v>6697</v>
      </c>
      <c r="E4194" s="8" t="s">
        <v>103</v>
      </c>
      <c r="F4194" s="8" t="s">
        <v>6622</v>
      </c>
    </row>
    <row r="4195" spans="2:6" x14ac:dyDescent="0.3">
      <c r="B4195" s="8" t="s">
        <v>6680</v>
      </c>
      <c r="C4195" s="8" t="s">
        <v>6698</v>
      </c>
      <c r="D4195" s="8" t="s">
        <v>6699</v>
      </c>
      <c r="E4195" s="8" t="s">
        <v>103</v>
      </c>
      <c r="F4195" s="8" t="s">
        <v>6622</v>
      </c>
    </row>
    <row r="4196" spans="2:6" x14ac:dyDescent="0.3">
      <c r="B4196" s="8" t="s">
        <v>6680</v>
      </c>
      <c r="C4196" s="8" t="s">
        <v>2030</v>
      </c>
      <c r="D4196" s="8" t="s">
        <v>6700</v>
      </c>
      <c r="E4196" s="8" t="s">
        <v>103</v>
      </c>
      <c r="F4196" s="8" t="s">
        <v>6622</v>
      </c>
    </row>
    <row r="4197" spans="2:6" x14ac:dyDescent="0.3">
      <c r="B4197" s="8" t="s">
        <v>6680</v>
      </c>
      <c r="C4197" s="8" t="s">
        <v>2032</v>
      </c>
      <c r="D4197" s="8" t="s">
        <v>6701</v>
      </c>
      <c r="E4197" s="8" t="s">
        <v>103</v>
      </c>
      <c r="F4197" s="8" t="s">
        <v>6622</v>
      </c>
    </row>
    <row r="4198" spans="2:6" x14ac:dyDescent="0.3">
      <c r="B4198" s="8" t="s">
        <v>6680</v>
      </c>
      <c r="C4198" s="8" t="s">
        <v>2038</v>
      </c>
      <c r="D4198" s="8" t="s">
        <v>6702</v>
      </c>
      <c r="E4198" s="8" t="s">
        <v>103</v>
      </c>
      <c r="F4198" s="8" t="s">
        <v>6622</v>
      </c>
    </row>
    <row r="4199" spans="2:6" x14ac:dyDescent="0.3">
      <c r="B4199" s="8" t="s">
        <v>6680</v>
      </c>
      <c r="C4199" s="8" t="s">
        <v>2398</v>
      </c>
      <c r="D4199" s="8" t="s">
        <v>6703</v>
      </c>
      <c r="E4199" s="8" t="s">
        <v>103</v>
      </c>
      <c r="F4199" s="8" t="s">
        <v>6622</v>
      </c>
    </row>
    <row r="4200" spans="2:6" x14ac:dyDescent="0.3">
      <c r="B4200" s="8" t="s">
        <v>6680</v>
      </c>
      <c r="C4200" s="8" t="s">
        <v>2044</v>
      </c>
      <c r="D4200" s="8" t="s">
        <v>6704</v>
      </c>
      <c r="E4200" s="8" t="s">
        <v>103</v>
      </c>
      <c r="F4200" s="8" t="s">
        <v>6622</v>
      </c>
    </row>
    <row r="4201" spans="2:6" x14ac:dyDescent="0.3">
      <c r="B4201" s="8" t="s">
        <v>6680</v>
      </c>
      <c r="C4201" s="8" t="s">
        <v>1999</v>
      </c>
      <c r="D4201" s="8" t="s">
        <v>6705</v>
      </c>
      <c r="E4201" s="8" t="s">
        <v>103</v>
      </c>
      <c r="F4201" s="8" t="s">
        <v>6622</v>
      </c>
    </row>
    <row r="4202" spans="2:6" x14ac:dyDescent="0.3">
      <c r="B4202" s="8" t="s">
        <v>6680</v>
      </c>
      <c r="C4202" s="8" t="s">
        <v>2001</v>
      </c>
      <c r="D4202" s="8" t="s">
        <v>6706</v>
      </c>
      <c r="E4202" s="8" t="s">
        <v>103</v>
      </c>
      <c r="F4202" s="8" t="s">
        <v>6622</v>
      </c>
    </row>
    <row r="4203" spans="2:6" x14ac:dyDescent="0.3">
      <c r="B4203" s="8" t="s">
        <v>6680</v>
      </c>
      <c r="C4203" s="8" t="s">
        <v>2003</v>
      </c>
      <c r="D4203" s="8" t="s">
        <v>6707</v>
      </c>
      <c r="E4203" s="8" t="s">
        <v>103</v>
      </c>
      <c r="F4203" s="8" t="s">
        <v>6622</v>
      </c>
    </row>
    <row r="4204" spans="2:6" x14ac:dyDescent="0.3">
      <c r="B4204" s="8" t="s">
        <v>6680</v>
      </c>
      <c r="C4204" s="8" t="s">
        <v>2006</v>
      </c>
      <c r="D4204" s="8" t="s">
        <v>6708</v>
      </c>
      <c r="E4204" s="8" t="s">
        <v>103</v>
      </c>
      <c r="F4204" s="8" t="s">
        <v>6622</v>
      </c>
    </row>
    <row r="4205" spans="2:6" x14ac:dyDescent="0.3">
      <c r="B4205" s="8" t="s">
        <v>6680</v>
      </c>
      <c r="C4205" s="8" t="s">
        <v>2008</v>
      </c>
      <c r="D4205" s="8" t="s">
        <v>6709</v>
      </c>
      <c r="E4205" s="8" t="s">
        <v>103</v>
      </c>
      <c r="F4205" s="8" t="s">
        <v>6622</v>
      </c>
    </row>
    <row r="4206" spans="2:6" x14ac:dyDescent="0.3">
      <c r="B4206" s="8" t="s">
        <v>6680</v>
      </c>
      <c r="C4206" s="8" t="s">
        <v>2010</v>
      </c>
      <c r="D4206" s="8" t="s">
        <v>6710</v>
      </c>
      <c r="E4206" s="8" t="s">
        <v>103</v>
      </c>
      <c r="F4206" s="8" t="s">
        <v>6622</v>
      </c>
    </row>
    <row r="4207" spans="2:6" x14ac:dyDescent="0.3">
      <c r="B4207" s="8" t="s">
        <v>6680</v>
      </c>
      <c r="C4207" s="8" t="s">
        <v>1814</v>
      </c>
      <c r="D4207" s="8" t="s">
        <v>6711</v>
      </c>
      <c r="E4207" s="8" t="s">
        <v>103</v>
      </c>
      <c r="F4207" s="8" t="s">
        <v>6622</v>
      </c>
    </row>
    <row r="4208" spans="2:6" x14ac:dyDescent="0.3">
      <c r="B4208" s="8" t="s">
        <v>6680</v>
      </c>
      <c r="C4208" s="8" t="s">
        <v>1500</v>
      </c>
      <c r="D4208" s="8" t="s">
        <v>6712</v>
      </c>
      <c r="E4208" s="8" t="s">
        <v>103</v>
      </c>
      <c r="F4208" s="8" t="s">
        <v>6622</v>
      </c>
    </row>
    <row r="4209" spans="2:6" x14ac:dyDescent="0.3">
      <c r="B4209" s="8" t="s">
        <v>6713</v>
      </c>
      <c r="C4209" s="8">
        <v>1</v>
      </c>
      <c r="D4209" s="8" t="s">
        <v>6714</v>
      </c>
      <c r="E4209" s="8" t="s">
        <v>103</v>
      </c>
      <c r="F4209" s="8" t="s">
        <v>6622</v>
      </c>
    </row>
    <row r="4210" spans="2:6" x14ac:dyDescent="0.3">
      <c r="B4210" s="8" t="s">
        <v>6713</v>
      </c>
      <c r="C4210" s="8" t="s">
        <v>32</v>
      </c>
      <c r="D4210" s="8" t="s">
        <v>6715</v>
      </c>
      <c r="E4210" s="8" t="s">
        <v>103</v>
      </c>
      <c r="F4210" s="8" t="s">
        <v>6622</v>
      </c>
    </row>
    <row r="4211" spans="2:6" x14ac:dyDescent="0.3">
      <c r="B4211" s="8" t="s">
        <v>6713</v>
      </c>
      <c r="C4211" s="8" t="s">
        <v>2118</v>
      </c>
      <c r="D4211" s="8" t="s">
        <v>6716</v>
      </c>
      <c r="E4211" s="8" t="s">
        <v>103</v>
      </c>
      <c r="F4211" s="8" t="s">
        <v>6622</v>
      </c>
    </row>
    <row r="4212" spans="2:6" x14ac:dyDescent="0.3">
      <c r="B4212" s="8" t="s">
        <v>6713</v>
      </c>
      <c r="C4212" s="8">
        <v>3</v>
      </c>
      <c r="D4212" s="8" t="s">
        <v>6717</v>
      </c>
      <c r="E4212" s="8" t="s">
        <v>103</v>
      </c>
      <c r="F4212" s="8" t="s">
        <v>6622</v>
      </c>
    </row>
    <row r="4213" spans="2:6" x14ac:dyDescent="0.3">
      <c r="B4213" s="8" t="s">
        <v>6718</v>
      </c>
      <c r="C4213" s="8" t="s">
        <v>6436</v>
      </c>
      <c r="D4213" s="8" t="s">
        <v>6719</v>
      </c>
      <c r="E4213" s="8" t="s">
        <v>103</v>
      </c>
      <c r="F4213" s="8" t="s">
        <v>6622</v>
      </c>
    </row>
    <row r="4214" spans="2:6" x14ac:dyDescent="0.3">
      <c r="B4214" s="8" t="s">
        <v>6718</v>
      </c>
      <c r="C4214" s="8" t="s">
        <v>1099</v>
      </c>
      <c r="D4214" s="8" t="s">
        <v>6720</v>
      </c>
      <c r="E4214" s="8" t="s">
        <v>103</v>
      </c>
      <c r="F4214" s="8" t="s">
        <v>6622</v>
      </c>
    </row>
    <row r="4215" spans="2:6" x14ac:dyDescent="0.3">
      <c r="B4215" s="8" t="s">
        <v>6718</v>
      </c>
      <c r="C4215" s="8" t="s">
        <v>3423</v>
      </c>
      <c r="D4215" s="8" t="s">
        <v>6721</v>
      </c>
      <c r="E4215" s="8" t="s">
        <v>103</v>
      </c>
      <c r="F4215" s="8" t="s">
        <v>6622</v>
      </c>
    </row>
    <row r="4216" spans="2:6" x14ac:dyDescent="0.3">
      <c r="B4216" s="8" t="s">
        <v>6718</v>
      </c>
      <c r="C4216" s="8" t="s">
        <v>3425</v>
      </c>
      <c r="D4216" s="8" t="s">
        <v>6722</v>
      </c>
      <c r="E4216" s="8" t="s">
        <v>103</v>
      </c>
      <c r="F4216" s="8" t="s">
        <v>6622</v>
      </c>
    </row>
    <row r="4217" spans="2:6" x14ac:dyDescent="0.3">
      <c r="B4217" s="8" t="s">
        <v>6718</v>
      </c>
      <c r="C4217" s="8" t="s">
        <v>6723</v>
      </c>
      <c r="D4217" s="8" t="s">
        <v>6724</v>
      </c>
      <c r="E4217" s="8" t="s">
        <v>103</v>
      </c>
      <c r="F4217" s="8" t="s">
        <v>6622</v>
      </c>
    </row>
    <row r="4218" spans="2:6" x14ac:dyDescent="0.3">
      <c r="B4218" s="8" t="s">
        <v>6718</v>
      </c>
      <c r="C4218" s="8">
        <v>8</v>
      </c>
      <c r="D4218" s="8" t="s">
        <v>6725</v>
      </c>
      <c r="E4218" s="8" t="s">
        <v>103</v>
      </c>
      <c r="F4218" s="8" t="s">
        <v>6622</v>
      </c>
    </row>
    <row r="4219" spans="2:6" x14ac:dyDescent="0.3">
      <c r="B4219" s="8" t="s">
        <v>6726</v>
      </c>
      <c r="C4219" s="8">
        <v>0</v>
      </c>
      <c r="D4219" s="8" t="s">
        <v>6727</v>
      </c>
      <c r="E4219" s="8" t="s">
        <v>103</v>
      </c>
      <c r="F4219" s="8" t="s">
        <v>6622</v>
      </c>
    </row>
    <row r="4220" spans="2:6" x14ac:dyDescent="0.3">
      <c r="B4220" s="8" t="s">
        <v>6726</v>
      </c>
      <c r="C4220" s="8" t="s">
        <v>379</v>
      </c>
      <c r="D4220" s="8" t="s">
        <v>6728</v>
      </c>
      <c r="E4220" s="8" t="s">
        <v>103</v>
      </c>
      <c r="F4220" s="8" t="s">
        <v>6622</v>
      </c>
    </row>
    <row r="4221" spans="2:6" x14ac:dyDescent="0.3">
      <c r="B4221" s="8" t="s">
        <v>6726</v>
      </c>
      <c r="C4221" s="8">
        <v>9</v>
      </c>
      <c r="D4221" s="8" t="s">
        <v>6729</v>
      </c>
      <c r="E4221" s="8" t="s">
        <v>103</v>
      </c>
      <c r="F4221" s="8" t="s">
        <v>6622</v>
      </c>
    </row>
    <row r="4222" spans="2:6" x14ac:dyDescent="0.3">
      <c r="B4222" s="8" t="s">
        <v>6730</v>
      </c>
      <c r="C4222" s="8"/>
      <c r="D4222" s="8" t="s">
        <v>6730</v>
      </c>
      <c r="E4222" s="8" t="s">
        <v>103</v>
      </c>
      <c r="F4222" s="8" t="s">
        <v>6622</v>
      </c>
    </row>
    <row r="4223" spans="2:6" x14ac:dyDescent="0.3">
      <c r="B4223" s="8" t="s">
        <v>6731</v>
      </c>
      <c r="C4223" s="8"/>
      <c r="D4223" s="8" t="s">
        <v>6731</v>
      </c>
      <c r="E4223" s="8" t="s">
        <v>103</v>
      </c>
      <c r="F4223" s="8" t="s">
        <v>6622</v>
      </c>
    </row>
    <row r="4224" spans="2:6" x14ac:dyDescent="0.3">
      <c r="B4224" s="8" t="s">
        <v>6732</v>
      </c>
      <c r="C4224" s="8"/>
      <c r="D4224" s="8" t="s">
        <v>6732</v>
      </c>
      <c r="E4224" s="8" t="s">
        <v>103</v>
      </c>
      <c r="F4224" s="8" t="s">
        <v>6622</v>
      </c>
    </row>
    <row r="4225" spans="2:6" x14ac:dyDescent="0.3">
      <c r="B4225" s="8" t="s">
        <v>6732</v>
      </c>
      <c r="C4225" s="8" t="s">
        <v>6733</v>
      </c>
      <c r="D4225" s="8" t="s">
        <v>6734</v>
      </c>
      <c r="E4225" s="8" t="s">
        <v>103</v>
      </c>
      <c r="F4225" s="8" t="s">
        <v>6622</v>
      </c>
    </row>
    <row r="4226" spans="2:6" x14ac:dyDescent="0.3">
      <c r="B4226" s="8" t="s">
        <v>6732</v>
      </c>
      <c r="C4226" s="8" t="s">
        <v>5241</v>
      </c>
      <c r="D4226" s="8" t="s">
        <v>6735</v>
      </c>
      <c r="E4226" s="8" t="s">
        <v>103</v>
      </c>
      <c r="F4226" s="8" t="s">
        <v>6622</v>
      </c>
    </row>
    <row r="4227" spans="2:6" x14ac:dyDescent="0.3">
      <c r="B4227" s="8" t="s">
        <v>6732</v>
      </c>
      <c r="C4227" s="8" t="s">
        <v>6736</v>
      </c>
      <c r="D4227" s="8" t="s">
        <v>6737</v>
      </c>
      <c r="E4227" s="8" t="s">
        <v>103</v>
      </c>
      <c r="F4227" s="8" t="s">
        <v>6622</v>
      </c>
    </row>
    <row r="4228" spans="2:6" x14ac:dyDescent="0.3">
      <c r="B4228" s="8" t="s">
        <v>6732</v>
      </c>
      <c r="C4228" s="8" t="s">
        <v>5054</v>
      </c>
      <c r="D4228" s="8" t="s">
        <v>6738</v>
      </c>
      <c r="E4228" s="8" t="s">
        <v>103</v>
      </c>
      <c r="F4228" s="8" t="s">
        <v>6622</v>
      </c>
    </row>
    <row r="4229" spans="2:6" x14ac:dyDescent="0.3">
      <c r="B4229" s="8" t="s">
        <v>6739</v>
      </c>
      <c r="C4229" s="8" t="s">
        <v>240</v>
      </c>
      <c r="D4229" s="8" t="s">
        <v>6740</v>
      </c>
      <c r="E4229" s="8" t="s">
        <v>103</v>
      </c>
      <c r="F4229" s="8" t="s">
        <v>6622</v>
      </c>
    </row>
    <row r="4230" spans="2:6" x14ac:dyDescent="0.3">
      <c r="B4230" s="8" t="s">
        <v>6741</v>
      </c>
      <c r="C4230" s="8"/>
      <c r="D4230" s="8" t="s">
        <v>6741</v>
      </c>
      <c r="E4230" s="8" t="s">
        <v>103</v>
      </c>
      <c r="F4230" s="8" t="s">
        <v>6622</v>
      </c>
    </row>
    <row r="4231" spans="2:6" x14ac:dyDescent="0.3">
      <c r="B4231" s="8" t="s">
        <v>6742</v>
      </c>
      <c r="C4231" s="8" t="s">
        <v>6743</v>
      </c>
      <c r="D4231" s="8" t="s">
        <v>6744</v>
      </c>
      <c r="E4231" s="8" t="s">
        <v>103</v>
      </c>
      <c r="F4231" s="8" t="s">
        <v>6622</v>
      </c>
    </row>
    <row r="4232" spans="2:6" x14ac:dyDescent="0.3">
      <c r="B4232" s="8" t="s">
        <v>6742</v>
      </c>
      <c r="C4232" s="8" t="s">
        <v>1482</v>
      </c>
      <c r="D4232" s="8" t="s">
        <v>6745</v>
      </c>
      <c r="E4232" s="8" t="s">
        <v>103</v>
      </c>
      <c r="F4232" s="8" t="s">
        <v>6622</v>
      </c>
    </row>
    <row r="4233" spans="2:6" x14ac:dyDescent="0.3">
      <c r="B4233" s="8" t="s">
        <v>6742</v>
      </c>
      <c r="C4233" s="8" t="s">
        <v>6746</v>
      </c>
      <c r="D4233" s="8" t="s">
        <v>6747</v>
      </c>
      <c r="E4233" s="8" t="s">
        <v>103</v>
      </c>
      <c r="F4233" s="8" t="s">
        <v>6622</v>
      </c>
    </row>
    <row r="4234" spans="2:6" x14ac:dyDescent="0.3">
      <c r="B4234" s="8" t="s">
        <v>6748</v>
      </c>
      <c r="C4234" s="8" t="s">
        <v>3405</v>
      </c>
      <c r="D4234" s="8" t="s">
        <v>6749</v>
      </c>
      <c r="E4234" s="8" t="s">
        <v>103</v>
      </c>
      <c r="F4234" s="8" t="s">
        <v>6622</v>
      </c>
    </row>
    <row r="4235" spans="2:6" x14ac:dyDescent="0.3">
      <c r="B4235" s="8" t="s">
        <v>6748</v>
      </c>
      <c r="C4235" s="8" t="s">
        <v>1916</v>
      </c>
      <c r="D4235" s="8" t="s">
        <v>6750</v>
      </c>
      <c r="E4235" s="8" t="s">
        <v>103</v>
      </c>
      <c r="F4235" s="8" t="s">
        <v>6622</v>
      </c>
    </row>
    <row r="4236" spans="2:6" x14ac:dyDescent="0.3">
      <c r="B4236" s="8" t="s">
        <v>6751</v>
      </c>
      <c r="C4236" s="8"/>
      <c r="D4236" s="8" t="s">
        <v>6751</v>
      </c>
      <c r="E4236" s="8" t="s">
        <v>103</v>
      </c>
      <c r="F4236" s="8" t="s">
        <v>6622</v>
      </c>
    </row>
    <row r="4237" spans="2:6" x14ac:dyDescent="0.3">
      <c r="B4237" s="8" t="s">
        <v>6751</v>
      </c>
      <c r="C4237" s="8" t="s">
        <v>5679</v>
      </c>
      <c r="D4237" s="8" t="s">
        <v>6752</v>
      </c>
      <c r="E4237" s="8" t="s">
        <v>103</v>
      </c>
      <c r="F4237" s="8" t="s">
        <v>6622</v>
      </c>
    </row>
    <row r="4238" spans="2:6" x14ac:dyDescent="0.3">
      <c r="B4238" s="8" t="s">
        <v>6751</v>
      </c>
      <c r="C4238" s="8" t="s">
        <v>5160</v>
      </c>
      <c r="D4238" s="8" t="s">
        <v>6753</v>
      </c>
      <c r="E4238" s="8" t="s">
        <v>103</v>
      </c>
      <c r="F4238" s="8" t="s">
        <v>6622</v>
      </c>
    </row>
    <row r="4239" spans="2:6" x14ac:dyDescent="0.3">
      <c r="B4239" s="8" t="s">
        <v>6751</v>
      </c>
      <c r="C4239" s="8" t="s">
        <v>6754</v>
      </c>
      <c r="D4239" s="8" t="s">
        <v>6755</v>
      </c>
      <c r="E4239" s="8" t="s">
        <v>103</v>
      </c>
      <c r="F4239" s="8" t="s">
        <v>6622</v>
      </c>
    </row>
    <row r="4240" spans="2:6" x14ac:dyDescent="0.3">
      <c r="B4240" s="8" t="s">
        <v>6751</v>
      </c>
      <c r="C4240" s="8" t="s">
        <v>5162</v>
      </c>
      <c r="D4240" s="8" t="s">
        <v>6756</v>
      </c>
      <c r="E4240" s="8" t="s">
        <v>103</v>
      </c>
      <c r="F4240" s="8" t="s">
        <v>6622</v>
      </c>
    </row>
    <row r="4241" spans="2:6" x14ac:dyDescent="0.3">
      <c r="B4241" s="8" t="s">
        <v>6757</v>
      </c>
      <c r="C4241" s="8"/>
      <c r="D4241" s="8" t="s">
        <v>6757</v>
      </c>
      <c r="E4241" s="8" t="s">
        <v>103</v>
      </c>
      <c r="F4241" s="8" t="s">
        <v>6622</v>
      </c>
    </row>
    <row r="4242" spans="2:6" x14ac:dyDescent="0.3">
      <c r="B4242" s="8" t="s">
        <v>6758</v>
      </c>
      <c r="C4242" s="8"/>
      <c r="D4242" s="8" t="s">
        <v>6758</v>
      </c>
      <c r="E4242" s="8" t="s">
        <v>103</v>
      </c>
      <c r="F4242" s="8" t="s">
        <v>6622</v>
      </c>
    </row>
    <row r="4243" spans="2:6" x14ac:dyDescent="0.3">
      <c r="B4243" s="8" t="s">
        <v>6759</v>
      </c>
      <c r="C4243" s="8" t="s">
        <v>1077</v>
      </c>
      <c r="D4243" s="8" t="s">
        <v>6760</v>
      </c>
      <c r="E4243" s="8" t="s">
        <v>103</v>
      </c>
      <c r="F4243" s="8" t="s">
        <v>6622</v>
      </c>
    </row>
    <row r="4244" spans="2:6" x14ac:dyDescent="0.3">
      <c r="B4244" s="8" t="s">
        <v>6761</v>
      </c>
      <c r="C4244" s="8" t="s">
        <v>1889</v>
      </c>
      <c r="D4244" s="8" t="s">
        <v>6762</v>
      </c>
      <c r="E4244" s="8" t="s">
        <v>103</v>
      </c>
      <c r="F4244" s="8" t="s">
        <v>6622</v>
      </c>
    </row>
    <row r="4245" spans="2:6" x14ac:dyDescent="0.3">
      <c r="B4245" s="8" t="s">
        <v>6761</v>
      </c>
      <c r="C4245" s="8" t="s">
        <v>6763</v>
      </c>
      <c r="D4245" s="8" t="s">
        <v>6764</v>
      </c>
      <c r="E4245" s="8" t="s">
        <v>103</v>
      </c>
      <c r="F4245" s="8" t="s">
        <v>6622</v>
      </c>
    </row>
    <row r="4246" spans="2:6" x14ac:dyDescent="0.3">
      <c r="B4246" s="8" t="s">
        <v>6765</v>
      </c>
      <c r="C4246" s="8"/>
      <c r="D4246" s="8" t="s">
        <v>6765</v>
      </c>
      <c r="E4246" s="8" t="s">
        <v>103</v>
      </c>
      <c r="F4246" s="8" t="s">
        <v>6622</v>
      </c>
    </row>
    <row r="4247" spans="2:6" x14ac:dyDescent="0.3">
      <c r="B4247" s="8" t="s">
        <v>6766</v>
      </c>
      <c r="C4247" s="8"/>
      <c r="D4247" s="8" t="s">
        <v>6766</v>
      </c>
      <c r="E4247" s="8" t="s">
        <v>103</v>
      </c>
      <c r="F4247" s="8" t="s">
        <v>6622</v>
      </c>
    </row>
    <row r="4248" spans="2:6" x14ac:dyDescent="0.3">
      <c r="B4248" s="8" t="s">
        <v>103</v>
      </c>
      <c r="C4248" s="8" t="s">
        <v>6520</v>
      </c>
      <c r="D4248" s="8" t="s">
        <v>6767</v>
      </c>
      <c r="E4248" s="8" t="s">
        <v>103</v>
      </c>
      <c r="F4248" s="8" t="s">
        <v>6622</v>
      </c>
    </row>
    <row r="4249" spans="2:6" x14ac:dyDescent="0.3">
      <c r="B4249" s="8" t="s">
        <v>103</v>
      </c>
      <c r="C4249" s="8" t="s">
        <v>6522</v>
      </c>
      <c r="D4249" s="8" t="s">
        <v>6768</v>
      </c>
      <c r="E4249" s="8" t="s">
        <v>103</v>
      </c>
      <c r="F4249" s="8" t="s">
        <v>6622</v>
      </c>
    </row>
    <row r="4250" spans="2:6" x14ac:dyDescent="0.3">
      <c r="B4250" s="8" t="s">
        <v>103</v>
      </c>
      <c r="C4250" s="8" t="s">
        <v>3413</v>
      </c>
      <c r="D4250" s="8" t="s">
        <v>6769</v>
      </c>
      <c r="E4250" s="8" t="s">
        <v>103</v>
      </c>
      <c r="F4250" s="8" t="s">
        <v>6622</v>
      </c>
    </row>
    <row r="4251" spans="2:6" x14ac:dyDescent="0.3">
      <c r="B4251" s="8" t="s">
        <v>103</v>
      </c>
      <c r="C4251" s="8" t="s">
        <v>2662</v>
      </c>
      <c r="D4251" s="8" t="s">
        <v>6770</v>
      </c>
      <c r="E4251" s="8" t="s">
        <v>103</v>
      </c>
      <c r="F4251" s="8" t="s">
        <v>6622</v>
      </c>
    </row>
    <row r="4252" spans="2:6" x14ac:dyDescent="0.3">
      <c r="B4252" s="8" t="s">
        <v>103</v>
      </c>
      <c r="C4252" s="8" t="s">
        <v>1712</v>
      </c>
      <c r="D4252" s="8" t="s">
        <v>6771</v>
      </c>
      <c r="E4252" s="8" t="s">
        <v>103</v>
      </c>
      <c r="F4252" s="8" t="s">
        <v>6622</v>
      </c>
    </row>
    <row r="4253" spans="2:6" x14ac:dyDescent="0.3">
      <c r="B4253" s="8" t="s">
        <v>103</v>
      </c>
      <c r="C4253" s="8" t="s">
        <v>2665</v>
      </c>
      <c r="D4253" s="8" t="s">
        <v>6772</v>
      </c>
      <c r="E4253" s="8" t="s">
        <v>103</v>
      </c>
      <c r="F4253" s="8" t="s">
        <v>6622</v>
      </c>
    </row>
    <row r="4254" spans="2:6" x14ac:dyDescent="0.3">
      <c r="B4254" s="8" t="s">
        <v>103</v>
      </c>
      <c r="C4254" s="8" t="s">
        <v>6263</v>
      </c>
      <c r="D4254" s="8" t="s">
        <v>6773</v>
      </c>
      <c r="E4254" s="8" t="s">
        <v>103</v>
      </c>
      <c r="F4254" s="8" t="s">
        <v>6622</v>
      </c>
    </row>
    <row r="4255" spans="2:6" x14ac:dyDescent="0.3">
      <c r="B4255" s="8" t="s">
        <v>103</v>
      </c>
      <c r="C4255" s="8" t="s">
        <v>2667</v>
      </c>
      <c r="D4255" s="8" t="s">
        <v>6774</v>
      </c>
      <c r="E4255" s="8" t="s">
        <v>103</v>
      </c>
      <c r="F4255" s="8" t="s">
        <v>6622</v>
      </c>
    </row>
    <row r="4256" spans="2:6" x14ac:dyDescent="0.3">
      <c r="B4256" s="8" t="s">
        <v>103</v>
      </c>
      <c r="C4256" s="8" t="s">
        <v>4071</v>
      </c>
      <c r="D4256" s="8" t="s">
        <v>6775</v>
      </c>
      <c r="E4256" s="8" t="s">
        <v>103</v>
      </c>
      <c r="F4256" s="8" t="s">
        <v>6622</v>
      </c>
    </row>
    <row r="4257" spans="2:6" x14ac:dyDescent="0.3">
      <c r="B4257" s="8" t="s">
        <v>103</v>
      </c>
      <c r="C4257" s="8" t="s">
        <v>6776</v>
      </c>
      <c r="D4257" s="8" t="s">
        <v>6777</v>
      </c>
      <c r="E4257" s="8" t="s">
        <v>103</v>
      </c>
      <c r="F4257" s="8" t="s">
        <v>6622</v>
      </c>
    </row>
    <row r="4258" spans="2:6" x14ac:dyDescent="0.3">
      <c r="B4258" s="8" t="s">
        <v>103</v>
      </c>
      <c r="C4258" s="8" t="s">
        <v>6778</v>
      </c>
      <c r="D4258" s="8" t="s">
        <v>6779</v>
      </c>
      <c r="E4258" s="8" t="s">
        <v>103</v>
      </c>
      <c r="F4258" s="8" t="s">
        <v>6622</v>
      </c>
    </row>
    <row r="4259" spans="2:6" x14ac:dyDescent="0.3">
      <c r="B4259" s="8" t="s">
        <v>103</v>
      </c>
      <c r="C4259" s="8" t="s">
        <v>6368</v>
      </c>
      <c r="D4259" s="8" t="s">
        <v>6780</v>
      </c>
      <c r="E4259" s="8" t="s">
        <v>103</v>
      </c>
      <c r="F4259" s="8" t="s">
        <v>6622</v>
      </c>
    </row>
    <row r="4260" spans="2:6" x14ac:dyDescent="0.3">
      <c r="B4260" s="8" t="s">
        <v>103</v>
      </c>
      <c r="C4260" s="8" t="s">
        <v>6781</v>
      </c>
      <c r="D4260" s="8" t="s">
        <v>6782</v>
      </c>
      <c r="E4260" s="8" t="s">
        <v>103</v>
      </c>
      <c r="F4260" s="8" t="s">
        <v>6622</v>
      </c>
    </row>
    <row r="4261" spans="2:6" x14ac:dyDescent="0.3">
      <c r="B4261" s="8" t="s">
        <v>103</v>
      </c>
      <c r="C4261" s="8" t="s">
        <v>6783</v>
      </c>
      <c r="D4261" s="8" t="s">
        <v>6784</v>
      </c>
      <c r="E4261" s="8" t="s">
        <v>103</v>
      </c>
      <c r="F4261" s="8" t="s">
        <v>6622</v>
      </c>
    </row>
    <row r="4262" spans="2:6" x14ac:dyDescent="0.3">
      <c r="B4262" s="8" t="s">
        <v>103</v>
      </c>
      <c r="C4262" s="8" t="s">
        <v>6785</v>
      </c>
      <c r="D4262" s="8" t="s">
        <v>6786</v>
      </c>
      <c r="E4262" s="8" t="s">
        <v>103</v>
      </c>
      <c r="F4262" s="8" t="s">
        <v>6622</v>
      </c>
    </row>
    <row r="4263" spans="2:6" x14ac:dyDescent="0.3">
      <c r="B4263" s="8" t="s">
        <v>103</v>
      </c>
      <c r="C4263" s="8" t="s">
        <v>1224</v>
      </c>
      <c r="D4263" s="8" t="s">
        <v>6787</v>
      </c>
      <c r="E4263" s="8" t="s">
        <v>103</v>
      </c>
      <c r="F4263" s="8" t="s">
        <v>6622</v>
      </c>
    </row>
    <row r="4264" spans="2:6" x14ac:dyDescent="0.3">
      <c r="B4264" s="8" t="s">
        <v>103</v>
      </c>
      <c r="C4264" s="8" t="s">
        <v>1256</v>
      </c>
      <c r="D4264" s="8" t="s">
        <v>6788</v>
      </c>
      <c r="E4264" s="8" t="s">
        <v>103</v>
      </c>
      <c r="F4264" s="8" t="s">
        <v>6622</v>
      </c>
    </row>
    <row r="4265" spans="2:6" x14ac:dyDescent="0.3">
      <c r="B4265" s="8" t="s">
        <v>103</v>
      </c>
      <c r="C4265" s="8" t="s">
        <v>1001</v>
      </c>
      <c r="D4265" s="8" t="s">
        <v>6789</v>
      </c>
      <c r="E4265" s="8" t="s">
        <v>103</v>
      </c>
      <c r="F4265" s="8" t="s">
        <v>6622</v>
      </c>
    </row>
    <row r="4266" spans="2:6" x14ac:dyDescent="0.3">
      <c r="B4266" s="8" t="s">
        <v>103</v>
      </c>
      <c r="C4266" s="8" t="s">
        <v>1003</v>
      </c>
      <c r="D4266" s="8" t="s">
        <v>6790</v>
      </c>
      <c r="E4266" s="8" t="s">
        <v>103</v>
      </c>
      <c r="F4266" s="8" t="s">
        <v>6622</v>
      </c>
    </row>
    <row r="4267" spans="2:6" x14ac:dyDescent="0.3">
      <c r="B4267" s="8" t="s">
        <v>103</v>
      </c>
      <c r="C4267" s="8" t="s">
        <v>3351</v>
      </c>
      <c r="D4267" s="8" t="s">
        <v>6791</v>
      </c>
      <c r="E4267" s="8" t="s">
        <v>103</v>
      </c>
      <c r="F4267" s="8" t="s">
        <v>6622</v>
      </c>
    </row>
    <row r="4268" spans="2:6" x14ac:dyDescent="0.3">
      <c r="B4268" s="8" t="s">
        <v>103</v>
      </c>
      <c r="C4268" s="8" t="s">
        <v>1564</v>
      </c>
      <c r="D4268" s="8" t="s">
        <v>6792</v>
      </c>
      <c r="E4268" s="8" t="s">
        <v>103</v>
      </c>
      <c r="F4268" s="8" t="s">
        <v>6622</v>
      </c>
    </row>
    <row r="4269" spans="2:6" x14ac:dyDescent="0.3">
      <c r="B4269" s="8" t="s">
        <v>103</v>
      </c>
      <c r="C4269" s="8" t="s">
        <v>2680</v>
      </c>
      <c r="D4269" s="8" t="s">
        <v>6793</v>
      </c>
      <c r="E4269" s="8" t="s">
        <v>103</v>
      </c>
      <c r="F4269" s="8" t="s">
        <v>6622</v>
      </c>
    </row>
    <row r="4270" spans="2:6" x14ac:dyDescent="0.3">
      <c r="B4270" s="8" t="s">
        <v>103</v>
      </c>
      <c r="C4270" s="8" t="s">
        <v>1732</v>
      </c>
      <c r="D4270" s="8" t="s">
        <v>6794</v>
      </c>
      <c r="E4270" s="8" t="s">
        <v>103</v>
      </c>
      <c r="F4270" s="8" t="s">
        <v>6622</v>
      </c>
    </row>
    <row r="4271" spans="2:6" x14ac:dyDescent="0.3">
      <c r="B4271" s="8" t="s">
        <v>5021</v>
      </c>
      <c r="C4271" s="8" t="s">
        <v>6795</v>
      </c>
      <c r="D4271" s="8" t="s">
        <v>6796</v>
      </c>
      <c r="E4271" s="8" t="s">
        <v>103</v>
      </c>
      <c r="F4271" s="8" t="s">
        <v>6622</v>
      </c>
    </row>
    <row r="4272" spans="2:6" x14ac:dyDescent="0.3">
      <c r="B4272" s="8" t="s">
        <v>5021</v>
      </c>
      <c r="C4272" s="8" t="s">
        <v>3393</v>
      </c>
      <c r="D4272" s="8" t="s">
        <v>6797</v>
      </c>
      <c r="E4272" s="8" t="s">
        <v>103</v>
      </c>
      <c r="F4272" s="8" t="s">
        <v>6622</v>
      </c>
    </row>
    <row r="4273" spans="2:6" x14ac:dyDescent="0.3">
      <c r="B4273" s="8" t="s">
        <v>5021</v>
      </c>
      <c r="C4273" s="8" t="s">
        <v>1684</v>
      </c>
      <c r="D4273" s="8" t="s">
        <v>6798</v>
      </c>
      <c r="E4273" s="8" t="s">
        <v>103</v>
      </c>
      <c r="F4273" s="8" t="s">
        <v>6622</v>
      </c>
    </row>
    <row r="4274" spans="2:6" x14ac:dyDescent="0.3">
      <c r="B4274" s="8" t="s">
        <v>5021</v>
      </c>
      <c r="C4274" s="8" t="s">
        <v>2840</v>
      </c>
      <c r="D4274" s="8" t="s">
        <v>6799</v>
      </c>
      <c r="E4274" s="8" t="s">
        <v>103</v>
      </c>
      <c r="F4274" s="8" t="s">
        <v>6622</v>
      </c>
    </row>
    <row r="4275" spans="2:6" x14ac:dyDescent="0.3">
      <c r="B4275" s="8" t="s">
        <v>5021</v>
      </c>
      <c r="C4275" s="8" t="s">
        <v>6800</v>
      </c>
      <c r="D4275" s="8" t="s">
        <v>6801</v>
      </c>
      <c r="E4275" s="8" t="s">
        <v>103</v>
      </c>
      <c r="F4275" s="8" t="s">
        <v>6622</v>
      </c>
    </row>
    <row r="4276" spans="2:6" x14ac:dyDescent="0.3">
      <c r="B4276" s="8" t="s">
        <v>5021</v>
      </c>
      <c r="C4276" s="8" t="s">
        <v>1686</v>
      </c>
      <c r="D4276" s="8" t="s">
        <v>6802</v>
      </c>
      <c r="E4276" s="8" t="s">
        <v>103</v>
      </c>
      <c r="F4276" s="8" t="s">
        <v>6622</v>
      </c>
    </row>
    <row r="4277" spans="2:6" x14ac:dyDescent="0.3">
      <c r="B4277" s="8" t="s">
        <v>5021</v>
      </c>
      <c r="C4277" s="8" t="s">
        <v>1451</v>
      </c>
      <c r="D4277" s="8" t="s">
        <v>6803</v>
      </c>
      <c r="E4277" s="8" t="s">
        <v>103</v>
      </c>
      <c r="F4277" s="8" t="s">
        <v>6622</v>
      </c>
    </row>
    <row r="4278" spans="2:6" x14ac:dyDescent="0.3">
      <c r="B4278" s="8" t="s">
        <v>5021</v>
      </c>
      <c r="C4278" s="8" t="s">
        <v>6804</v>
      </c>
      <c r="D4278" s="8" t="s">
        <v>6805</v>
      </c>
      <c r="E4278" s="8" t="s">
        <v>103</v>
      </c>
      <c r="F4278" s="8" t="s">
        <v>6622</v>
      </c>
    </row>
    <row r="4279" spans="2:6" x14ac:dyDescent="0.3">
      <c r="B4279" s="8" t="s">
        <v>5021</v>
      </c>
      <c r="C4279" s="8" t="s">
        <v>3857</v>
      </c>
      <c r="D4279" s="8" t="s">
        <v>6806</v>
      </c>
      <c r="E4279" s="8" t="s">
        <v>103</v>
      </c>
      <c r="F4279" s="8" t="s">
        <v>6622</v>
      </c>
    </row>
    <row r="4280" spans="2:6" x14ac:dyDescent="0.3">
      <c r="B4280" s="8" t="s">
        <v>5021</v>
      </c>
      <c r="C4280" s="8" t="s">
        <v>2283</v>
      </c>
      <c r="D4280" s="8" t="s">
        <v>6807</v>
      </c>
      <c r="E4280" s="8" t="s">
        <v>103</v>
      </c>
      <c r="F4280" s="8" t="s">
        <v>6622</v>
      </c>
    </row>
    <row r="4281" spans="2:6" x14ac:dyDescent="0.3">
      <c r="B4281" s="8" t="s">
        <v>5021</v>
      </c>
      <c r="C4281" s="8" t="s">
        <v>1946</v>
      </c>
      <c r="D4281" s="8" t="s">
        <v>6808</v>
      </c>
      <c r="E4281" s="8" t="s">
        <v>103</v>
      </c>
      <c r="F4281" s="8" t="s">
        <v>6622</v>
      </c>
    </row>
    <row r="4282" spans="2:6" x14ac:dyDescent="0.3">
      <c r="B4282" s="8" t="s">
        <v>5021</v>
      </c>
      <c r="C4282" s="8" t="s">
        <v>1526</v>
      </c>
      <c r="D4282" s="8" t="s">
        <v>6809</v>
      </c>
      <c r="E4282" s="8" t="s">
        <v>103</v>
      </c>
      <c r="F4282" s="8" t="s">
        <v>6622</v>
      </c>
    </row>
    <row r="4283" spans="2:6" x14ac:dyDescent="0.3">
      <c r="B4283" s="8" t="s">
        <v>5021</v>
      </c>
      <c r="C4283" s="8" t="s">
        <v>310</v>
      </c>
      <c r="D4283" s="8" t="s">
        <v>6810</v>
      </c>
      <c r="E4283" s="8" t="s">
        <v>103</v>
      </c>
      <c r="F4283" s="8" t="s">
        <v>6622</v>
      </c>
    </row>
    <row r="4284" spans="2:6" x14ac:dyDescent="0.3">
      <c r="B4284" s="8" t="s">
        <v>5021</v>
      </c>
      <c r="C4284" s="8" t="s">
        <v>1132</v>
      </c>
      <c r="D4284" s="8" t="s">
        <v>6811</v>
      </c>
      <c r="E4284" s="8" t="s">
        <v>103</v>
      </c>
      <c r="F4284" s="8" t="s">
        <v>6622</v>
      </c>
    </row>
    <row r="4285" spans="2:6" x14ac:dyDescent="0.3">
      <c r="B4285" s="8" t="s">
        <v>5021</v>
      </c>
      <c r="C4285" s="8" t="s">
        <v>1474</v>
      </c>
      <c r="D4285" s="8" t="s">
        <v>6812</v>
      </c>
      <c r="E4285" s="8" t="s">
        <v>103</v>
      </c>
      <c r="F4285" s="8" t="s">
        <v>6622</v>
      </c>
    </row>
    <row r="4286" spans="2:6" x14ac:dyDescent="0.3">
      <c r="B4286" s="8" t="s">
        <v>5021</v>
      </c>
      <c r="C4286" s="8" t="s">
        <v>6813</v>
      </c>
      <c r="D4286" s="8" t="s">
        <v>6814</v>
      </c>
      <c r="E4286" s="8" t="s">
        <v>103</v>
      </c>
      <c r="F4286" s="8" t="s">
        <v>6622</v>
      </c>
    </row>
    <row r="4287" spans="2:6" x14ac:dyDescent="0.3">
      <c r="B4287" s="8" t="s">
        <v>5021</v>
      </c>
      <c r="C4287" s="8" t="s">
        <v>1263</v>
      </c>
      <c r="D4287" s="8" t="s">
        <v>6815</v>
      </c>
      <c r="E4287" s="8" t="s">
        <v>103</v>
      </c>
      <c r="F4287" s="8" t="s">
        <v>6622</v>
      </c>
    </row>
    <row r="4288" spans="2:6" x14ac:dyDescent="0.3">
      <c r="B4288" s="8" t="s">
        <v>5021</v>
      </c>
      <c r="C4288" s="8" t="s">
        <v>1265</v>
      </c>
      <c r="D4288" s="8" t="s">
        <v>6816</v>
      </c>
      <c r="E4288" s="8" t="s">
        <v>103</v>
      </c>
      <c r="F4288" s="8" t="s">
        <v>6622</v>
      </c>
    </row>
    <row r="4289" spans="2:6" x14ac:dyDescent="0.3">
      <c r="B4289" s="8" t="s">
        <v>5021</v>
      </c>
      <c r="C4289" s="8" t="s">
        <v>1275</v>
      </c>
      <c r="D4289" s="8" t="s">
        <v>6817</v>
      </c>
      <c r="E4289" s="8" t="s">
        <v>103</v>
      </c>
      <c r="F4289" s="8" t="s">
        <v>6622</v>
      </c>
    </row>
    <row r="4290" spans="2:6" x14ac:dyDescent="0.3">
      <c r="B4290" s="8" t="s">
        <v>5021</v>
      </c>
      <c r="C4290" s="8" t="s">
        <v>134</v>
      </c>
      <c r="D4290" s="8" t="s">
        <v>6818</v>
      </c>
      <c r="E4290" s="8" t="s">
        <v>103</v>
      </c>
      <c r="F4290" s="8" t="s">
        <v>6622</v>
      </c>
    </row>
    <row r="4291" spans="2:6" x14ac:dyDescent="0.3">
      <c r="B4291" s="8" t="s">
        <v>5021</v>
      </c>
      <c r="C4291" s="8" t="s">
        <v>140</v>
      </c>
      <c r="D4291" s="8" t="s">
        <v>6819</v>
      </c>
      <c r="E4291" s="8" t="s">
        <v>103</v>
      </c>
      <c r="F4291" s="8" t="s">
        <v>6622</v>
      </c>
    </row>
    <row r="4292" spans="2:6" x14ac:dyDescent="0.3">
      <c r="B4292" s="8" t="s">
        <v>5021</v>
      </c>
      <c r="C4292" s="8" t="s">
        <v>144</v>
      </c>
      <c r="D4292" s="8" t="s">
        <v>6820</v>
      </c>
      <c r="E4292" s="8" t="s">
        <v>103</v>
      </c>
      <c r="F4292" s="8" t="s">
        <v>6622</v>
      </c>
    </row>
    <row r="4293" spans="2:6" x14ac:dyDescent="0.3">
      <c r="B4293" s="8" t="s">
        <v>5021</v>
      </c>
      <c r="C4293" s="8" t="s">
        <v>6821</v>
      </c>
      <c r="D4293" s="8" t="s">
        <v>6822</v>
      </c>
      <c r="E4293" s="8" t="s">
        <v>103</v>
      </c>
      <c r="F4293" s="8" t="s">
        <v>6622</v>
      </c>
    </row>
    <row r="4294" spans="2:6" x14ac:dyDescent="0.3">
      <c r="B4294" s="8" t="s">
        <v>5021</v>
      </c>
      <c r="C4294" s="8" t="s">
        <v>6823</v>
      </c>
      <c r="D4294" s="8" t="s">
        <v>6824</v>
      </c>
      <c r="E4294" s="8" t="s">
        <v>103</v>
      </c>
      <c r="F4294" s="8" t="s">
        <v>6622</v>
      </c>
    </row>
    <row r="4295" spans="2:6" x14ac:dyDescent="0.3">
      <c r="B4295" s="8" t="s">
        <v>5021</v>
      </c>
      <c r="C4295" s="8" t="s">
        <v>158</v>
      </c>
      <c r="D4295" s="8" t="s">
        <v>6825</v>
      </c>
      <c r="E4295" s="8" t="s">
        <v>103</v>
      </c>
      <c r="F4295" s="8" t="s">
        <v>6622</v>
      </c>
    </row>
    <row r="4296" spans="2:6" x14ac:dyDescent="0.3">
      <c r="B4296" s="8" t="s">
        <v>5021</v>
      </c>
      <c r="C4296" s="8" t="s">
        <v>160</v>
      </c>
      <c r="D4296" s="8" t="s">
        <v>6826</v>
      </c>
      <c r="E4296" s="8" t="s">
        <v>103</v>
      </c>
      <c r="F4296" s="8" t="s">
        <v>6622</v>
      </c>
    </row>
    <row r="4297" spans="2:6" x14ac:dyDescent="0.3">
      <c r="B4297" s="8" t="s">
        <v>5021</v>
      </c>
      <c r="C4297" s="8" t="s">
        <v>631</v>
      </c>
      <c r="D4297" s="8" t="s">
        <v>6827</v>
      </c>
      <c r="E4297" s="8" t="s">
        <v>103</v>
      </c>
      <c r="F4297" s="8" t="s">
        <v>6622</v>
      </c>
    </row>
    <row r="4298" spans="2:6" x14ac:dyDescent="0.3">
      <c r="B4298" s="8" t="s">
        <v>5021</v>
      </c>
      <c r="C4298" s="8" t="s">
        <v>162</v>
      </c>
      <c r="D4298" s="8" t="s">
        <v>6828</v>
      </c>
      <c r="E4298" s="8" t="s">
        <v>103</v>
      </c>
      <c r="F4298" s="8" t="s">
        <v>6622</v>
      </c>
    </row>
    <row r="4299" spans="2:6" x14ac:dyDescent="0.3">
      <c r="B4299" s="8" t="s">
        <v>5021</v>
      </c>
      <c r="C4299" s="8" t="s">
        <v>586</v>
      </c>
      <c r="D4299" s="8" t="s">
        <v>6829</v>
      </c>
      <c r="E4299" s="8" t="s">
        <v>103</v>
      </c>
      <c r="F4299" s="8" t="s">
        <v>6622</v>
      </c>
    </row>
    <row r="4300" spans="2:6" x14ac:dyDescent="0.3">
      <c r="B4300" s="8" t="s">
        <v>5021</v>
      </c>
      <c r="C4300" s="8" t="s">
        <v>4112</v>
      </c>
      <c r="D4300" s="8" t="s">
        <v>6830</v>
      </c>
      <c r="E4300" s="8" t="s">
        <v>103</v>
      </c>
      <c r="F4300" s="8" t="s">
        <v>6622</v>
      </c>
    </row>
    <row r="4301" spans="2:6" x14ac:dyDescent="0.3">
      <c r="B4301" s="8" t="s">
        <v>5021</v>
      </c>
      <c r="C4301" s="8" t="s">
        <v>1663</v>
      </c>
      <c r="D4301" s="8" t="s">
        <v>6831</v>
      </c>
      <c r="E4301" s="8" t="s">
        <v>103</v>
      </c>
      <c r="F4301" s="8" t="s">
        <v>6622</v>
      </c>
    </row>
    <row r="4302" spans="2:6" x14ac:dyDescent="0.3">
      <c r="B4302" s="8" t="s">
        <v>5021</v>
      </c>
      <c r="C4302" s="8" t="s">
        <v>618</v>
      </c>
      <c r="D4302" s="8" t="s">
        <v>6832</v>
      </c>
      <c r="E4302" s="8" t="s">
        <v>103</v>
      </c>
      <c r="F4302" s="8" t="s">
        <v>6622</v>
      </c>
    </row>
    <row r="4303" spans="2:6" x14ac:dyDescent="0.3">
      <c r="B4303" s="8" t="s">
        <v>5021</v>
      </c>
      <c r="C4303" s="8" t="s">
        <v>624</v>
      </c>
      <c r="D4303" s="8" t="s">
        <v>6833</v>
      </c>
      <c r="E4303" s="8" t="s">
        <v>103</v>
      </c>
      <c r="F4303" s="8" t="s">
        <v>6622</v>
      </c>
    </row>
    <row r="4304" spans="2:6" x14ac:dyDescent="0.3">
      <c r="B4304" s="8" t="s">
        <v>5021</v>
      </c>
      <c r="C4304" s="8" t="s">
        <v>1839</v>
      </c>
      <c r="D4304" s="8" t="s">
        <v>6834</v>
      </c>
      <c r="E4304" s="8" t="s">
        <v>103</v>
      </c>
      <c r="F4304" s="8" t="s">
        <v>6622</v>
      </c>
    </row>
    <row r="4305" spans="2:6" x14ac:dyDescent="0.3">
      <c r="B4305" s="8" t="s">
        <v>5021</v>
      </c>
      <c r="C4305" s="8" t="s">
        <v>1841</v>
      </c>
      <c r="D4305" s="8" t="s">
        <v>6835</v>
      </c>
      <c r="E4305" s="8" t="s">
        <v>103</v>
      </c>
      <c r="F4305" s="8" t="s">
        <v>6622</v>
      </c>
    </row>
    <row r="4306" spans="2:6" x14ac:dyDescent="0.3">
      <c r="B4306" s="8" t="s">
        <v>5021</v>
      </c>
      <c r="C4306" s="8" t="s">
        <v>181</v>
      </c>
      <c r="D4306" s="8" t="s">
        <v>6836</v>
      </c>
      <c r="E4306" s="8" t="s">
        <v>103</v>
      </c>
      <c r="F4306" s="8" t="s">
        <v>6622</v>
      </c>
    </row>
    <row r="4307" spans="2:6" x14ac:dyDescent="0.3">
      <c r="B4307" s="8" t="s">
        <v>6837</v>
      </c>
      <c r="C4307" s="8" t="s">
        <v>3132</v>
      </c>
      <c r="D4307" s="8" t="s">
        <v>6838</v>
      </c>
      <c r="E4307" s="8" t="s">
        <v>103</v>
      </c>
      <c r="F4307" s="8" t="s">
        <v>6622</v>
      </c>
    </row>
    <row r="4308" spans="2:6" x14ac:dyDescent="0.3">
      <c r="B4308" s="8" t="s">
        <v>5407</v>
      </c>
      <c r="C4308" s="8">
        <v>1</v>
      </c>
      <c r="D4308" s="8" t="s">
        <v>6839</v>
      </c>
      <c r="E4308" s="8" t="s">
        <v>103</v>
      </c>
      <c r="F4308" s="8" t="s">
        <v>6622</v>
      </c>
    </row>
    <row r="4309" spans="2:6" x14ac:dyDescent="0.3">
      <c r="B4309" s="8" t="s">
        <v>5407</v>
      </c>
      <c r="C4309" s="8">
        <v>2</v>
      </c>
      <c r="D4309" s="8" t="s">
        <v>6840</v>
      </c>
      <c r="E4309" s="8" t="s">
        <v>103</v>
      </c>
      <c r="F4309" s="8" t="s">
        <v>6622</v>
      </c>
    </row>
    <row r="4310" spans="2:6" x14ac:dyDescent="0.3">
      <c r="B4310" s="8" t="s">
        <v>5407</v>
      </c>
      <c r="C4310" s="8" t="s">
        <v>6841</v>
      </c>
      <c r="D4310" s="8" t="s">
        <v>6842</v>
      </c>
      <c r="E4310" s="8" t="s">
        <v>103</v>
      </c>
      <c r="F4310" s="8" t="s">
        <v>6622</v>
      </c>
    </row>
    <row r="4311" spans="2:6" x14ac:dyDescent="0.3">
      <c r="B4311" s="8" t="s">
        <v>5407</v>
      </c>
      <c r="C4311" s="8" t="s">
        <v>4884</v>
      </c>
      <c r="D4311" s="8" t="s">
        <v>6843</v>
      </c>
      <c r="E4311" s="8" t="s">
        <v>103</v>
      </c>
      <c r="F4311" s="8" t="s">
        <v>6622</v>
      </c>
    </row>
    <row r="4312" spans="2:6" x14ac:dyDescent="0.3">
      <c r="B4312" s="8" t="s">
        <v>5407</v>
      </c>
      <c r="C4312" s="8" t="s">
        <v>4300</v>
      </c>
      <c r="D4312" s="8" t="s">
        <v>6844</v>
      </c>
      <c r="E4312" s="8" t="s">
        <v>103</v>
      </c>
      <c r="F4312" s="8" t="s">
        <v>6622</v>
      </c>
    </row>
    <row r="4313" spans="2:6" x14ac:dyDescent="0.3">
      <c r="B4313" s="8" t="s">
        <v>5407</v>
      </c>
      <c r="C4313" s="8" t="s">
        <v>5049</v>
      </c>
      <c r="D4313" s="8" t="s">
        <v>6845</v>
      </c>
      <c r="E4313" s="8" t="s">
        <v>103</v>
      </c>
      <c r="F4313" s="8" t="s">
        <v>6622</v>
      </c>
    </row>
    <row r="4314" spans="2:6" x14ac:dyDescent="0.3">
      <c r="B4314" s="8" t="s">
        <v>5407</v>
      </c>
      <c r="C4314" s="8" t="s">
        <v>6846</v>
      </c>
      <c r="D4314" s="8" t="s">
        <v>6847</v>
      </c>
      <c r="E4314" s="8" t="s">
        <v>103</v>
      </c>
      <c r="F4314" s="8" t="s">
        <v>6622</v>
      </c>
    </row>
    <row r="4315" spans="2:6" x14ac:dyDescent="0.3">
      <c r="B4315" s="8" t="s">
        <v>5407</v>
      </c>
      <c r="C4315" s="8" t="s">
        <v>6848</v>
      </c>
      <c r="D4315" s="8" t="s">
        <v>6849</v>
      </c>
      <c r="E4315" s="8" t="s">
        <v>103</v>
      </c>
      <c r="F4315" s="8" t="s">
        <v>6622</v>
      </c>
    </row>
    <row r="4316" spans="2:6" x14ac:dyDescent="0.3">
      <c r="B4316" s="8" t="s">
        <v>5407</v>
      </c>
      <c r="C4316" s="8" t="s">
        <v>1339</v>
      </c>
      <c r="D4316" s="8" t="s">
        <v>6850</v>
      </c>
      <c r="E4316" s="8" t="s">
        <v>103</v>
      </c>
      <c r="F4316" s="8" t="s">
        <v>6622</v>
      </c>
    </row>
    <row r="4317" spans="2:6" x14ac:dyDescent="0.3">
      <c r="B4317" s="8" t="s">
        <v>5407</v>
      </c>
      <c r="C4317" s="8" t="s">
        <v>4893</v>
      </c>
      <c r="D4317" s="8" t="s">
        <v>6851</v>
      </c>
      <c r="E4317" s="8" t="s">
        <v>103</v>
      </c>
      <c r="F4317" s="8" t="s">
        <v>6622</v>
      </c>
    </row>
    <row r="4318" spans="2:6" x14ac:dyDescent="0.3">
      <c r="B4318" s="8" t="s">
        <v>5407</v>
      </c>
      <c r="C4318" s="8" t="s">
        <v>4895</v>
      </c>
      <c r="D4318" s="8" t="s">
        <v>6852</v>
      </c>
      <c r="E4318" s="8" t="s">
        <v>103</v>
      </c>
      <c r="F4318" s="8" t="s">
        <v>6622</v>
      </c>
    </row>
    <row r="4319" spans="2:6" x14ac:dyDescent="0.3">
      <c r="B4319" s="8" t="s">
        <v>5407</v>
      </c>
      <c r="C4319" s="8" t="s">
        <v>4897</v>
      </c>
      <c r="D4319" s="8" t="s">
        <v>6853</v>
      </c>
      <c r="E4319" s="8" t="s">
        <v>103</v>
      </c>
      <c r="F4319" s="8" t="s">
        <v>6622</v>
      </c>
    </row>
    <row r="4320" spans="2:6" x14ac:dyDescent="0.3">
      <c r="B4320" s="8" t="s">
        <v>5407</v>
      </c>
      <c r="C4320" s="8" t="s">
        <v>4899</v>
      </c>
      <c r="D4320" s="8" t="s">
        <v>6854</v>
      </c>
      <c r="E4320" s="8" t="s">
        <v>103</v>
      </c>
      <c r="F4320" s="8" t="s">
        <v>6622</v>
      </c>
    </row>
    <row r="4321" spans="2:6" x14ac:dyDescent="0.3">
      <c r="B4321" s="8" t="s">
        <v>5407</v>
      </c>
      <c r="C4321" s="8" t="s">
        <v>5113</v>
      </c>
      <c r="D4321" s="8" t="s">
        <v>6855</v>
      </c>
      <c r="E4321" s="8" t="s">
        <v>103</v>
      </c>
      <c r="F4321" s="8" t="s">
        <v>6622</v>
      </c>
    </row>
    <row r="4322" spans="2:6" x14ac:dyDescent="0.3">
      <c r="B4322" s="8" t="s">
        <v>5407</v>
      </c>
      <c r="C4322" s="8" t="s">
        <v>4307</v>
      </c>
      <c r="D4322" s="8" t="s">
        <v>6856</v>
      </c>
      <c r="E4322" s="8" t="s">
        <v>103</v>
      </c>
      <c r="F4322" s="8" t="s">
        <v>6622</v>
      </c>
    </row>
    <row r="4323" spans="2:6" x14ac:dyDescent="0.3">
      <c r="B4323" s="8" t="s">
        <v>5407</v>
      </c>
      <c r="C4323" s="8" t="s">
        <v>236</v>
      </c>
      <c r="D4323" s="8" t="s">
        <v>6857</v>
      </c>
      <c r="E4323" s="8" t="s">
        <v>103</v>
      </c>
      <c r="F4323" s="8" t="s">
        <v>6622</v>
      </c>
    </row>
    <row r="4324" spans="2:6" x14ac:dyDescent="0.3">
      <c r="B4324" s="8" t="s">
        <v>5407</v>
      </c>
      <c r="C4324" s="8" t="s">
        <v>1417</v>
      </c>
      <c r="D4324" s="8" t="s">
        <v>6858</v>
      </c>
      <c r="E4324" s="8" t="s">
        <v>103</v>
      </c>
      <c r="F4324" s="8" t="s">
        <v>6622</v>
      </c>
    </row>
    <row r="4325" spans="2:6" x14ac:dyDescent="0.3">
      <c r="B4325" s="8" t="s">
        <v>5407</v>
      </c>
      <c r="C4325" s="8" t="s">
        <v>1421</v>
      </c>
      <c r="D4325" s="8" t="s">
        <v>6859</v>
      </c>
      <c r="E4325" s="8" t="s">
        <v>103</v>
      </c>
      <c r="F4325" s="8" t="s">
        <v>6622</v>
      </c>
    </row>
    <row r="4326" spans="2:6" x14ac:dyDescent="0.3">
      <c r="B4326" s="8" t="s">
        <v>5407</v>
      </c>
      <c r="C4326" s="8" t="s">
        <v>1425</v>
      </c>
      <c r="D4326" s="8" t="s">
        <v>6860</v>
      </c>
      <c r="E4326" s="8" t="s">
        <v>103</v>
      </c>
      <c r="F4326" s="8" t="s">
        <v>6622</v>
      </c>
    </row>
    <row r="4327" spans="2:6" x14ac:dyDescent="0.3">
      <c r="B4327" s="8" t="s">
        <v>5407</v>
      </c>
      <c r="C4327" s="8" t="s">
        <v>1429</v>
      </c>
      <c r="D4327" s="8" t="s">
        <v>6861</v>
      </c>
      <c r="E4327" s="8" t="s">
        <v>103</v>
      </c>
      <c r="F4327" s="8" t="s">
        <v>6622</v>
      </c>
    </row>
    <row r="4328" spans="2:6" x14ac:dyDescent="0.3">
      <c r="B4328" s="8" t="s">
        <v>5407</v>
      </c>
      <c r="C4328" s="8" t="s">
        <v>2267</v>
      </c>
      <c r="D4328" s="8" t="s">
        <v>6862</v>
      </c>
      <c r="E4328" s="8" t="s">
        <v>103</v>
      </c>
      <c r="F4328" s="8" t="s">
        <v>6622</v>
      </c>
    </row>
    <row r="4329" spans="2:6" x14ac:dyDescent="0.3">
      <c r="B4329" s="8" t="s">
        <v>5407</v>
      </c>
      <c r="C4329" s="8" t="s">
        <v>6863</v>
      </c>
      <c r="D4329" s="8" t="s">
        <v>6864</v>
      </c>
      <c r="E4329" s="8" t="s">
        <v>103</v>
      </c>
      <c r="F4329" s="8" t="s">
        <v>6622</v>
      </c>
    </row>
    <row r="4330" spans="2:6" x14ac:dyDescent="0.3">
      <c r="B4330" s="8" t="s">
        <v>5407</v>
      </c>
      <c r="C4330" s="8" t="s">
        <v>6865</v>
      </c>
      <c r="D4330" s="8" t="s">
        <v>6866</v>
      </c>
      <c r="E4330" s="8" t="s">
        <v>103</v>
      </c>
      <c r="F4330" s="8" t="s">
        <v>6622</v>
      </c>
    </row>
    <row r="4331" spans="2:6" x14ac:dyDescent="0.3">
      <c r="B4331" s="8" t="s">
        <v>5407</v>
      </c>
      <c r="C4331" s="8" t="s">
        <v>4309</v>
      </c>
      <c r="D4331" s="8" t="s">
        <v>6867</v>
      </c>
      <c r="E4331" s="8" t="s">
        <v>103</v>
      </c>
      <c r="F4331" s="8" t="s">
        <v>6622</v>
      </c>
    </row>
    <row r="4332" spans="2:6" x14ac:dyDescent="0.3">
      <c r="B4332" s="8" t="s">
        <v>5407</v>
      </c>
      <c r="C4332" s="8" t="s">
        <v>6868</v>
      </c>
      <c r="D4332" s="8" t="s">
        <v>6869</v>
      </c>
      <c r="E4332" s="8" t="s">
        <v>103</v>
      </c>
      <c r="F4332" s="8" t="s">
        <v>6622</v>
      </c>
    </row>
    <row r="4333" spans="2:6" x14ac:dyDescent="0.3">
      <c r="B4333" s="8" t="s">
        <v>5407</v>
      </c>
      <c r="C4333" s="8" t="s">
        <v>6870</v>
      </c>
      <c r="D4333" s="8" t="s">
        <v>6871</v>
      </c>
      <c r="E4333" s="8" t="s">
        <v>103</v>
      </c>
      <c r="F4333" s="8" t="s">
        <v>6622</v>
      </c>
    </row>
    <row r="4334" spans="2:6" x14ac:dyDescent="0.3">
      <c r="B4334" s="8" t="s">
        <v>5407</v>
      </c>
      <c r="C4334" s="8" t="s">
        <v>6872</v>
      </c>
      <c r="D4334" s="8" t="s">
        <v>6873</v>
      </c>
      <c r="E4334" s="8" t="s">
        <v>103</v>
      </c>
      <c r="F4334" s="8" t="s">
        <v>6622</v>
      </c>
    </row>
    <row r="4335" spans="2:6" x14ac:dyDescent="0.3">
      <c r="B4335" s="8" t="s">
        <v>5407</v>
      </c>
      <c r="C4335" s="8" t="s">
        <v>6874</v>
      </c>
      <c r="D4335" s="8" t="s">
        <v>6875</v>
      </c>
      <c r="E4335" s="8" t="s">
        <v>103</v>
      </c>
      <c r="F4335" s="8" t="s">
        <v>6622</v>
      </c>
    </row>
    <row r="4336" spans="2:6" x14ac:dyDescent="0.3">
      <c r="B4336" s="8" t="s">
        <v>5407</v>
      </c>
      <c r="C4336" s="8" t="s">
        <v>3148</v>
      </c>
      <c r="D4336" s="8" t="s">
        <v>6876</v>
      </c>
      <c r="E4336" s="8" t="s">
        <v>103</v>
      </c>
      <c r="F4336" s="8" t="s">
        <v>6622</v>
      </c>
    </row>
    <row r="4337" spans="2:6" x14ac:dyDescent="0.3">
      <c r="B4337" s="8" t="s">
        <v>5407</v>
      </c>
      <c r="C4337" s="8" t="s">
        <v>5156</v>
      </c>
      <c r="D4337" s="8" t="s">
        <v>6877</v>
      </c>
      <c r="E4337" s="8" t="s">
        <v>103</v>
      </c>
      <c r="F4337" s="8" t="s">
        <v>6622</v>
      </c>
    </row>
    <row r="4338" spans="2:6" x14ac:dyDescent="0.3">
      <c r="B4338" s="8" t="s">
        <v>5407</v>
      </c>
      <c r="C4338" s="8" t="s">
        <v>5164</v>
      </c>
      <c r="D4338" s="8" t="s">
        <v>6878</v>
      </c>
      <c r="E4338" s="8" t="s">
        <v>103</v>
      </c>
      <c r="F4338" s="8" t="s">
        <v>6622</v>
      </c>
    </row>
    <row r="4339" spans="2:6" x14ac:dyDescent="0.3">
      <c r="B4339" s="8" t="s">
        <v>5407</v>
      </c>
      <c r="C4339" s="8" t="s">
        <v>3156</v>
      </c>
      <c r="D4339" s="8" t="s">
        <v>6879</v>
      </c>
      <c r="E4339" s="8" t="s">
        <v>103</v>
      </c>
      <c r="F4339" s="8" t="s">
        <v>6622</v>
      </c>
    </row>
    <row r="4340" spans="2:6" x14ac:dyDescent="0.3">
      <c r="B4340" s="8" t="s">
        <v>5407</v>
      </c>
      <c r="C4340" s="8" t="s">
        <v>6880</v>
      </c>
      <c r="D4340" s="8" t="s">
        <v>6881</v>
      </c>
      <c r="E4340" s="8" t="s">
        <v>103</v>
      </c>
      <c r="F4340" s="8" t="s">
        <v>6622</v>
      </c>
    </row>
    <row r="4341" spans="2:6" x14ac:dyDescent="0.3">
      <c r="B4341" s="8" t="s">
        <v>5407</v>
      </c>
      <c r="C4341" s="8" t="s">
        <v>6882</v>
      </c>
      <c r="D4341" s="8" t="s">
        <v>6883</v>
      </c>
      <c r="E4341" s="8" t="s">
        <v>103</v>
      </c>
      <c r="F4341" s="8" t="s">
        <v>6622</v>
      </c>
    </row>
    <row r="4342" spans="2:6" x14ac:dyDescent="0.3">
      <c r="B4342" s="8" t="s">
        <v>5407</v>
      </c>
      <c r="C4342" s="8" t="s">
        <v>3010</v>
      </c>
      <c r="D4342" s="8" t="s">
        <v>6884</v>
      </c>
      <c r="E4342" s="8" t="s">
        <v>103</v>
      </c>
      <c r="F4342" s="8" t="s">
        <v>6622</v>
      </c>
    </row>
    <row r="4343" spans="2:6" x14ac:dyDescent="0.3">
      <c r="B4343" s="8" t="s">
        <v>5407</v>
      </c>
      <c r="C4343" s="8" t="s">
        <v>4027</v>
      </c>
      <c r="D4343" s="8" t="s">
        <v>6885</v>
      </c>
      <c r="E4343" s="8" t="s">
        <v>103</v>
      </c>
      <c r="F4343" s="8" t="s">
        <v>6622</v>
      </c>
    </row>
    <row r="4344" spans="2:6" x14ac:dyDescent="0.3">
      <c r="B4344" s="8" t="s">
        <v>5407</v>
      </c>
      <c r="C4344" s="8" t="s">
        <v>5474</v>
      </c>
      <c r="D4344" s="8" t="s">
        <v>6886</v>
      </c>
      <c r="E4344" s="8" t="s">
        <v>103</v>
      </c>
      <c r="F4344" s="8" t="s">
        <v>6622</v>
      </c>
    </row>
    <row r="4345" spans="2:6" x14ac:dyDescent="0.3">
      <c r="B4345" s="8" t="s">
        <v>5407</v>
      </c>
      <c r="C4345" s="8" t="s">
        <v>4767</v>
      </c>
      <c r="D4345" s="8" t="s">
        <v>6887</v>
      </c>
      <c r="E4345" s="8" t="s">
        <v>103</v>
      </c>
      <c r="F4345" s="8" t="s">
        <v>6622</v>
      </c>
    </row>
    <row r="4346" spans="2:6" x14ac:dyDescent="0.3">
      <c r="B4346" s="8" t="s">
        <v>5407</v>
      </c>
      <c r="C4346" s="8" t="s">
        <v>6888</v>
      </c>
      <c r="D4346" s="8" t="s">
        <v>6889</v>
      </c>
      <c r="E4346" s="8" t="s">
        <v>103</v>
      </c>
      <c r="F4346" s="8" t="s">
        <v>6622</v>
      </c>
    </row>
    <row r="4347" spans="2:6" x14ac:dyDescent="0.3">
      <c r="B4347" s="8" t="s">
        <v>5407</v>
      </c>
      <c r="C4347" s="8" t="s">
        <v>6890</v>
      </c>
      <c r="D4347" s="8" t="s">
        <v>6891</v>
      </c>
      <c r="E4347" s="8" t="s">
        <v>103</v>
      </c>
      <c r="F4347" s="8" t="s">
        <v>6622</v>
      </c>
    </row>
    <row r="4348" spans="2:6" x14ac:dyDescent="0.3">
      <c r="B4348" s="8" t="s">
        <v>5407</v>
      </c>
      <c r="C4348" s="8" t="s">
        <v>6892</v>
      </c>
      <c r="D4348" s="8" t="s">
        <v>6893</v>
      </c>
      <c r="E4348" s="8" t="s">
        <v>103</v>
      </c>
      <c r="F4348" s="8" t="s">
        <v>6622</v>
      </c>
    </row>
    <row r="4349" spans="2:6" x14ac:dyDescent="0.3">
      <c r="B4349" s="8" t="s">
        <v>5407</v>
      </c>
      <c r="C4349" s="8" t="s">
        <v>6894</v>
      </c>
      <c r="D4349" s="8" t="s">
        <v>6895</v>
      </c>
      <c r="E4349" s="8" t="s">
        <v>103</v>
      </c>
      <c r="F4349" s="8" t="s">
        <v>6622</v>
      </c>
    </row>
    <row r="4350" spans="2:6" x14ac:dyDescent="0.3">
      <c r="B4350" s="8" t="s">
        <v>5407</v>
      </c>
      <c r="C4350" s="8" t="s">
        <v>6896</v>
      </c>
      <c r="D4350" s="8" t="s">
        <v>6897</v>
      </c>
      <c r="E4350" s="8" t="s">
        <v>103</v>
      </c>
      <c r="F4350" s="8" t="s">
        <v>6622</v>
      </c>
    </row>
    <row r="4351" spans="2:6" x14ac:dyDescent="0.3">
      <c r="B4351" s="8" t="s">
        <v>5407</v>
      </c>
      <c r="C4351" s="8" t="s">
        <v>4020</v>
      </c>
      <c r="D4351" s="8" t="s">
        <v>6898</v>
      </c>
      <c r="E4351" s="8" t="s">
        <v>103</v>
      </c>
      <c r="F4351" s="8" t="s">
        <v>6622</v>
      </c>
    </row>
    <row r="4352" spans="2:6" x14ac:dyDescent="0.3">
      <c r="B4352" s="8" t="s">
        <v>5407</v>
      </c>
      <c r="C4352" s="8" t="s">
        <v>6899</v>
      </c>
      <c r="D4352" s="8" t="s">
        <v>6900</v>
      </c>
      <c r="E4352" s="8" t="s">
        <v>103</v>
      </c>
      <c r="F4352" s="8" t="s">
        <v>6622</v>
      </c>
    </row>
    <row r="4353" spans="2:6" x14ac:dyDescent="0.3">
      <c r="B4353" s="8" t="s">
        <v>5407</v>
      </c>
      <c r="C4353" s="8" t="s">
        <v>5734</v>
      </c>
      <c r="D4353" s="8" t="s">
        <v>6901</v>
      </c>
      <c r="E4353" s="8" t="s">
        <v>103</v>
      </c>
      <c r="F4353" s="8" t="s">
        <v>6622</v>
      </c>
    </row>
    <row r="4354" spans="2:6" x14ac:dyDescent="0.3">
      <c r="B4354" s="8" t="s">
        <v>5407</v>
      </c>
      <c r="C4354" s="8" t="s">
        <v>1248</v>
      </c>
      <c r="D4354" s="8" t="s">
        <v>6902</v>
      </c>
      <c r="E4354" s="8" t="s">
        <v>103</v>
      </c>
      <c r="F4354" s="8" t="s">
        <v>6622</v>
      </c>
    </row>
    <row r="4355" spans="2:6" x14ac:dyDescent="0.3">
      <c r="B4355" s="8" t="s">
        <v>5407</v>
      </c>
      <c r="C4355" s="8" t="s">
        <v>3644</v>
      </c>
      <c r="D4355" s="8" t="s">
        <v>6903</v>
      </c>
      <c r="E4355" s="8" t="s">
        <v>103</v>
      </c>
      <c r="F4355" s="8" t="s">
        <v>6622</v>
      </c>
    </row>
    <row r="4356" spans="2:6" x14ac:dyDescent="0.3">
      <c r="B4356" s="8" t="s">
        <v>5407</v>
      </c>
      <c r="C4356" s="8" t="s">
        <v>6904</v>
      </c>
      <c r="D4356" s="8" t="s">
        <v>6905</v>
      </c>
      <c r="E4356" s="8" t="s">
        <v>103</v>
      </c>
      <c r="F4356" s="8" t="s">
        <v>6622</v>
      </c>
    </row>
    <row r="4357" spans="2:6" x14ac:dyDescent="0.3">
      <c r="B4357" s="8" t="s">
        <v>5407</v>
      </c>
      <c r="C4357" s="8" t="s">
        <v>306</v>
      </c>
      <c r="D4357" s="8" t="s">
        <v>6906</v>
      </c>
      <c r="E4357" s="8" t="s">
        <v>103</v>
      </c>
      <c r="F4357" s="8" t="s">
        <v>6622</v>
      </c>
    </row>
    <row r="4358" spans="2:6" x14ac:dyDescent="0.3">
      <c r="B4358" s="8" t="s">
        <v>5407</v>
      </c>
      <c r="C4358" s="8" t="s">
        <v>5556</v>
      </c>
      <c r="D4358" s="8" t="s">
        <v>6907</v>
      </c>
      <c r="E4358" s="8" t="s">
        <v>103</v>
      </c>
      <c r="F4358" s="8" t="s">
        <v>6622</v>
      </c>
    </row>
    <row r="4359" spans="2:6" x14ac:dyDescent="0.3">
      <c r="B4359" s="8" t="s">
        <v>5407</v>
      </c>
      <c r="C4359" s="8" t="s">
        <v>1177</v>
      </c>
      <c r="D4359" s="8" t="s">
        <v>6908</v>
      </c>
      <c r="E4359" s="8" t="s">
        <v>103</v>
      </c>
      <c r="F4359" s="8" t="s">
        <v>6622</v>
      </c>
    </row>
    <row r="4360" spans="2:6" x14ac:dyDescent="0.3">
      <c r="B4360" s="8" t="s">
        <v>5407</v>
      </c>
      <c r="C4360" s="8" t="s">
        <v>6909</v>
      </c>
      <c r="D4360" s="8" t="s">
        <v>6910</v>
      </c>
      <c r="E4360" s="8" t="s">
        <v>103</v>
      </c>
      <c r="F4360" s="8" t="s">
        <v>6622</v>
      </c>
    </row>
    <row r="4361" spans="2:6" x14ac:dyDescent="0.3">
      <c r="B4361" s="8" t="s">
        <v>5407</v>
      </c>
      <c r="C4361" s="8" t="s">
        <v>1617</v>
      </c>
      <c r="D4361" s="8" t="s">
        <v>6911</v>
      </c>
      <c r="E4361" s="8" t="s">
        <v>103</v>
      </c>
      <c r="F4361" s="8" t="s">
        <v>6622</v>
      </c>
    </row>
    <row r="4362" spans="2:6" x14ac:dyDescent="0.3">
      <c r="B4362" s="8" t="s">
        <v>5407</v>
      </c>
      <c r="C4362" s="8" t="s">
        <v>1619</v>
      </c>
      <c r="D4362" s="8" t="s">
        <v>6912</v>
      </c>
      <c r="E4362" s="8" t="s">
        <v>103</v>
      </c>
      <c r="F4362" s="8" t="s">
        <v>6622</v>
      </c>
    </row>
    <row r="4363" spans="2:6" x14ac:dyDescent="0.3">
      <c r="B4363" s="8" t="s">
        <v>5407</v>
      </c>
      <c r="C4363" s="8" t="s">
        <v>4545</v>
      </c>
      <c r="D4363" s="8" t="s">
        <v>6913</v>
      </c>
      <c r="E4363" s="8" t="s">
        <v>103</v>
      </c>
      <c r="F4363" s="8" t="s">
        <v>6622</v>
      </c>
    </row>
    <row r="4364" spans="2:6" x14ac:dyDescent="0.3">
      <c r="B4364" s="8" t="s">
        <v>5407</v>
      </c>
      <c r="C4364" s="8" t="s">
        <v>1624</v>
      </c>
      <c r="D4364" s="8" t="s">
        <v>6914</v>
      </c>
      <c r="E4364" s="8" t="s">
        <v>103</v>
      </c>
      <c r="F4364" s="8" t="s">
        <v>6622</v>
      </c>
    </row>
    <row r="4365" spans="2:6" x14ac:dyDescent="0.3">
      <c r="B4365" s="8" t="s">
        <v>5407</v>
      </c>
      <c r="C4365" s="8" t="s">
        <v>1626</v>
      </c>
      <c r="D4365" s="8" t="s">
        <v>6915</v>
      </c>
      <c r="E4365" s="8" t="s">
        <v>103</v>
      </c>
      <c r="F4365" s="8" t="s">
        <v>6622</v>
      </c>
    </row>
    <row r="4366" spans="2:6" x14ac:dyDescent="0.3">
      <c r="B4366" s="8" t="s">
        <v>5407</v>
      </c>
      <c r="C4366" s="8" t="s">
        <v>1199</v>
      </c>
      <c r="D4366" s="8" t="s">
        <v>6916</v>
      </c>
      <c r="E4366" s="8" t="s">
        <v>103</v>
      </c>
      <c r="F4366" s="8" t="s">
        <v>6622</v>
      </c>
    </row>
    <row r="4367" spans="2:6" x14ac:dyDescent="0.3">
      <c r="B4367" s="8" t="s">
        <v>5407</v>
      </c>
      <c r="C4367" s="8" t="s">
        <v>1839</v>
      </c>
      <c r="D4367" s="8" t="s">
        <v>6917</v>
      </c>
      <c r="E4367" s="8" t="s">
        <v>103</v>
      </c>
      <c r="F4367" s="8" t="s">
        <v>6622</v>
      </c>
    </row>
    <row r="4368" spans="2:6" x14ac:dyDescent="0.3">
      <c r="B4368" s="8" t="s">
        <v>5407</v>
      </c>
      <c r="C4368" s="8" t="s">
        <v>1841</v>
      </c>
      <c r="D4368" s="8" t="s">
        <v>6918</v>
      </c>
      <c r="E4368" s="8" t="s">
        <v>103</v>
      </c>
      <c r="F4368" s="8" t="s">
        <v>6622</v>
      </c>
    </row>
    <row r="4369" spans="2:6" x14ac:dyDescent="0.3">
      <c r="B4369" s="8" t="s">
        <v>5407</v>
      </c>
      <c r="C4369" s="8" t="s">
        <v>181</v>
      </c>
      <c r="D4369" s="8" t="s">
        <v>6919</v>
      </c>
      <c r="E4369" s="8" t="s">
        <v>103</v>
      </c>
      <c r="F4369" s="8" t="s">
        <v>6622</v>
      </c>
    </row>
    <row r="4370" spans="2:6" x14ac:dyDescent="0.3">
      <c r="B4370" s="8" t="s">
        <v>5407</v>
      </c>
      <c r="C4370" s="8" t="s">
        <v>6920</v>
      </c>
      <c r="D4370" s="8" t="s">
        <v>6921</v>
      </c>
      <c r="E4370" s="8" t="s">
        <v>103</v>
      </c>
      <c r="F4370" s="8" t="s">
        <v>6622</v>
      </c>
    </row>
    <row r="4371" spans="2:6" x14ac:dyDescent="0.3">
      <c r="B4371" s="8" t="s">
        <v>5407</v>
      </c>
      <c r="C4371" s="8" t="s">
        <v>6922</v>
      </c>
      <c r="D4371" s="8" t="s">
        <v>6923</v>
      </c>
      <c r="E4371" s="8" t="s">
        <v>103</v>
      </c>
      <c r="F4371" s="8" t="s">
        <v>6622</v>
      </c>
    </row>
    <row r="4372" spans="2:6" x14ac:dyDescent="0.3">
      <c r="B4372" s="8" t="s">
        <v>5407</v>
      </c>
      <c r="C4372" s="8" t="s">
        <v>6924</v>
      </c>
      <c r="D4372" s="8" t="s">
        <v>6925</v>
      </c>
      <c r="E4372" s="8" t="s">
        <v>103</v>
      </c>
      <c r="F4372" s="8" t="s">
        <v>6622</v>
      </c>
    </row>
    <row r="4373" spans="2:6" x14ac:dyDescent="0.3">
      <c r="B4373" s="8" t="s">
        <v>5407</v>
      </c>
      <c r="C4373" s="8" t="s">
        <v>6926</v>
      </c>
      <c r="D4373" s="8" t="s">
        <v>6927</v>
      </c>
      <c r="E4373" s="8" t="s">
        <v>103</v>
      </c>
      <c r="F4373" s="8" t="s">
        <v>6622</v>
      </c>
    </row>
    <row r="4374" spans="2:6" x14ac:dyDescent="0.3">
      <c r="B4374" s="8" t="s">
        <v>5407</v>
      </c>
      <c r="C4374" s="8" t="s">
        <v>6928</v>
      </c>
      <c r="D4374" s="8" t="s">
        <v>6929</v>
      </c>
      <c r="E4374" s="8" t="s">
        <v>103</v>
      </c>
      <c r="F4374" s="8" t="s">
        <v>6622</v>
      </c>
    </row>
    <row r="4375" spans="2:6" x14ac:dyDescent="0.3">
      <c r="B4375" s="8" t="s">
        <v>5407</v>
      </c>
      <c r="C4375" s="8" t="s">
        <v>6930</v>
      </c>
      <c r="D4375" s="8" t="s">
        <v>6931</v>
      </c>
      <c r="E4375" s="8" t="s">
        <v>103</v>
      </c>
      <c r="F4375" s="8" t="s">
        <v>6622</v>
      </c>
    </row>
    <row r="4376" spans="2:6" x14ac:dyDescent="0.3">
      <c r="B4376" s="8" t="s">
        <v>5407</v>
      </c>
      <c r="C4376" s="8" t="s">
        <v>6932</v>
      </c>
      <c r="D4376" s="8" t="s">
        <v>6933</v>
      </c>
      <c r="E4376" s="8" t="s">
        <v>103</v>
      </c>
      <c r="F4376" s="8" t="s">
        <v>6622</v>
      </c>
    </row>
    <row r="4377" spans="2:6" x14ac:dyDescent="0.3">
      <c r="B4377" s="8" t="s">
        <v>5407</v>
      </c>
      <c r="C4377" s="8" t="s">
        <v>6934</v>
      </c>
      <c r="D4377" s="8" t="s">
        <v>6935</v>
      </c>
      <c r="E4377" s="8" t="s">
        <v>103</v>
      </c>
      <c r="F4377" s="8" t="s">
        <v>6622</v>
      </c>
    </row>
    <row r="4378" spans="2:6" x14ac:dyDescent="0.3">
      <c r="B4378" s="8" t="s">
        <v>5407</v>
      </c>
      <c r="C4378" s="8">
        <v>6</v>
      </c>
      <c r="D4378" s="8" t="s">
        <v>6936</v>
      </c>
      <c r="E4378" s="8" t="s">
        <v>103</v>
      </c>
      <c r="F4378" s="8" t="s">
        <v>6622</v>
      </c>
    </row>
    <row r="4379" spans="2:6" x14ac:dyDescent="0.3">
      <c r="B4379" s="8" t="s">
        <v>5462</v>
      </c>
      <c r="C4379" s="8" t="s">
        <v>1049</v>
      </c>
      <c r="D4379" s="8" t="s">
        <v>6937</v>
      </c>
      <c r="E4379" s="8" t="s">
        <v>103</v>
      </c>
      <c r="F4379" s="8" t="s">
        <v>6622</v>
      </c>
    </row>
    <row r="4380" spans="2:6" x14ac:dyDescent="0.3">
      <c r="B4380" s="8" t="s">
        <v>5464</v>
      </c>
      <c r="C4380" s="8" t="s">
        <v>401</v>
      </c>
      <c r="D4380" s="8" t="s">
        <v>6938</v>
      </c>
      <c r="E4380" s="8" t="s">
        <v>103</v>
      </c>
      <c r="F4380" s="8" t="s">
        <v>6622</v>
      </c>
    </row>
    <row r="4381" spans="2:6" x14ac:dyDescent="0.3">
      <c r="B4381" s="8" t="s">
        <v>5464</v>
      </c>
      <c r="C4381" s="8" t="s">
        <v>2947</v>
      </c>
      <c r="D4381" s="8" t="s">
        <v>6939</v>
      </c>
      <c r="E4381" s="8" t="s">
        <v>103</v>
      </c>
      <c r="F4381" s="8" t="s">
        <v>6622</v>
      </c>
    </row>
    <row r="4382" spans="2:6" x14ac:dyDescent="0.3">
      <c r="B4382" s="8" t="s">
        <v>5464</v>
      </c>
      <c r="C4382" s="8" t="s">
        <v>2633</v>
      </c>
      <c r="D4382" s="8" t="s">
        <v>6940</v>
      </c>
      <c r="E4382" s="8" t="s">
        <v>103</v>
      </c>
      <c r="F4382" s="8" t="s">
        <v>6622</v>
      </c>
    </row>
    <row r="4383" spans="2:6" x14ac:dyDescent="0.3">
      <c r="B4383" s="8" t="s">
        <v>5464</v>
      </c>
      <c r="C4383" s="8" t="s">
        <v>2635</v>
      </c>
      <c r="D4383" s="8" t="s">
        <v>6941</v>
      </c>
      <c r="E4383" s="8" t="s">
        <v>103</v>
      </c>
      <c r="F4383" s="8" t="s">
        <v>6622</v>
      </c>
    </row>
    <row r="4384" spans="2:6" x14ac:dyDescent="0.3">
      <c r="B4384" s="8" t="s">
        <v>5464</v>
      </c>
      <c r="C4384" s="8" t="s">
        <v>2949</v>
      </c>
      <c r="D4384" s="8" t="s">
        <v>6942</v>
      </c>
      <c r="E4384" s="8" t="s">
        <v>103</v>
      </c>
      <c r="F4384" s="8" t="s">
        <v>6622</v>
      </c>
    </row>
    <row r="4385" spans="2:6" x14ac:dyDescent="0.3">
      <c r="B4385" s="8" t="s">
        <v>5464</v>
      </c>
      <c r="C4385" s="8" t="s">
        <v>1443</v>
      </c>
      <c r="D4385" s="8" t="s">
        <v>6943</v>
      </c>
      <c r="E4385" s="8" t="s">
        <v>103</v>
      </c>
      <c r="F4385" s="8" t="s">
        <v>6622</v>
      </c>
    </row>
    <row r="4386" spans="2:6" x14ac:dyDescent="0.3">
      <c r="B4386" s="8" t="s">
        <v>5464</v>
      </c>
      <c r="C4386" s="8" t="s">
        <v>1686</v>
      </c>
      <c r="D4386" s="8" t="s">
        <v>6944</v>
      </c>
      <c r="E4386" s="8" t="s">
        <v>103</v>
      </c>
      <c r="F4386" s="8" t="s">
        <v>6622</v>
      </c>
    </row>
    <row r="4387" spans="2:6" x14ac:dyDescent="0.3">
      <c r="B4387" s="8" t="s">
        <v>5464</v>
      </c>
      <c r="C4387" s="8" t="s">
        <v>3540</v>
      </c>
      <c r="D4387" s="8" t="s">
        <v>6945</v>
      </c>
      <c r="E4387" s="8" t="s">
        <v>103</v>
      </c>
      <c r="F4387" s="8" t="s">
        <v>6622</v>
      </c>
    </row>
    <row r="4388" spans="2:6" x14ac:dyDescent="0.3">
      <c r="B4388" s="8" t="s">
        <v>5464</v>
      </c>
      <c r="C4388" s="8" t="s">
        <v>2536</v>
      </c>
      <c r="D4388" s="8" t="s">
        <v>6946</v>
      </c>
      <c r="E4388" s="8" t="s">
        <v>103</v>
      </c>
      <c r="F4388" s="8" t="s">
        <v>6622</v>
      </c>
    </row>
    <row r="4389" spans="2:6" x14ac:dyDescent="0.3">
      <c r="B4389" s="8" t="s">
        <v>5464</v>
      </c>
      <c r="C4389" s="8" t="s">
        <v>2538</v>
      </c>
      <c r="D4389" s="8" t="s">
        <v>6947</v>
      </c>
      <c r="E4389" s="8" t="s">
        <v>103</v>
      </c>
      <c r="F4389" s="8" t="s">
        <v>6622</v>
      </c>
    </row>
    <row r="4390" spans="2:6" x14ac:dyDescent="0.3">
      <c r="B4390" s="8" t="s">
        <v>5464</v>
      </c>
      <c r="C4390" s="8" t="s">
        <v>6948</v>
      </c>
      <c r="D4390" s="8" t="s">
        <v>6949</v>
      </c>
      <c r="E4390" s="8" t="s">
        <v>103</v>
      </c>
      <c r="F4390" s="8" t="s">
        <v>6622</v>
      </c>
    </row>
    <row r="4391" spans="2:6" x14ac:dyDescent="0.3">
      <c r="B4391" s="8" t="s">
        <v>5464</v>
      </c>
      <c r="C4391" s="8" t="s">
        <v>2540</v>
      </c>
      <c r="D4391" s="8" t="s">
        <v>6950</v>
      </c>
      <c r="E4391" s="8" t="s">
        <v>103</v>
      </c>
      <c r="F4391" s="8" t="s">
        <v>6622</v>
      </c>
    </row>
    <row r="4392" spans="2:6" x14ac:dyDescent="0.3">
      <c r="B4392" s="8" t="s">
        <v>5464</v>
      </c>
      <c r="C4392" s="8" t="s">
        <v>2542</v>
      </c>
      <c r="D4392" s="8" t="s">
        <v>6951</v>
      </c>
      <c r="E4392" s="8" t="s">
        <v>103</v>
      </c>
      <c r="F4392" s="8" t="s">
        <v>6622</v>
      </c>
    </row>
    <row r="4393" spans="2:6" x14ac:dyDescent="0.3">
      <c r="B4393" s="8" t="s">
        <v>5464</v>
      </c>
      <c r="C4393" s="8" t="s">
        <v>6952</v>
      </c>
      <c r="D4393" s="8" t="s">
        <v>6953</v>
      </c>
      <c r="E4393" s="8" t="s">
        <v>103</v>
      </c>
      <c r="F4393" s="8" t="s">
        <v>6622</v>
      </c>
    </row>
    <row r="4394" spans="2:6" x14ac:dyDescent="0.3">
      <c r="B4394" s="8" t="s">
        <v>5464</v>
      </c>
      <c r="C4394" s="8" t="s">
        <v>6954</v>
      </c>
      <c r="D4394" s="8" t="s">
        <v>6955</v>
      </c>
      <c r="E4394" s="8" t="s">
        <v>103</v>
      </c>
      <c r="F4394" s="8" t="s">
        <v>6622</v>
      </c>
    </row>
    <row r="4395" spans="2:6" x14ac:dyDescent="0.3">
      <c r="B4395" s="8" t="s">
        <v>5464</v>
      </c>
      <c r="C4395" s="8" t="s">
        <v>6956</v>
      </c>
      <c r="D4395" s="8" t="s">
        <v>6957</v>
      </c>
      <c r="E4395" s="8" t="s">
        <v>103</v>
      </c>
      <c r="F4395" s="8" t="s">
        <v>6622</v>
      </c>
    </row>
    <row r="4396" spans="2:6" x14ac:dyDescent="0.3">
      <c r="B4396" s="8" t="s">
        <v>5464</v>
      </c>
      <c r="C4396" s="8" t="s">
        <v>3817</v>
      </c>
      <c r="D4396" s="8" t="s">
        <v>6958</v>
      </c>
      <c r="E4396" s="8" t="s">
        <v>103</v>
      </c>
      <c r="F4396" s="8" t="s">
        <v>6622</v>
      </c>
    </row>
    <row r="4397" spans="2:6" x14ac:dyDescent="0.3">
      <c r="B4397" s="8" t="s">
        <v>5464</v>
      </c>
      <c r="C4397" s="8" t="s">
        <v>6959</v>
      </c>
      <c r="D4397" s="8" t="s">
        <v>6960</v>
      </c>
      <c r="E4397" s="8" t="s">
        <v>103</v>
      </c>
      <c r="F4397" s="8" t="s">
        <v>6622</v>
      </c>
    </row>
    <row r="4398" spans="2:6" x14ac:dyDescent="0.3">
      <c r="B4398" s="8" t="s">
        <v>5464</v>
      </c>
      <c r="C4398" s="8" t="s">
        <v>6961</v>
      </c>
      <c r="D4398" s="8" t="s">
        <v>6962</v>
      </c>
      <c r="E4398" s="8" t="s">
        <v>103</v>
      </c>
      <c r="F4398" s="8" t="s">
        <v>6622</v>
      </c>
    </row>
    <row r="4399" spans="2:6" x14ac:dyDescent="0.3">
      <c r="B4399" s="8" t="s">
        <v>5464</v>
      </c>
      <c r="C4399" s="8" t="s">
        <v>812</v>
      </c>
      <c r="D4399" s="8" t="s">
        <v>6963</v>
      </c>
      <c r="E4399" s="8" t="s">
        <v>103</v>
      </c>
      <c r="F4399" s="8" t="s">
        <v>6622</v>
      </c>
    </row>
    <row r="4400" spans="2:6" x14ac:dyDescent="0.3">
      <c r="B4400" s="8" t="s">
        <v>5464</v>
      </c>
      <c r="C4400" s="8" t="s">
        <v>816</v>
      </c>
      <c r="D4400" s="8" t="s">
        <v>6964</v>
      </c>
      <c r="E4400" s="8" t="s">
        <v>103</v>
      </c>
      <c r="F4400" s="8" t="s">
        <v>6622</v>
      </c>
    </row>
    <row r="4401" spans="2:6" x14ac:dyDescent="0.3">
      <c r="B4401" s="8" t="s">
        <v>5464</v>
      </c>
      <c r="C4401" s="8" t="s">
        <v>6965</v>
      </c>
      <c r="D4401" s="8" t="s">
        <v>6966</v>
      </c>
      <c r="E4401" s="8" t="s">
        <v>103</v>
      </c>
      <c r="F4401" s="8" t="s">
        <v>6622</v>
      </c>
    </row>
    <row r="4402" spans="2:6" x14ac:dyDescent="0.3">
      <c r="B4402" s="8" t="s">
        <v>5464</v>
      </c>
      <c r="C4402" s="8" t="s">
        <v>411</v>
      </c>
      <c r="D4402" s="8" t="s">
        <v>6967</v>
      </c>
      <c r="E4402" s="8" t="s">
        <v>103</v>
      </c>
      <c r="F4402" s="8" t="s">
        <v>6622</v>
      </c>
    </row>
    <row r="4403" spans="2:6" x14ac:dyDescent="0.3">
      <c r="B4403" s="8" t="s">
        <v>5464</v>
      </c>
      <c r="C4403" s="8" t="s">
        <v>6968</v>
      </c>
      <c r="D4403" s="8" t="s">
        <v>6969</v>
      </c>
      <c r="E4403" s="8" t="s">
        <v>103</v>
      </c>
      <c r="F4403" s="8" t="s">
        <v>6622</v>
      </c>
    </row>
    <row r="4404" spans="2:6" x14ac:dyDescent="0.3">
      <c r="B4404" s="8" t="s">
        <v>5464</v>
      </c>
      <c r="C4404" s="8" t="s">
        <v>6341</v>
      </c>
      <c r="D4404" s="8" t="s">
        <v>6970</v>
      </c>
      <c r="E4404" s="8" t="s">
        <v>103</v>
      </c>
      <c r="F4404" s="8" t="s">
        <v>6622</v>
      </c>
    </row>
    <row r="4405" spans="2:6" x14ac:dyDescent="0.3">
      <c r="B4405" s="8" t="s">
        <v>5510</v>
      </c>
      <c r="C4405" s="8" t="s">
        <v>6971</v>
      </c>
      <c r="D4405" s="8" t="s">
        <v>6972</v>
      </c>
      <c r="E4405" s="8" t="s">
        <v>103</v>
      </c>
      <c r="F4405" s="8" t="s">
        <v>6622</v>
      </c>
    </row>
    <row r="4406" spans="2:6" x14ac:dyDescent="0.3">
      <c r="B4406" s="8" t="s">
        <v>5518</v>
      </c>
      <c r="C4406" s="8" t="s">
        <v>3586</v>
      </c>
      <c r="D4406" s="8" t="s">
        <v>6973</v>
      </c>
      <c r="E4406" s="8" t="s">
        <v>103</v>
      </c>
      <c r="F4406" s="8" t="s">
        <v>6622</v>
      </c>
    </row>
    <row r="4407" spans="2:6" x14ac:dyDescent="0.3">
      <c r="B4407" s="8" t="s">
        <v>5518</v>
      </c>
      <c r="C4407" s="8" t="s">
        <v>3588</v>
      </c>
      <c r="D4407" s="8" t="s">
        <v>6974</v>
      </c>
      <c r="E4407" s="8" t="s">
        <v>103</v>
      </c>
      <c r="F4407" s="8" t="s">
        <v>6622</v>
      </c>
    </row>
    <row r="4408" spans="2:6" x14ac:dyDescent="0.3">
      <c r="B4408" s="8" t="s">
        <v>5518</v>
      </c>
      <c r="C4408" s="8" t="s">
        <v>4727</v>
      </c>
      <c r="D4408" s="8" t="s">
        <v>6975</v>
      </c>
      <c r="E4408" s="8" t="s">
        <v>103</v>
      </c>
      <c r="F4408" s="8" t="s">
        <v>6622</v>
      </c>
    </row>
    <row r="4409" spans="2:6" x14ac:dyDescent="0.3">
      <c r="B4409" s="8" t="s">
        <v>5518</v>
      </c>
      <c r="C4409" s="8" t="s">
        <v>6976</v>
      </c>
      <c r="D4409" s="8" t="s">
        <v>6977</v>
      </c>
      <c r="E4409" s="8" t="s">
        <v>103</v>
      </c>
      <c r="F4409" s="8" t="s">
        <v>6622</v>
      </c>
    </row>
    <row r="4410" spans="2:6" x14ac:dyDescent="0.3">
      <c r="B4410" s="8" t="s">
        <v>5518</v>
      </c>
      <c r="C4410" s="8" t="s">
        <v>6978</v>
      </c>
      <c r="D4410" s="8" t="s">
        <v>6979</v>
      </c>
      <c r="E4410" s="8" t="s">
        <v>103</v>
      </c>
      <c r="F4410" s="8" t="s">
        <v>6622</v>
      </c>
    </row>
    <row r="4411" spans="2:6" x14ac:dyDescent="0.3">
      <c r="B4411" s="8" t="s">
        <v>5518</v>
      </c>
      <c r="C4411" s="8" t="s">
        <v>3138</v>
      </c>
      <c r="D4411" s="8" t="s">
        <v>6980</v>
      </c>
      <c r="E4411" s="8" t="s">
        <v>103</v>
      </c>
      <c r="F4411" s="8" t="s">
        <v>6622</v>
      </c>
    </row>
    <row r="4412" spans="2:6" x14ac:dyDescent="0.3">
      <c r="B4412" s="8" t="s">
        <v>5518</v>
      </c>
      <c r="C4412" s="8" t="s">
        <v>5181</v>
      </c>
      <c r="D4412" s="8" t="s">
        <v>6981</v>
      </c>
      <c r="E4412" s="8" t="s">
        <v>103</v>
      </c>
      <c r="F4412" s="8" t="s">
        <v>6622</v>
      </c>
    </row>
    <row r="4413" spans="2:6" x14ac:dyDescent="0.3">
      <c r="B4413" s="8" t="s">
        <v>5518</v>
      </c>
      <c r="C4413" s="8" t="s">
        <v>1784</v>
      </c>
      <c r="D4413" s="8" t="s">
        <v>6982</v>
      </c>
      <c r="E4413" s="8" t="s">
        <v>103</v>
      </c>
      <c r="F4413" s="8" t="s">
        <v>6622</v>
      </c>
    </row>
    <row r="4414" spans="2:6" x14ac:dyDescent="0.3">
      <c r="B4414" s="8" t="s">
        <v>5518</v>
      </c>
      <c r="C4414" s="8" t="s">
        <v>5679</v>
      </c>
      <c r="D4414" s="8" t="s">
        <v>6983</v>
      </c>
      <c r="E4414" s="8" t="s">
        <v>103</v>
      </c>
      <c r="F4414" s="8" t="s">
        <v>6622</v>
      </c>
    </row>
    <row r="4415" spans="2:6" x14ac:dyDescent="0.3">
      <c r="B4415" s="8" t="s">
        <v>5518</v>
      </c>
      <c r="C4415" s="8" t="s">
        <v>6984</v>
      </c>
      <c r="D4415" s="8" t="s">
        <v>6985</v>
      </c>
      <c r="E4415" s="8" t="s">
        <v>103</v>
      </c>
      <c r="F4415" s="8" t="s">
        <v>6622</v>
      </c>
    </row>
    <row r="4416" spans="2:6" x14ac:dyDescent="0.3">
      <c r="B4416" s="8" t="s">
        <v>5518</v>
      </c>
      <c r="C4416" s="8" t="s">
        <v>3596</v>
      </c>
      <c r="D4416" s="8" t="s">
        <v>6986</v>
      </c>
      <c r="E4416" s="8" t="s">
        <v>103</v>
      </c>
      <c r="F4416" s="8" t="s">
        <v>6622</v>
      </c>
    </row>
    <row r="4417" spans="2:6" x14ac:dyDescent="0.3">
      <c r="B4417" s="8" t="s">
        <v>5518</v>
      </c>
      <c r="C4417" s="8" t="s">
        <v>4020</v>
      </c>
      <c r="D4417" s="8" t="s">
        <v>6987</v>
      </c>
      <c r="E4417" s="8" t="s">
        <v>103</v>
      </c>
      <c r="F4417" s="8" t="s">
        <v>6622</v>
      </c>
    </row>
    <row r="4418" spans="2:6" x14ac:dyDescent="0.3">
      <c r="B4418" s="8" t="s">
        <v>5518</v>
      </c>
      <c r="C4418" s="8" t="s">
        <v>6899</v>
      </c>
      <c r="D4418" s="8" t="s">
        <v>6988</v>
      </c>
      <c r="E4418" s="8" t="s">
        <v>103</v>
      </c>
      <c r="F4418" s="8" t="s">
        <v>6622</v>
      </c>
    </row>
    <row r="4419" spans="2:6" x14ac:dyDescent="0.3">
      <c r="B4419" s="8" t="s">
        <v>5518</v>
      </c>
      <c r="C4419" s="8" t="s">
        <v>1451</v>
      </c>
      <c r="D4419" s="8" t="s">
        <v>6989</v>
      </c>
      <c r="E4419" s="8" t="s">
        <v>103</v>
      </c>
      <c r="F4419" s="8" t="s">
        <v>6622</v>
      </c>
    </row>
    <row r="4420" spans="2:6" x14ac:dyDescent="0.3">
      <c r="B4420" s="8" t="s">
        <v>5518</v>
      </c>
      <c r="C4420" s="8" t="s">
        <v>4261</v>
      </c>
      <c r="D4420" s="8" t="s">
        <v>6990</v>
      </c>
      <c r="E4420" s="8" t="s">
        <v>103</v>
      </c>
      <c r="F4420" s="8" t="s">
        <v>6622</v>
      </c>
    </row>
    <row r="4421" spans="2:6" x14ac:dyDescent="0.3">
      <c r="B4421" s="8" t="s">
        <v>5518</v>
      </c>
      <c r="C4421" s="8" t="s">
        <v>6991</v>
      </c>
      <c r="D4421" s="8" t="s">
        <v>6992</v>
      </c>
      <c r="E4421" s="8" t="s">
        <v>103</v>
      </c>
      <c r="F4421" s="8" t="s">
        <v>6622</v>
      </c>
    </row>
    <row r="4422" spans="2:6" x14ac:dyDescent="0.3">
      <c r="B4422" s="8" t="s">
        <v>5518</v>
      </c>
      <c r="C4422" s="8" t="s">
        <v>2285</v>
      </c>
      <c r="D4422" s="8" t="s">
        <v>6993</v>
      </c>
      <c r="E4422" s="8" t="s">
        <v>103</v>
      </c>
      <c r="F4422" s="8" t="s">
        <v>6622</v>
      </c>
    </row>
    <row r="4423" spans="2:6" x14ac:dyDescent="0.3">
      <c r="B4423" s="8" t="s">
        <v>5518</v>
      </c>
      <c r="C4423" s="8" t="s">
        <v>2524</v>
      </c>
      <c r="D4423" s="8" t="s">
        <v>6994</v>
      </c>
      <c r="E4423" s="8" t="s">
        <v>103</v>
      </c>
      <c r="F4423" s="8" t="s">
        <v>6622</v>
      </c>
    </row>
    <row r="4424" spans="2:6" x14ac:dyDescent="0.3">
      <c r="B4424" s="8" t="s">
        <v>5518</v>
      </c>
      <c r="C4424" s="8" t="s">
        <v>1940</v>
      </c>
      <c r="D4424" s="8" t="s">
        <v>6995</v>
      </c>
      <c r="E4424" s="8" t="s">
        <v>103</v>
      </c>
      <c r="F4424" s="8" t="s">
        <v>6622</v>
      </c>
    </row>
    <row r="4425" spans="2:6" x14ac:dyDescent="0.3">
      <c r="B4425" s="8" t="s">
        <v>5518</v>
      </c>
      <c r="C4425" s="8" t="s">
        <v>2527</v>
      </c>
      <c r="D4425" s="8" t="s">
        <v>6996</v>
      </c>
      <c r="E4425" s="8" t="s">
        <v>103</v>
      </c>
      <c r="F4425" s="8" t="s">
        <v>6622</v>
      </c>
    </row>
    <row r="4426" spans="2:6" x14ac:dyDescent="0.3">
      <c r="B4426" s="8" t="s">
        <v>5518</v>
      </c>
      <c r="C4426" s="8" t="s">
        <v>2529</v>
      </c>
      <c r="D4426" s="8" t="s">
        <v>6997</v>
      </c>
      <c r="E4426" s="8" t="s">
        <v>103</v>
      </c>
      <c r="F4426" s="8" t="s">
        <v>6622</v>
      </c>
    </row>
    <row r="4427" spans="2:6" x14ac:dyDescent="0.3">
      <c r="B4427" s="8" t="s">
        <v>5518</v>
      </c>
      <c r="C4427" s="8" t="s">
        <v>2531</v>
      </c>
      <c r="D4427" s="8" t="s">
        <v>6998</v>
      </c>
      <c r="E4427" s="8" t="s">
        <v>103</v>
      </c>
      <c r="F4427" s="8" t="s">
        <v>6622</v>
      </c>
    </row>
    <row r="4428" spans="2:6" x14ac:dyDescent="0.3">
      <c r="B4428" s="8" t="s">
        <v>5518</v>
      </c>
      <c r="C4428" s="8" t="s">
        <v>2533</v>
      </c>
      <c r="D4428" s="8" t="s">
        <v>6999</v>
      </c>
      <c r="E4428" s="8" t="s">
        <v>103</v>
      </c>
      <c r="F4428" s="8" t="s">
        <v>6622</v>
      </c>
    </row>
    <row r="4429" spans="2:6" x14ac:dyDescent="0.3">
      <c r="B4429" s="8" t="s">
        <v>5518</v>
      </c>
      <c r="C4429" s="8" t="s">
        <v>3063</v>
      </c>
      <c r="D4429" s="8" t="s">
        <v>7000</v>
      </c>
      <c r="E4429" s="8" t="s">
        <v>103</v>
      </c>
      <c r="F4429" s="8" t="s">
        <v>6622</v>
      </c>
    </row>
    <row r="4430" spans="2:6" x14ac:dyDescent="0.3">
      <c r="B4430" s="8" t="s">
        <v>5518</v>
      </c>
      <c r="C4430" s="8" t="s">
        <v>822</v>
      </c>
      <c r="D4430" s="8" t="s">
        <v>7001</v>
      </c>
      <c r="E4430" s="8" t="s">
        <v>103</v>
      </c>
      <c r="F4430" s="8" t="s">
        <v>6622</v>
      </c>
    </row>
    <row r="4431" spans="2:6" x14ac:dyDescent="0.3">
      <c r="B4431" s="8" t="s">
        <v>5518</v>
      </c>
      <c r="C4431" s="8" t="s">
        <v>826</v>
      </c>
      <c r="D4431" s="8" t="s">
        <v>7002</v>
      </c>
      <c r="E4431" s="8" t="s">
        <v>103</v>
      </c>
      <c r="F4431" s="8" t="s">
        <v>6622</v>
      </c>
    </row>
    <row r="4432" spans="2:6" x14ac:dyDescent="0.3">
      <c r="B4432" s="8" t="s">
        <v>5518</v>
      </c>
      <c r="C4432" s="8" t="s">
        <v>3545</v>
      </c>
      <c r="D4432" s="8" t="s">
        <v>7003</v>
      </c>
      <c r="E4432" s="8" t="s">
        <v>103</v>
      </c>
      <c r="F4432" s="8" t="s">
        <v>6622</v>
      </c>
    </row>
    <row r="4433" spans="2:6" x14ac:dyDescent="0.3">
      <c r="B4433" s="8" t="s">
        <v>5518</v>
      </c>
      <c r="C4433" s="8" t="s">
        <v>3547</v>
      </c>
      <c r="D4433" s="8" t="s">
        <v>7004</v>
      </c>
      <c r="E4433" s="8" t="s">
        <v>103</v>
      </c>
      <c r="F4433" s="8" t="s">
        <v>6622</v>
      </c>
    </row>
    <row r="4434" spans="2:6" x14ac:dyDescent="0.3">
      <c r="B4434" s="8" t="s">
        <v>5518</v>
      </c>
      <c r="C4434" s="8" t="s">
        <v>2554</v>
      </c>
      <c r="D4434" s="8" t="s">
        <v>7005</v>
      </c>
      <c r="E4434" s="8" t="s">
        <v>103</v>
      </c>
      <c r="F4434" s="8" t="s">
        <v>6622</v>
      </c>
    </row>
    <row r="4435" spans="2:6" x14ac:dyDescent="0.3">
      <c r="B4435" s="8" t="s">
        <v>5518</v>
      </c>
      <c r="C4435" s="8" t="s">
        <v>1494</v>
      </c>
      <c r="D4435" s="8" t="s">
        <v>7006</v>
      </c>
      <c r="E4435" s="8" t="s">
        <v>103</v>
      </c>
      <c r="F4435" s="8" t="s">
        <v>6622</v>
      </c>
    </row>
    <row r="4436" spans="2:6" x14ac:dyDescent="0.3">
      <c r="B4436" s="8" t="s">
        <v>5518</v>
      </c>
      <c r="C4436" s="8" t="s">
        <v>7007</v>
      </c>
      <c r="D4436" s="8" t="s">
        <v>7008</v>
      </c>
      <c r="E4436" s="8" t="s">
        <v>103</v>
      </c>
      <c r="F4436" s="8" t="s">
        <v>6622</v>
      </c>
    </row>
    <row r="4437" spans="2:6" x14ac:dyDescent="0.3">
      <c r="B4437" s="8" t="s">
        <v>5518</v>
      </c>
      <c r="C4437" s="8" t="s">
        <v>7009</v>
      </c>
      <c r="D4437" s="8" t="s">
        <v>7010</v>
      </c>
      <c r="E4437" s="8" t="s">
        <v>103</v>
      </c>
      <c r="F4437" s="8" t="s">
        <v>6622</v>
      </c>
    </row>
    <row r="4438" spans="2:6" x14ac:dyDescent="0.3">
      <c r="B4438" s="8" t="s">
        <v>5518</v>
      </c>
      <c r="C4438" s="8" t="s">
        <v>4557</v>
      </c>
      <c r="D4438" s="8" t="s">
        <v>7011</v>
      </c>
      <c r="E4438" s="8" t="s">
        <v>103</v>
      </c>
      <c r="F4438" s="8" t="s">
        <v>6622</v>
      </c>
    </row>
    <row r="4439" spans="2:6" x14ac:dyDescent="0.3">
      <c r="B4439" s="8" t="s">
        <v>5518</v>
      </c>
      <c r="C4439" s="8" t="s">
        <v>1624</v>
      </c>
      <c r="D4439" s="8" t="s">
        <v>7012</v>
      </c>
      <c r="E4439" s="8" t="s">
        <v>103</v>
      </c>
      <c r="F4439" s="8" t="s">
        <v>6622</v>
      </c>
    </row>
    <row r="4440" spans="2:6" x14ac:dyDescent="0.3">
      <c r="B4440" s="8" t="s">
        <v>7013</v>
      </c>
      <c r="C4440" s="8"/>
      <c r="D4440" s="8" t="s">
        <v>7013</v>
      </c>
      <c r="E4440" s="8" t="s">
        <v>103</v>
      </c>
      <c r="F4440" s="8" t="s">
        <v>6622</v>
      </c>
    </row>
    <row r="4441" spans="2:6" x14ac:dyDescent="0.3">
      <c r="B4441" s="8" t="s">
        <v>7014</v>
      </c>
      <c r="C4441" s="8" t="s">
        <v>1807</v>
      </c>
      <c r="D4441" s="8" t="s">
        <v>7015</v>
      </c>
      <c r="E4441" s="8" t="s">
        <v>107</v>
      </c>
      <c r="F4441" s="8" t="s">
        <v>6622</v>
      </c>
    </row>
    <row r="4442" spans="2:6" x14ac:dyDescent="0.3">
      <c r="B4442" s="8" t="s">
        <v>7016</v>
      </c>
      <c r="C4442" s="8" t="s">
        <v>5110</v>
      </c>
      <c r="D4442" s="8" t="s">
        <v>7017</v>
      </c>
      <c r="E4442" s="8" t="s">
        <v>107</v>
      </c>
      <c r="F4442" s="8" t="s">
        <v>6622</v>
      </c>
    </row>
    <row r="4443" spans="2:6" x14ac:dyDescent="0.3">
      <c r="B4443" s="8" t="s">
        <v>6665</v>
      </c>
      <c r="C4443" s="8" t="s">
        <v>1729</v>
      </c>
      <c r="D4443" s="8" t="s">
        <v>7018</v>
      </c>
      <c r="E4443" s="8" t="s">
        <v>107</v>
      </c>
      <c r="F4443" s="8" t="s">
        <v>6622</v>
      </c>
    </row>
    <row r="4444" spans="2:6" x14ac:dyDescent="0.3">
      <c r="B4444" s="8" t="s">
        <v>6667</v>
      </c>
      <c r="C4444" s="8"/>
      <c r="D4444" s="8" t="s">
        <v>6667</v>
      </c>
      <c r="E4444" s="8" t="s">
        <v>107</v>
      </c>
      <c r="F4444" s="8" t="s">
        <v>6622</v>
      </c>
    </row>
    <row r="4445" spans="2:6" x14ac:dyDescent="0.3">
      <c r="B4445" s="8" t="s">
        <v>5101</v>
      </c>
      <c r="C4445" s="8" t="s">
        <v>4720</v>
      </c>
      <c r="D4445" s="8" t="s">
        <v>7019</v>
      </c>
      <c r="E4445" s="8" t="s">
        <v>107</v>
      </c>
      <c r="F4445" s="8" t="s">
        <v>6622</v>
      </c>
    </row>
    <row r="4446" spans="2:6" x14ac:dyDescent="0.3">
      <c r="B4446" s="8" t="s">
        <v>5101</v>
      </c>
      <c r="C4446" s="8" t="s">
        <v>1559</v>
      </c>
      <c r="D4446" s="8" t="s">
        <v>7020</v>
      </c>
      <c r="E4446" s="8" t="s">
        <v>107</v>
      </c>
      <c r="F4446" s="8" t="s">
        <v>6622</v>
      </c>
    </row>
    <row r="4447" spans="2:6" x14ac:dyDescent="0.3">
      <c r="B4447" s="8" t="s">
        <v>5101</v>
      </c>
      <c r="C4447" s="8" t="s">
        <v>5289</v>
      </c>
      <c r="D4447" s="8" t="s">
        <v>7021</v>
      </c>
      <c r="E4447" s="8" t="s">
        <v>107</v>
      </c>
      <c r="F4447" s="8" t="s">
        <v>6622</v>
      </c>
    </row>
    <row r="4448" spans="2:6" x14ac:dyDescent="0.3">
      <c r="B4448" s="8" t="s">
        <v>5101</v>
      </c>
      <c r="C4448" s="8" t="s">
        <v>5291</v>
      </c>
      <c r="D4448" s="8" t="s">
        <v>7022</v>
      </c>
      <c r="E4448" s="8" t="s">
        <v>107</v>
      </c>
      <c r="F4448" s="8" t="s">
        <v>6622</v>
      </c>
    </row>
    <row r="4449" spans="2:6" x14ac:dyDescent="0.3">
      <c r="B4449" s="8" t="s">
        <v>5101</v>
      </c>
      <c r="C4449" s="8" t="s">
        <v>660</v>
      </c>
      <c r="D4449" s="8" t="s">
        <v>7023</v>
      </c>
      <c r="E4449" s="8" t="s">
        <v>107</v>
      </c>
      <c r="F4449" s="8" t="s">
        <v>6622</v>
      </c>
    </row>
    <row r="4450" spans="2:6" x14ac:dyDescent="0.3">
      <c r="B4450" s="8" t="s">
        <v>5101</v>
      </c>
      <c r="C4450" s="8" t="s">
        <v>662</v>
      </c>
      <c r="D4450" s="8" t="s">
        <v>7024</v>
      </c>
      <c r="E4450" s="8" t="s">
        <v>107</v>
      </c>
      <c r="F4450" s="8" t="s">
        <v>6622</v>
      </c>
    </row>
    <row r="4451" spans="2:6" x14ac:dyDescent="0.3">
      <c r="B4451" s="8" t="s">
        <v>5101</v>
      </c>
      <c r="C4451" s="8" t="s">
        <v>664</v>
      </c>
      <c r="D4451" s="8" t="s">
        <v>7025</v>
      </c>
      <c r="E4451" s="8" t="s">
        <v>107</v>
      </c>
      <c r="F4451" s="8" t="s">
        <v>6622</v>
      </c>
    </row>
    <row r="4452" spans="2:6" x14ac:dyDescent="0.3">
      <c r="B4452" s="8" t="s">
        <v>5101</v>
      </c>
      <c r="C4452" s="8" t="s">
        <v>666</v>
      </c>
      <c r="D4452" s="8" t="s">
        <v>7026</v>
      </c>
      <c r="E4452" s="8" t="s">
        <v>107</v>
      </c>
      <c r="F4452" s="8" t="s">
        <v>6622</v>
      </c>
    </row>
    <row r="4453" spans="2:6" x14ac:dyDescent="0.3">
      <c r="B4453" s="8" t="s">
        <v>4686</v>
      </c>
      <c r="C4453" s="8" t="s">
        <v>1498</v>
      </c>
      <c r="D4453" s="8" t="s">
        <v>7027</v>
      </c>
      <c r="E4453" s="8" t="s">
        <v>107</v>
      </c>
      <c r="F4453" s="8" t="s">
        <v>6622</v>
      </c>
    </row>
    <row r="4454" spans="2:6" x14ac:dyDescent="0.3">
      <c r="B4454" s="8" t="s">
        <v>4686</v>
      </c>
      <c r="C4454" s="8" t="s">
        <v>7028</v>
      </c>
      <c r="D4454" s="8" t="s">
        <v>7029</v>
      </c>
      <c r="E4454" s="8" t="s">
        <v>107</v>
      </c>
      <c r="F4454" s="8" t="s">
        <v>6622</v>
      </c>
    </row>
    <row r="4455" spans="2:6" x14ac:dyDescent="0.3">
      <c r="B4455" s="8" t="s">
        <v>4686</v>
      </c>
      <c r="C4455" s="8" t="s">
        <v>1588</v>
      </c>
      <c r="D4455" s="8" t="s">
        <v>7030</v>
      </c>
      <c r="E4455" s="8" t="s">
        <v>107</v>
      </c>
      <c r="F4455" s="8" t="s">
        <v>6622</v>
      </c>
    </row>
    <row r="4456" spans="2:6" x14ac:dyDescent="0.3">
      <c r="B4456" s="8" t="s">
        <v>4686</v>
      </c>
      <c r="C4456" s="8" t="s">
        <v>1590</v>
      </c>
      <c r="D4456" s="8" t="s">
        <v>7031</v>
      </c>
      <c r="E4456" s="8" t="s">
        <v>107</v>
      </c>
      <c r="F4456" s="8" t="s">
        <v>6622</v>
      </c>
    </row>
    <row r="4457" spans="2:6" x14ac:dyDescent="0.3">
      <c r="B4457" s="8" t="s">
        <v>4686</v>
      </c>
      <c r="C4457" s="8" t="s">
        <v>4943</v>
      </c>
      <c r="D4457" s="8" t="s">
        <v>7032</v>
      </c>
      <c r="E4457" s="8" t="s">
        <v>107</v>
      </c>
      <c r="F4457" s="8" t="s">
        <v>6622</v>
      </c>
    </row>
    <row r="4458" spans="2:6" x14ac:dyDescent="0.3">
      <c r="B4458" s="8" t="s">
        <v>4686</v>
      </c>
      <c r="C4458" s="8" t="s">
        <v>2613</v>
      </c>
      <c r="D4458" s="8" t="s">
        <v>7033</v>
      </c>
      <c r="E4458" s="8" t="s">
        <v>107</v>
      </c>
      <c r="F4458" s="8" t="s">
        <v>6622</v>
      </c>
    </row>
    <row r="4459" spans="2:6" x14ac:dyDescent="0.3">
      <c r="B4459" s="8" t="s">
        <v>4686</v>
      </c>
      <c r="C4459" s="8" t="s">
        <v>457</v>
      </c>
      <c r="D4459" s="8" t="s">
        <v>7034</v>
      </c>
      <c r="E4459" s="8" t="s">
        <v>107</v>
      </c>
      <c r="F4459" s="8" t="s">
        <v>6622</v>
      </c>
    </row>
    <row r="4460" spans="2:6" x14ac:dyDescent="0.3">
      <c r="B4460" s="8" t="s">
        <v>4686</v>
      </c>
      <c r="C4460" s="8" t="s">
        <v>459</v>
      </c>
      <c r="D4460" s="8" t="s">
        <v>7035</v>
      </c>
      <c r="E4460" s="8" t="s">
        <v>107</v>
      </c>
      <c r="F4460" s="8" t="s">
        <v>6622</v>
      </c>
    </row>
    <row r="4461" spans="2:6" x14ac:dyDescent="0.3">
      <c r="B4461" s="8" t="s">
        <v>4686</v>
      </c>
      <c r="C4461" s="8" t="s">
        <v>7036</v>
      </c>
      <c r="D4461" s="8" t="s">
        <v>7037</v>
      </c>
      <c r="E4461" s="8" t="s">
        <v>107</v>
      </c>
      <c r="F4461" s="8" t="s">
        <v>6622</v>
      </c>
    </row>
    <row r="4462" spans="2:6" x14ac:dyDescent="0.3">
      <c r="B4462" s="8" t="s">
        <v>4686</v>
      </c>
      <c r="C4462" s="8" t="s">
        <v>7038</v>
      </c>
      <c r="D4462" s="8" t="s">
        <v>7039</v>
      </c>
      <c r="E4462" s="8" t="s">
        <v>107</v>
      </c>
      <c r="F4462" s="8" t="s">
        <v>6622</v>
      </c>
    </row>
    <row r="4463" spans="2:6" x14ac:dyDescent="0.3">
      <c r="B4463" s="8" t="s">
        <v>4686</v>
      </c>
      <c r="C4463" s="8" t="s">
        <v>7040</v>
      </c>
      <c r="D4463" s="8" t="s">
        <v>7041</v>
      </c>
      <c r="E4463" s="8" t="s">
        <v>107</v>
      </c>
      <c r="F4463" s="8" t="s">
        <v>6622</v>
      </c>
    </row>
    <row r="4464" spans="2:6" x14ac:dyDescent="0.3">
      <c r="B4464" s="8" t="s">
        <v>4686</v>
      </c>
      <c r="C4464" s="8" t="s">
        <v>4599</v>
      </c>
      <c r="D4464" s="8" t="s">
        <v>7042</v>
      </c>
      <c r="E4464" s="8" t="s">
        <v>107</v>
      </c>
      <c r="F4464" s="8" t="s">
        <v>6622</v>
      </c>
    </row>
    <row r="4465" spans="2:6" x14ac:dyDescent="0.3">
      <c r="B4465" s="8" t="s">
        <v>4686</v>
      </c>
      <c r="C4465" s="8" t="s">
        <v>2924</v>
      </c>
      <c r="D4465" s="8" t="s">
        <v>7043</v>
      </c>
      <c r="E4465" s="8" t="s">
        <v>107</v>
      </c>
      <c r="F4465" s="8" t="s">
        <v>6622</v>
      </c>
    </row>
    <row r="4466" spans="2:6" x14ac:dyDescent="0.3">
      <c r="B4466" s="8" t="s">
        <v>4686</v>
      </c>
      <c r="C4466" s="8" t="s">
        <v>7044</v>
      </c>
      <c r="D4466" s="8" t="s">
        <v>7045</v>
      </c>
      <c r="E4466" s="8" t="s">
        <v>107</v>
      </c>
      <c r="F4466" s="8" t="s">
        <v>6622</v>
      </c>
    </row>
    <row r="4467" spans="2:6" x14ac:dyDescent="0.3">
      <c r="B4467" s="8" t="s">
        <v>4686</v>
      </c>
      <c r="C4467" s="8" t="s">
        <v>3075</v>
      </c>
      <c r="D4467" s="8" t="s">
        <v>7046</v>
      </c>
      <c r="E4467" s="8" t="s">
        <v>107</v>
      </c>
      <c r="F4467" s="8" t="s">
        <v>6622</v>
      </c>
    </row>
    <row r="4468" spans="2:6" x14ac:dyDescent="0.3">
      <c r="B4468" s="8" t="s">
        <v>4686</v>
      </c>
      <c r="C4468" s="8" t="s">
        <v>2398</v>
      </c>
      <c r="D4468" s="8" t="s">
        <v>7047</v>
      </c>
      <c r="E4468" s="8" t="s">
        <v>107</v>
      </c>
      <c r="F4468" s="8" t="s">
        <v>6622</v>
      </c>
    </row>
    <row r="4469" spans="2:6" x14ac:dyDescent="0.3">
      <c r="B4469" s="8" t="s">
        <v>4686</v>
      </c>
      <c r="C4469" s="8" t="s">
        <v>7048</v>
      </c>
      <c r="D4469" s="8" t="s">
        <v>7049</v>
      </c>
      <c r="E4469" s="8" t="s">
        <v>107</v>
      </c>
      <c r="F4469" s="8" t="s">
        <v>6622</v>
      </c>
    </row>
    <row r="4470" spans="2:6" x14ac:dyDescent="0.3">
      <c r="B4470" s="8" t="s">
        <v>4686</v>
      </c>
      <c r="C4470" s="8" t="s">
        <v>7050</v>
      </c>
      <c r="D4470" s="8" t="s">
        <v>7051</v>
      </c>
      <c r="E4470" s="8" t="s">
        <v>107</v>
      </c>
      <c r="F4470" s="8" t="s">
        <v>6622</v>
      </c>
    </row>
    <row r="4471" spans="2:6" x14ac:dyDescent="0.3">
      <c r="B4471" s="8" t="s">
        <v>4686</v>
      </c>
      <c r="C4471" s="8" t="s">
        <v>2184</v>
      </c>
      <c r="D4471" s="8" t="s">
        <v>7052</v>
      </c>
      <c r="E4471" s="8" t="s">
        <v>107</v>
      </c>
      <c r="F4471" s="8" t="s">
        <v>6622</v>
      </c>
    </row>
    <row r="4472" spans="2:6" x14ac:dyDescent="0.3">
      <c r="B4472" s="8" t="s">
        <v>4686</v>
      </c>
      <c r="C4472" s="8" t="s">
        <v>3732</v>
      </c>
      <c r="D4472" s="8" t="s">
        <v>7053</v>
      </c>
      <c r="E4472" s="8" t="s">
        <v>107</v>
      </c>
      <c r="F4472" s="8" t="s">
        <v>6622</v>
      </c>
    </row>
    <row r="4473" spans="2:6" x14ac:dyDescent="0.3">
      <c r="B4473" s="8" t="s">
        <v>6718</v>
      </c>
      <c r="C4473" s="8">
        <v>7</v>
      </c>
      <c r="D4473" s="8" t="s">
        <v>7054</v>
      </c>
      <c r="E4473" s="8" t="s">
        <v>107</v>
      </c>
      <c r="F4473" s="8" t="s">
        <v>6622</v>
      </c>
    </row>
    <row r="4474" spans="2:6" x14ac:dyDescent="0.3">
      <c r="B4474" s="8" t="s">
        <v>7055</v>
      </c>
      <c r="C4474" s="8"/>
      <c r="D4474" s="8" t="s">
        <v>7055</v>
      </c>
      <c r="E4474" s="8" t="s">
        <v>107</v>
      </c>
      <c r="F4474" s="8" t="s">
        <v>6622</v>
      </c>
    </row>
    <row r="4475" spans="2:6" x14ac:dyDescent="0.3">
      <c r="B4475" s="8" t="s">
        <v>5249</v>
      </c>
      <c r="C4475" s="8" t="s">
        <v>3966</v>
      </c>
      <c r="D4475" s="8" t="s">
        <v>7056</v>
      </c>
      <c r="E4475" s="8" t="s">
        <v>107</v>
      </c>
      <c r="F4475" s="8" t="s">
        <v>6622</v>
      </c>
    </row>
    <row r="4476" spans="2:6" x14ac:dyDescent="0.3">
      <c r="B4476" s="8" t="s">
        <v>5260</v>
      </c>
      <c r="C4476" s="8" t="s">
        <v>2905</v>
      </c>
      <c r="D4476" s="8" t="s">
        <v>7057</v>
      </c>
      <c r="E4476" s="8" t="s">
        <v>107</v>
      </c>
      <c r="F4476" s="8" t="s">
        <v>6622</v>
      </c>
    </row>
    <row r="4477" spans="2:6" x14ac:dyDescent="0.3">
      <c r="B4477" s="8" t="s">
        <v>5261</v>
      </c>
      <c r="C4477" s="8" t="s">
        <v>583</v>
      </c>
      <c r="D4477" s="8" t="s">
        <v>7058</v>
      </c>
      <c r="E4477" s="8" t="s">
        <v>107</v>
      </c>
      <c r="F4477" s="8" t="s">
        <v>6622</v>
      </c>
    </row>
    <row r="4478" spans="2:6" x14ac:dyDescent="0.3">
      <c r="B4478" s="8" t="s">
        <v>5261</v>
      </c>
      <c r="C4478" s="8" t="s">
        <v>162</v>
      </c>
      <c r="D4478" s="8" t="s">
        <v>7059</v>
      </c>
      <c r="E4478" s="8" t="s">
        <v>107</v>
      </c>
      <c r="F4478" s="8" t="s">
        <v>6622</v>
      </c>
    </row>
    <row r="4479" spans="2:6" x14ac:dyDescent="0.3">
      <c r="B4479" s="8" t="s">
        <v>5261</v>
      </c>
      <c r="C4479" s="8" t="s">
        <v>586</v>
      </c>
      <c r="D4479" s="8" t="s">
        <v>7060</v>
      </c>
      <c r="E4479" s="8" t="s">
        <v>107</v>
      </c>
      <c r="F4479" s="8" t="s">
        <v>6622</v>
      </c>
    </row>
    <row r="4480" spans="2:6" x14ac:dyDescent="0.3">
      <c r="B4480" s="8" t="s">
        <v>5261</v>
      </c>
      <c r="C4480" s="8" t="s">
        <v>588</v>
      </c>
      <c r="D4480" s="8" t="s">
        <v>7061</v>
      </c>
      <c r="E4480" s="8" t="s">
        <v>107</v>
      </c>
      <c r="F4480" s="8" t="s">
        <v>6622</v>
      </c>
    </row>
    <row r="4481" spans="2:6" x14ac:dyDescent="0.3">
      <c r="B4481" s="8" t="s">
        <v>5261</v>
      </c>
      <c r="C4481" s="8" t="s">
        <v>590</v>
      </c>
      <c r="D4481" s="8" t="s">
        <v>7062</v>
      </c>
      <c r="E4481" s="8" t="s">
        <v>107</v>
      </c>
      <c r="F4481" s="8" t="s">
        <v>6622</v>
      </c>
    </row>
    <row r="4482" spans="2:6" x14ac:dyDescent="0.3">
      <c r="B4482" s="8" t="s">
        <v>5261</v>
      </c>
      <c r="C4482" s="8" t="s">
        <v>7063</v>
      </c>
      <c r="D4482" s="8" t="s">
        <v>7064</v>
      </c>
      <c r="E4482" s="8" t="s">
        <v>107</v>
      </c>
      <c r="F4482" s="8" t="s">
        <v>6622</v>
      </c>
    </row>
    <row r="4483" spans="2:6" x14ac:dyDescent="0.3">
      <c r="B4483" s="8" t="s">
        <v>5261</v>
      </c>
      <c r="C4483" s="8" t="s">
        <v>168</v>
      </c>
      <c r="D4483" s="8" t="s">
        <v>7065</v>
      </c>
      <c r="E4483" s="8" t="s">
        <v>107</v>
      </c>
      <c r="F4483" s="8" t="s">
        <v>6622</v>
      </c>
    </row>
    <row r="4484" spans="2:6" x14ac:dyDescent="0.3">
      <c r="B4484" s="8" t="s">
        <v>5261</v>
      </c>
      <c r="C4484" s="8" t="s">
        <v>4630</v>
      </c>
      <c r="D4484" s="8" t="s">
        <v>7066</v>
      </c>
      <c r="E4484" s="8" t="s">
        <v>107</v>
      </c>
      <c r="F4484" s="8" t="s">
        <v>6622</v>
      </c>
    </row>
    <row r="4485" spans="2:6" x14ac:dyDescent="0.3">
      <c r="B4485" s="8" t="s">
        <v>5261</v>
      </c>
      <c r="C4485" s="8" t="s">
        <v>1189</v>
      </c>
      <c r="D4485" s="8" t="s">
        <v>7067</v>
      </c>
      <c r="E4485" s="8" t="s">
        <v>107</v>
      </c>
      <c r="F4485" s="8" t="s">
        <v>6622</v>
      </c>
    </row>
    <row r="4486" spans="2:6" x14ac:dyDescent="0.3">
      <c r="B4486" s="8" t="s">
        <v>5261</v>
      </c>
      <c r="C4486" s="8" t="s">
        <v>407</v>
      </c>
      <c r="D4486" s="8" t="s">
        <v>7068</v>
      </c>
      <c r="E4486" s="8" t="s">
        <v>107</v>
      </c>
      <c r="F4486" s="8" t="s">
        <v>6622</v>
      </c>
    </row>
    <row r="4487" spans="2:6" x14ac:dyDescent="0.3">
      <c r="B4487" s="8" t="s">
        <v>5261</v>
      </c>
      <c r="C4487" s="8" t="s">
        <v>409</v>
      </c>
      <c r="D4487" s="8" t="s">
        <v>7069</v>
      </c>
      <c r="E4487" s="8" t="s">
        <v>107</v>
      </c>
      <c r="F4487" s="8" t="s">
        <v>6622</v>
      </c>
    </row>
    <row r="4488" spans="2:6" x14ac:dyDescent="0.3">
      <c r="B4488" s="8" t="s">
        <v>5261</v>
      </c>
      <c r="C4488" s="8" t="s">
        <v>411</v>
      </c>
      <c r="D4488" s="8" t="s">
        <v>7070</v>
      </c>
      <c r="E4488" s="8" t="s">
        <v>107</v>
      </c>
      <c r="F4488" s="8" t="s">
        <v>6622</v>
      </c>
    </row>
    <row r="4489" spans="2:6" x14ac:dyDescent="0.3">
      <c r="B4489" s="8" t="s">
        <v>5261</v>
      </c>
      <c r="C4489" s="8" t="s">
        <v>413</v>
      </c>
      <c r="D4489" s="8" t="s">
        <v>7071</v>
      </c>
      <c r="E4489" s="8" t="s">
        <v>107</v>
      </c>
      <c r="F4489" s="8" t="s">
        <v>6622</v>
      </c>
    </row>
    <row r="4490" spans="2:6" x14ac:dyDescent="0.3">
      <c r="B4490" s="8" t="s">
        <v>6741</v>
      </c>
      <c r="C4490" s="8" t="s">
        <v>379</v>
      </c>
      <c r="D4490" s="8" t="s">
        <v>7072</v>
      </c>
      <c r="E4490" s="8" t="s">
        <v>107</v>
      </c>
      <c r="F4490" s="8" t="s">
        <v>6622</v>
      </c>
    </row>
    <row r="4491" spans="2:6" x14ac:dyDescent="0.3">
      <c r="B4491" s="8" t="s">
        <v>6741</v>
      </c>
      <c r="C4491" s="8" t="s">
        <v>7073</v>
      </c>
      <c r="D4491" s="8" t="s">
        <v>7074</v>
      </c>
      <c r="E4491" s="8" t="s">
        <v>107</v>
      </c>
      <c r="F4491" s="8" t="s">
        <v>6622</v>
      </c>
    </row>
    <row r="4492" spans="2:6" x14ac:dyDescent="0.3">
      <c r="B4492" s="8" t="s">
        <v>6741</v>
      </c>
      <c r="C4492" s="8" t="s">
        <v>7075</v>
      </c>
      <c r="D4492" s="8" t="s">
        <v>7076</v>
      </c>
      <c r="E4492" s="8" t="s">
        <v>107</v>
      </c>
      <c r="F4492" s="8" t="s">
        <v>6622</v>
      </c>
    </row>
    <row r="4493" spans="2:6" x14ac:dyDescent="0.3">
      <c r="B4493" s="8" t="s">
        <v>6741</v>
      </c>
      <c r="C4493" s="8" t="s">
        <v>5610</v>
      </c>
      <c r="D4493" s="8" t="s">
        <v>7077</v>
      </c>
      <c r="E4493" s="8" t="s">
        <v>107</v>
      </c>
      <c r="F4493" s="8" t="s">
        <v>6622</v>
      </c>
    </row>
    <row r="4494" spans="2:6" x14ac:dyDescent="0.3">
      <c r="B4494" s="8" t="s">
        <v>6751</v>
      </c>
      <c r="C4494" s="8" t="s">
        <v>7078</v>
      </c>
      <c r="D4494" s="8" t="s">
        <v>7079</v>
      </c>
      <c r="E4494" s="8" t="s">
        <v>107</v>
      </c>
      <c r="F4494" s="8" t="s">
        <v>6622</v>
      </c>
    </row>
    <row r="4495" spans="2:6" x14ac:dyDescent="0.3">
      <c r="B4495" s="8" t="s">
        <v>6751</v>
      </c>
      <c r="C4495" s="8">
        <v>3</v>
      </c>
      <c r="D4495" s="8" t="s">
        <v>7080</v>
      </c>
      <c r="E4495" s="8" t="s">
        <v>107</v>
      </c>
      <c r="F4495" s="8" t="s">
        <v>6622</v>
      </c>
    </row>
    <row r="4496" spans="2:6" x14ac:dyDescent="0.3">
      <c r="B4496" s="8" t="s">
        <v>6751</v>
      </c>
      <c r="C4496" s="8" t="s">
        <v>131</v>
      </c>
      <c r="D4496" s="8" t="s">
        <v>7081</v>
      </c>
      <c r="E4496" s="8" t="s">
        <v>107</v>
      </c>
      <c r="F4496" s="8" t="s">
        <v>6622</v>
      </c>
    </row>
    <row r="4497" spans="2:6" x14ac:dyDescent="0.3">
      <c r="B4497" s="8" t="s">
        <v>6751</v>
      </c>
      <c r="C4497" s="8" t="s">
        <v>137</v>
      </c>
      <c r="D4497" s="8" t="s">
        <v>7082</v>
      </c>
      <c r="E4497" s="8" t="s">
        <v>107</v>
      </c>
      <c r="F4497" s="8" t="s">
        <v>6622</v>
      </c>
    </row>
    <row r="4498" spans="2:6" x14ac:dyDescent="0.3">
      <c r="B4498" s="8" t="s">
        <v>7083</v>
      </c>
      <c r="C4498" s="8" t="s">
        <v>7063</v>
      </c>
      <c r="D4498" s="8" t="s">
        <v>7084</v>
      </c>
      <c r="E4498" s="8" t="s">
        <v>107</v>
      </c>
      <c r="F4498" s="8" t="s">
        <v>6622</v>
      </c>
    </row>
    <row r="4499" spans="2:6" x14ac:dyDescent="0.3">
      <c r="B4499" s="8" t="s">
        <v>7085</v>
      </c>
      <c r="C4499" s="8" t="s">
        <v>7086</v>
      </c>
      <c r="D4499" s="8" t="s">
        <v>7087</v>
      </c>
      <c r="E4499" s="8" t="s">
        <v>107</v>
      </c>
      <c r="F4499" s="8" t="s">
        <v>6622</v>
      </c>
    </row>
    <row r="4500" spans="2:6" x14ac:dyDescent="0.3">
      <c r="B4500" s="8" t="s">
        <v>7088</v>
      </c>
      <c r="C4500" s="8" t="s">
        <v>5737</v>
      </c>
      <c r="D4500" s="8" t="s">
        <v>7089</v>
      </c>
      <c r="E4500" s="8" t="s">
        <v>107</v>
      </c>
      <c r="F4500" s="8" t="s">
        <v>6622</v>
      </c>
    </row>
    <row r="4501" spans="2:6" x14ac:dyDescent="0.3">
      <c r="B4501" s="8" t="s">
        <v>5562</v>
      </c>
      <c r="C4501" s="8"/>
      <c r="D4501" s="8" t="s">
        <v>5562</v>
      </c>
      <c r="E4501" s="8" t="s">
        <v>107</v>
      </c>
      <c r="F4501" s="8" t="s">
        <v>6622</v>
      </c>
    </row>
    <row r="4502" spans="2:6" x14ac:dyDescent="0.3">
      <c r="B4502" s="8" t="s">
        <v>5567</v>
      </c>
      <c r="C4502" s="8"/>
      <c r="D4502" s="8" t="s">
        <v>5567</v>
      </c>
      <c r="E4502" s="8" t="s">
        <v>107</v>
      </c>
      <c r="F4502" s="8" t="s">
        <v>6622</v>
      </c>
    </row>
    <row r="4503" spans="2:6" x14ac:dyDescent="0.3">
      <c r="B4503" s="8" t="s">
        <v>7090</v>
      </c>
      <c r="C4503" s="8" t="s">
        <v>1861</v>
      </c>
      <c r="D4503" s="8" t="s">
        <v>7091</v>
      </c>
      <c r="E4503" s="8" t="s">
        <v>107</v>
      </c>
      <c r="F4503" s="8" t="s">
        <v>6622</v>
      </c>
    </row>
    <row r="4504" spans="2:6" x14ac:dyDescent="0.3">
      <c r="B4504" s="8" t="s">
        <v>7092</v>
      </c>
      <c r="C4504" s="8" t="s">
        <v>6506</v>
      </c>
      <c r="D4504" s="8" t="s">
        <v>7093</v>
      </c>
      <c r="E4504" s="8" t="s">
        <v>107</v>
      </c>
      <c r="F4504" s="8" t="s">
        <v>6622</v>
      </c>
    </row>
    <row r="4505" spans="2:6" x14ac:dyDescent="0.3">
      <c r="B4505" s="8" t="s">
        <v>7092</v>
      </c>
      <c r="C4505" s="8" t="s">
        <v>4744</v>
      </c>
      <c r="D4505" s="8" t="s">
        <v>7094</v>
      </c>
      <c r="E4505" s="8" t="s">
        <v>107</v>
      </c>
      <c r="F4505" s="8" t="s">
        <v>6622</v>
      </c>
    </row>
    <row r="4506" spans="2:6" x14ac:dyDescent="0.3">
      <c r="B4506" s="8" t="s">
        <v>7092</v>
      </c>
      <c r="C4506" s="8" t="s">
        <v>5258</v>
      </c>
      <c r="D4506" s="8" t="s">
        <v>7095</v>
      </c>
      <c r="E4506" s="8" t="s">
        <v>107</v>
      </c>
      <c r="F4506" s="8" t="s">
        <v>6622</v>
      </c>
    </row>
    <row r="4507" spans="2:6" x14ac:dyDescent="0.3">
      <c r="B4507" s="8" t="s">
        <v>7092</v>
      </c>
      <c r="C4507" s="8" t="s">
        <v>5054</v>
      </c>
      <c r="D4507" s="8" t="s">
        <v>7096</v>
      </c>
      <c r="E4507" s="8" t="s">
        <v>107</v>
      </c>
      <c r="F4507" s="8" t="s">
        <v>6622</v>
      </c>
    </row>
    <row r="4508" spans="2:6" x14ac:dyDescent="0.3">
      <c r="B4508" s="8" t="s">
        <v>7092</v>
      </c>
      <c r="C4508" s="8" t="s">
        <v>7097</v>
      </c>
      <c r="D4508" s="8" t="s">
        <v>7098</v>
      </c>
      <c r="E4508" s="8" t="s">
        <v>107</v>
      </c>
      <c r="F4508" s="8" t="s">
        <v>6622</v>
      </c>
    </row>
    <row r="4509" spans="2:6" x14ac:dyDescent="0.3">
      <c r="B4509" s="8" t="s">
        <v>5571</v>
      </c>
      <c r="C4509" s="8"/>
      <c r="D4509" s="8" t="s">
        <v>5571</v>
      </c>
      <c r="E4509" s="8" t="s">
        <v>107</v>
      </c>
      <c r="F4509" s="8" t="s">
        <v>6622</v>
      </c>
    </row>
    <row r="4510" spans="2:6" x14ac:dyDescent="0.3">
      <c r="B4510" s="8" t="s">
        <v>5571</v>
      </c>
      <c r="C4510" s="8" t="s">
        <v>7099</v>
      </c>
      <c r="D4510" s="8" t="s">
        <v>7100</v>
      </c>
      <c r="E4510" s="8" t="s">
        <v>107</v>
      </c>
      <c r="F4510" s="8" t="s">
        <v>6622</v>
      </c>
    </row>
    <row r="4511" spans="2:6" x14ac:dyDescent="0.3">
      <c r="B4511" s="8" t="s">
        <v>5571</v>
      </c>
      <c r="C4511" s="8" t="s">
        <v>5671</v>
      </c>
      <c r="D4511" s="8" t="s">
        <v>7101</v>
      </c>
      <c r="E4511" s="8" t="s">
        <v>107</v>
      </c>
      <c r="F4511" s="8" t="s">
        <v>6622</v>
      </c>
    </row>
    <row r="4512" spans="2:6" x14ac:dyDescent="0.3">
      <c r="B4512" s="8" t="s">
        <v>5571</v>
      </c>
      <c r="C4512" s="8" t="s">
        <v>1968</v>
      </c>
      <c r="D4512" s="8" t="s">
        <v>7102</v>
      </c>
      <c r="E4512" s="8" t="s">
        <v>107</v>
      </c>
      <c r="F4512" s="8" t="s">
        <v>6622</v>
      </c>
    </row>
    <row r="4513" spans="2:6" x14ac:dyDescent="0.3">
      <c r="B4513" s="8" t="s">
        <v>5592</v>
      </c>
      <c r="C4513" s="8" t="s">
        <v>1181</v>
      </c>
      <c r="D4513" s="8" t="s">
        <v>7103</v>
      </c>
      <c r="E4513" s="8" t="s">
        <v>107</v>
      </c>
      <c r="F4513" s="8" t="s">
        <v>6622</v>
      </c>
    </row>
    <row r="4514" spans="2:6" x14ac:dyDescent="0.3">
      <c r="B4514" s="8" t="s">
        <v>5592</v>
      </c>
      <c r="C4514" s="8" t="s">
        <v>1065</v>
      </c>
      <c r="D4514" s="8" t="s">
        <v>7104</v>
      </c>
      <c r="E4514" s="8" t="s">
        <v>107</v>
      </c>
      <c r="F4514" s="8" t="s">
        <v>6622</v>
      </c>
    </row>
    <row r="4515" spans="2:6" x14ac:dyDescent="0.3">
      <c r="B4515" s="8" t="s">
        <v>5592</v>
      </c>
      <c r="C4515" s="8" t="s">
        <v>1667</v>
      </c>
      <c r="D4515" s="8" t="s">
        <v>7105</v>
      </c>
      <c r="E4515" s="8" t="s">
        <v>107</v>
      </c>
      <c r="F4515" s="8" t="s">
        <v>6622</v>
      </c>
    </row>
    <row r="4516" spans="2:6" x14ac:dyDescent="0.3">
      <c r="B4516" s="8" t="s">
        <v>5592</v>
      </c>
      <c r="C4516" s="8" t="s">
        <v>1067</v>
      </c>
      <c r="D4516" s="8" t="s">
        <v>7106</v>
      </c>
      <c r="E4516" s="8" t="s">
        <v>107</v>
      </c>
      <c r="F4516" s="8" t="s">
        <v>6622</v>
      </c>
    </row>
    <row r="4517" spans="2:6" x14ac:dyDescent="0.3">
      <c r="B4517" s="8" t="s">
        <v>5592</v>
      </c>
      <c r="C4517" s="8" t="s">
        <v>1071</v>
      </c>
      <c r="D4517" s="8" t="s">
        <v>7107</v>
      </c>
      <c r="E4517" s="8" t="s">
        <v>107</v>
      </c>
      <c r="F4517" s="8" t="s">
        <v>6622</v>
      </c>
    </row>
    <row r="4518" spans="2:6" x14ac:dyDescent="0.3">
      <c r="B4518" s="8" t="s">
        <v>5592</v>
      </c>
      <c r="C4518" s="8" t="s">
        <v>2571</v>
      </c>
      <c r="D4518" s="8" t="s">
        <v>7108</v>
      </c>
      <c r="E4518" s="8" t="s">
        <v>107</v>
      </c>
      <c r="F4518" s="8" t="s">
        <v>6622</v>
      </c>
    </row>
    <row r="4519" spans="2:6" x14ac:dyDescent="0.3">
      <c r="B4519" s="8" t="s">
        <v>5592</v>
      </c>
      <c r="C4519" s="8" t="s">
        <v>3920</v>
      </c>
      <c r="D4519" s="8" t="s">
        <v>7109</v>
      </c>
      <c r="E4519" s="8" t="s">
        <v>107</v>
      </c>
      <c r="F4519" s="8" t="s">
        <v>6622</v>
      </c>
    </row>
    <row r="4520" spans="2:6" x14ac:dyDescent="0.3">
      <c r="B4520" s="8" t="s">
        <v>7110</v>
      </c>
      <c r="C4520" s="8" t="s">
        <v>32</v>
      </c>
      <c r="D4520" s="8" t="s">
        <v>7111</v>
      </c>
      <c r="E4520" s="8" t="s">
        <v>110</v>
      </c>
      <c r="F4520" s="8" t="s">
        <v>7112</v>
      </c>
    </row>
    <row r="4521" spans="2:6" x14ac:dyDescent="0.3">
      <c r="B4521" s="8" t="s">
        <v>7113</v>
      </c>
      <c r="C4521" s="8" t="s">
        <v>37</v>
      </c>
      <c r="D4521" s="8" t="s">
        <v>7114</v>
      </c>
      <c r="E4521" s="8" t="s">
        <v>110</v>
      </c>
      <c r="F4521" s="8" t="s">
        <v>7112</v>
      </c>
    </row>
    <row r="4522" spans="2:6" x14ac:dyDescent="0.3">
      <c r="B4522" s="8" t="s">
        <v>7115</v>
      </c>
      <c r="C4522" s="8" t="s">
        <v>205</v>
      </c>
      <c r="D4522" s="8" t="s">
        <v>7116</v>
      </c>
      <c r="E4522" s="8" t="s">
        <v>110</v>
      </c>
      <c r="F4522" s="8" t="s">
        <v>7112</v>
      </c>
    </row>
    <row r="4523" spans="2:6" x14ac:dyDescent="0.3">
      <c r="B4523" s="8" t="s">
        <v>7115</v>
      </c>
      <c r="C4523" s="8" t="s">
        <v>5981</v>
      </c>
      <c r="D4523" s="8" t="s">
        <v>7117</v>
      </c>
      <c r="E4523" s="8" t="s">
        <v>110</v>
      </c>
      <c r="F4523" s="8" t="s">
        <v>7112</v>
      </c>
    </row>
    <row r="4524" spans="2:6" x14ac:dyDescent="0.3">
      <c r="B4524" s="8" t="s">
        <v>7115</v>
      </c>
      <c r="C4524" s="8" t="s">
        <v>7118</v>
      </c>
      <c r="D4524" s="8" t="s">
        <v>7119</v>
      </c>
      <c r="E4524" s="8" t="s">
        <v>110</v>
      </c>
      <c r="F4524" s="8" t="s">
        <v>7112</v>
      </c>
    </row>
    <row r="4525" spans="2:6" x14ac:dyDescent="0.3">
      <c r="B4525" s="8" t="s">
        <v>7115</v>
      </c>
      <c r="C4525" s="8" t="s">
        <v>3276</v>
      </c>
      <c r="D4525" s="8" t="s">
        <v>7120</v>
      </c>
      <c r="E4525" s="8" t="s">
        <v>110</v>
      </c>
      <c r="F4525" s="8" t="s">
        <v>7112</v>
      </c>
    </row>
    <row r="4526" spans="2:6" x14ac:dyDescent="0.3">
      <c r="B4526" s="8" t="s">
        <v>7115</v>
      </c>
      <c r="C4526" s="8" t="s">
        <v>3278</v>
      </c>
      <c r="D4526" s="8" t="s">
        <v>7121</v>
      </c>
      <c r="E4526" s="8" t="s">
        <v>110</v>
      </c>
      <c r="F4526" s="8" t="s">
        <v>7112</v>
      </c>
    </row>
    <row r="4527" spans="2:6" x14ac:dyDescent="0.3">
      <c r="B4527" s="8" t="s">
        <v>7115</v>
      </c>
      <c r="C4527" s="8" t="s">
        <v>3280</v>
      </c>
      <c r="D4527" s="8" t="s">
        <v>7122</v>
      </c>
      <c r="E4527" s="8" t="s">
        <v>110</v>
      </c>
      <c r="F4527" s="8" t="s">
        <v>7112</v>
      </c>
    </row>
    <row r="4528" spans="2:6" x14ac:dyDescent="0.3">
      <c r="B4528" s="8" t="s">
        <v>7115</v>
      </c>
      <c r="C4528" s="8" t="s">
        <v>7123</v>
      </c>
      <c r="D4528" s="8" t="s">
        <v>7124</v>
      </c>
      <c r="E4528" s="8" t="s">
        <v>110</v>
      </c>
      <c r="F4528" s="8" t="s">
        <v>7112</v>
      </c>
    </row>
    <row r="4529" spans="2:6" x14ac:dyDescent="0.3">
      <c r="B4529" s="8" t="s">
        <v>7115</v>
      </c>
      <c r="C4529" s="8" t="s">
        <v>3282</v>
      </c>
      <c r="D4529" s="8" t="s">
        <v>7125</v>
      </c>
      <c r="E4529" s="8" t="s">
        <v>110</v>
      </c>
      <c r="F4529" s="8" t="s">
        <v>7112</v>
      </c>
    </row>
    <row r="4530" spans="2:6" x14ac:dyDescent="0.3">
      <c r="B4530" s="8" t="s">
        <v>7115</v>
      </c>
      <c r="C4530" s="8" t="s">
        <v>3284</v>
      </c>
      <c r="D4530" s="8" t="s">
        <v>7126</v>
      </c>
      <c r="E4530" s="8" t="s">
        <v>110</v>
      </c>
      <c r="F4530" s="8" t="s">
        <v>7112</v>
      </c>
    </row>
    <row r="4531" spans="2:6" x14ac:dyDescent="0.3">
      <c r="B4531" s="8" t="s">
        <v>7115</v>
      </c>
      <c r="C4531" s="8" t="s">
        <v>3286</v>
      </c>
      <c r="D4531" s="8" t="s">
        <v>7127</v>
      </c>
      <c r="E4531" s="8" t="s">
        <v>110</v>
      </c>
      <c r="F4531" s="8" t="s">
        <v>7112</v>
      </c>
    </row>
    <row r="4532" spans="2:6" x14ac:dyDescent="0.3">
      <c r="B4532" s="8" t="s">
        <v>7115</v>
      </c>
      <c r="C4532" s="8" t="s">
        <v>3213</v>
      </c>
      <c r="D4532" s="8" t="s">
        <v>7128</v>
      </c>
      <c r="E4532" s="8" t="s">
        <v>110</v>
      </c>
      <c r="F4532" s="8" t="s">
        <v>7112</v>
      </c>
    </row>
    <row r="4533" spans="2:6" x14ac:dyDescent="0.3">
      <c r="B4533" s="8" t="s">
        <v>7129</v>
      </c>
      <c r="C4533" s="8" t="s">
        <v>1724</v>
      </c>
      <c r="D4533" s="8" t="s">
        <v>7130</v>
      </c>
      <c r="E4533" s="8" t="s">
        <v>110</v>
      </c>
      <c r="F4533" s="8" t="s">
        <v>7112</v>
      </c>
    </row>
    <row r="4534" spans="2:6" x14ac:dyDescent="0.3">
      <c r="B4534" s="8" t="s">
        <v>7054</v>
      </c>
      <c r="C4534" s="8" t="s">
        <v>6468</v>
      </c>
      <c r="D4534" s="8" t="s">
        <v>7131</v>
      </c>
      <c r="E4534" s="8" t="s">
        <v>110</v>
      </c>
      <c r="F4534" s="8" t="s">
        <v>7112</v>
      </c>
    </row>
    <row r="4535" spans="2:6" x14ac:dyDescent="0.3">
      <c r="B4535" s="8" t="s">
        <v>5172</v>
      </c>
      <c r="C4535" s="8"/>
      <c r="D4535" s="8" t="s">
        <v>5172</v>
      </c>
      <c r="E4535" s="8" t="s">
        <v>110</v>
      </c>
      <c r="F4535" s="8" t="s">
        <v>7112</v>
      </c>
    </row>
    <row r="4536" spans="2:6" x14ac:dyDescent="0.3">
      <c r="B4536" s="8" t="s">
        <v>5172</v>
      </c>
      <c r="C4536" s="8" t="s">
        <v>5120</v>
      </c>
      <c r="D4536" s="8" t="s">
        <v>7132</v>
      </c>
      <c r="E4536" s="8" t="s">
        <v>110</v>
      </c>
      <c r="F4536" s="8" t="s">
        <v>7112</v>
      </c>
    </row>
    <row r="4537" spans="2:6" x14ac:dyDescent="0.3">
      <c r="B4537" s="8" t="s">
        <v>5172</v>
      </c>
      <c r="C4537" s="8" t="s">
        <v>5371</v>
      </c>
      <c r="D4537" s="8" t="s">
        <v>7133</v>
      </c>
      <c r="E4537" s="8" t="s">
        <v>110</v>
      </c>
      <c r="F4537" s="8" t="s">
        <v>7112</v>
      </c>
    </row>
    <row r="4538" spans="2:6" x14ac:dyDescent="0.3">
      <c r="B4538" s="8" t="s">
        <v>5172</v>
      </c>
      <c r="C4538" s="8" t="s">
        <v>5128</v>
      </c>
      <c r="D4538" s="8" t="s">
        <v>7134</v>
      </c>
      <c r="E4538" s="8" t="s">
        <v>110</v>
      </c>
      <c r="F4538" s="8" t="s">
        <v>7112</v>
      </c>
    </row>
    <row r="4539" spans="2:6" x14ac:dyDescent="0.3">
      <c r="B4539" s="8" t="s">
        <v>5172</v>
      </c>
      <c r="C4539" s="8" t="s">
        <v>1774</v>
      </c>
      <c r="D4539" s="8" t="s">
        <v>7135</v>
      </c>
      <c r="E4539" s="8" t="s">
        <v>110</v>
      </c>
      <c r="F4539" s="8" t="s">
        <v>7112</v>
      </c>
    </row>
    <row r="4540" spans="2:6" x14ac:dyDescent="0.3">
      <c r="B4540" s="8" t="s">
        <v>5172</v>
      </c>
      <c r="C4540" s="8" t="s">
        <v>1776</v>
      </c>
      <c r="D4540" s="8" t="s">
        <v>7136</v>
      </c>
      <c r="E4540" s="8" t="s">
        <v>110</v>
      </c>
      <c r="F4540" s="8" t="s">
        <v>7112</v>
      </c>
    </row>
    <row r="4541" spans="2:6" x14ac:dyDescent="0.3">
      <c r="B4541" s="8" t="s">
        <v>5172</v>
      </c>
      <c r="C4541" s="8" t="s">
        <v>1778</v>
      </c>
      <c r="D4541" s="8" t="s">
        <v>7137</v>
      </c>
      <c r="E4541" s="8" t="s">
        <v>110</v>
      </c>
      <c r="F4541" s="8" t="s">
        <v>7112</v>
      </c>
    </row>
    <row r="4542" spans="2:6" x14ac:dyDescent="0.3">
      <c r="B4542" s="8" t="s">
        <v>5172</v>
      </c>
      <c r="C4542" s="8" t="s">
        <v>4159</v>
      </c>
      <c r="D4542" s="8" t="s">
        <v>7138</v>
      </c>
      <c r="E4542" s="8" t="s">
        <v>110</v>
      </c>
      <c r="F4542" s="8" t="s">
        <v>7112</v>
      </c>
    </row>
    <row r="4543" spans="2:6" x14ac:dyDescent="0.3">
      <c r="B4543" s="8" t="s">
        <v>5172</v>
      </c>
      <c r="C4543" s="8" t="s">
        <v>2934</v>
      </c>
      <c r="D4543" s="8" t="s">
        <v>7139</v>
      </c>
      <c r="E4543" s="8" t="s">
        <v>110</v>
      </c>
      <c r="F4543" s="8" t="s">
        <v>7112</v>
      </c>
    </row>
    <row r="4544" spans="2:6" x14ac:dyDescent="0.3">
      <c r="B4544" s="8" t="s">
        <v>5172</v>
      </c>
      <c r="C4544" s="8" t="s">
        <v>7140</v>
      </c>
      <c r="D4544" s="8" t="s">
        <v>7141</v>
      </c>
      <c r="E4544" s="8" t="s">
        <v>110</v>
      </c>
      <c r="F4544" s="8" t="s">
        <v>7112</v>
      </c>
    </row>
    <row r="4545" spans="2:6" x14ac:dyDescent="0.3">
      <c r="B4545" s="8" t="s">
        <v>5172</v>
      </c>
      <c r="C4545" s="8" t="s">
        <v>1443</v>
      </c>
      <c r="D4545" s="8" t="s">
        <v>7142</v>
      </c>
      <c r="E4545" s="8" t="s">
        <v>110</v>
      </c>
      <c r="F4545" s="8" t="s">
        <v>7112</v>
      </c>
    </row>
    <row r="4546" spans="2:6" x14ac:dyDescent="0.3">
      <c r="B4546" s="8" t="s">
        <v>5172</v>
      </c>
      <c r="C4546" s="8" t="s">
        <v>1686</v>
      </c>
      <c r="D4546" s="8" t="s">
        <v>7143</v>
      </c>
      <c r="E4546" s="8" t="s">
        <v>110</v>
      </c>
      <c r="F4546" s="8" t="s">
        <v>7112</v>
      </c>
    </row>
    <row r="4547" spans="2:6" x14ac:dyDescent="0.3">
      <c r="B4547" s="8" t="s">
        <v>5172</v>
      </c>
      <c r="C4547" s="8" t="s">
        <v>1688</v>
      </c>
      <c r="D4547" s="8" t="s">
        <v>7144</v>
      </c>
      <c r="E4547" s="8" t="s">
        <v>110</v>
      </c>
      <c r="F4547" s="8" t="s">
        <v>7112</v>
      </c>
    </row>
    <row r="4548" spans="2:6" x14ac:dyDescent="0.3">
      <c r="B4548" s="8" t="s">
        <v>5172</v>
      </c>
      <c r="C4548" s="8" t="s">
        <v>3511</v>
      </c>
      <c r="D4548" s="8" t="s">
        <v>7145</v>
      </c>
      <c r="E4548" s="8" t="s">
        <v>110</v>
      </c>
      <c r="F4548" s="8" t="s">
        <v>7112</v>
      </c>
    </row>
    <row r="4549" spans="2:6" x14ac:dyDescent="0.3">
      <c r="B4549" s="8" t="s">
        <v>5172</v>
      </c>
      <c r="C4549" s="8" t="s">
        <v>3973</v>
      </c>
      <c r="D4549" s="8" t="s">
        <v>7146</v>
      </c>
      <c r="E4549" s="8" t="s">
        <v>110</v>
      </c>
      <c r="F4549" s="8" t="s">
        <v>7112</v>
      </c>
    </row>
    <row r="4550" spans="2:6" x14ac:dyDescent="0.3">
      <c r="B4550" s="8" t="s">
        <v>5172</v>
      </c>
      <c r="C4550" s="8" t="s">
        <v>1946</v>
      </c>
      <c r="D4550" s="8" t="s">
        <v>7147</v>
      </c>
      <c r="E4550" s="8" t="s">
        <v>110</v>
      </c>
      <c r="F4550" s="8" t="s">
        <v>7112</v>
      </c>
    </row>
    <row r="4551" spans="2:6" x14ac:dyDescent="0.3">
      <c r="B4551" s="8" t="s">
        <v>5172</v>
      </c>
      <c r="C4551" s="8" t="s">
        <v>2538</v>
      </c>
      <c r="D4551" s="8" t="s">
        <v>7148</v>
      </c>
      <c r="E4551" s="8" t="s">
        <v>110</v>
      </c>
      <c r="F4551" s="8" t="s">
        <v>7112</v>
      </c>
    </row>
    <row r="4552" spans="2:6" x14ac:dyDescent="0.3">
      <c r="B4552" s="8" t="s">
        <v>1802</v>
      </c>
      <c r="C4552" s="8" t="s">
        <v>7149</v>
      </c>
      <c r="D4552" s="8" t="s">
        <v>7150</v>
      </c>
      <c r="E4552" s="8" t="s">
        <v>110</v>
      </c>
      <c r="F4552" s="8" t="s">
        <v>7112</v>
      </c>
    </row>
    <row r="4553" spans="2:6" x14ac:dyDescent="0.3">
      <c r="B4553" s="8" t="s">
        <v>1802</v>
      </c>
      <c r="C4553" s="8" t="s">
        <v>7151</v>
      </c>
      <c r="D4553" s="8" t="s">
        <v>7152</v>
      </c>
      <c r="E4553" s="8" t="s">
        <v>110</v>
      </c>
      <c r="F4553" s="8" t="s">
        <v>7112</v>
      </c>
    </row>
    <row r="4554" spans="2:6" x14ac:dyDescent="0.3">
      <c r="B4554" s="8" t="s">
        <v>1802</v>
      </c>
      <c r="C4554" s="8" t="s">
        <v>7153</v>
      </c>
      <c r="D4554" s="8" t="s">
        <v>7154</v>
      </c>
      <c r="E4554" s="8" t="s">
        <v>110</v>
      </c>
      <c r="F4554" s="8" t="s">
        <v>7112</v>
      </c>
    </row>
    <row r="4555" spans="2:6" x14ac:dyDescent="0.3">
      <c r="B4555" s="8" t="s">
        <v>1802</v>
      </c>
      <c r="C4555" s="8" t="s">
        <v>7050</v>
      </c>
      <c r="D4555" s="8" t="s">
        <v>7155</v>
      </c>
      <c r="E4555" s="8" t="s">
        <v>110</v>
      </c>
      <c r="F4555" s="8" t="s">
        <v>7112</v>
      </c>
    </row>
    <row r="4556" spans="2:6" x14ac:dyDescent="0.3">
      <c r="B4556" s="8" t="s">
        <v>1802</v>
      </c>
      <c r="C4556" s="8" t="s">
        <v>7156</v>
      </c>
      <c r="D4556" s="8" t="s">
        <v>7157</v>
      </c>
      <c r="E4556" s="8" t="s">
        <v>110</v>
      </c>
      <c r="F4556" s="8" t="s">
        <v>7112</v>
      </c>
    </row>
    <row r="4557" spans="2:6" x14ac:dyDescent="0.3">
      <c r="B4557" s="8" t="s">
        <v>1802</v>
      </c>
      <c r="C4557" s="8" t="s">
        <v>866</v>
      </c>
      <c r="D4557" s="8" t="s">
        <v>7158</v>
      </c>
      <c r="E4557" s="8" t="s">
        <v>110</v>
      </c>
      <c r="F4557" s="8" t="s">
        <v>7112</v>
      </c>
    </row>
    <row r="4558" spans="2:6" x14ac:dyDescent="0.3">
      <c r="B4558" s="8" t="s">
        <v>1802</v>
      </c>
      <c r="C4558" s="8" t="s">
        <v>2184</v>
      </c>
      <c r="D4558" s="8" t="s">
        <v>7159</v>
      </c>
      <c r="E4558" s="8" t="s">
        <v>110</v>
      </c>
      <c r="F4558" s="8" t="s">
        <v>7112</v>
      </c>
    </row>
    <row r="4559" spans="2:6" x14ac:dyDescent="0.3">
      <c r="B4559" s="8" t="s">
        <v>7160</v>
      </c>
      <c r="C4559" s="8"/>
      <c r="D4559" s="8" t="s">
        <v>7160</v>
      </c>
      <c r="E4559" s="8" t="s">
        <v>110</v>
      </c>
      <c r="F4559" s="8" t="s">
        <v>7112</v>
      </c>
    </row>
    <row r="4560" spans="2:6" x14ac:dyDescent="0.3">
      <c r="B4560" s="8" t="s">
        <v>7161</v>
      </c>
      <c r="C4560" s="8"/>
      <c r="D4560" s="8" t="s">
        <v>7161</v>
      </c>
      <c r="E4560" s="8" t="s">
        <v>110</v>
      </c>
      <c r="F4560" s="8" t="s">
        <v>7112</v>
      </c>
    </row>
    <row r="4561" spans="2:6" x14ac:dyDescent="0.3">
      <c r="B4561" s="8" t="s">
        <v>7162</v>
      </c>
      <c r="C4561" s="8"/>
      <c r="D4561" s="8" t="s">
        <v>7162</v>
      </c>
      <c r="E4561" s="8" t="s">
        <v>110</v>
      </c>
      <c r="F4561" s="8" t="s">
        <v>7112</v>
      </c>
    </row>
    <row r="4562" spans="2:6" x14ac:dyDescent="0.3">
      <c r="B4562" s="8" t="s">
        <v>1816</v>
      </c>
      <c r="C4562" s="8"/>
      <c r="D4562" s="8" t="s">
        <v>1816</v>
      </c>
      <c r="E4562" s="8" t="s">
        <v>110</v>
      </c>
      <c r="F4562" s="8" t="s">
        <v>7112</v>
      </c>
    </row>
    <row r="4563" spans="2:6" x14ac:dyDescent="0.3">
      <c r="B4563" s="8" t="s">
        <v>1823</v>
      </c>
      <c r="C4563" s="8" t="s">
        <v>975</v>
      </c>
      <c r="D4563" s="8" t="s">
        <v>7163</v>
      </c>
      <c r="E4563" s="8" t="s">
        <v>110</v>
      </c>
      <c r="F4563" s="8" t="s">
        <v>7112</v>
      </c>
    </row>
    <row r="4564" spans="2:6" x14ac:dyDescent="0.3">
      <c r="B4564" s="8" t="s">
        <v>1823</v>
      </c>
      <c r="C4564" s="8" t="s">
        <v>2420</v>
      </c>
      <c r="D4564" s="8" t="s">
        <v>7164</v>
      </c>
      <c r="E4564" s="8" t="s">
        <v>110</v>
      </c>
      <c r="F4564" s="8" t="s">
        <v>7112</v>
      </c>
    </row>
    <row r="4565" spans="2:6" x14ac:dyDescent="0.3">
      <c r="B4565" s="8" t="s">
        <v>1823</v>
      </c>
      <c r="C4565" s="8" t="s">
        <v>2423</v>
      </c>
      <c r="D4565" s="8" t="s">
        <v>7165</v>
      </c>
      <c r="E4565" s="8" t="s">
        <v>110</v>
      </c>
      <c r="F4565" s="8" t="s">
        <v>7112</v>
      </c>
    </row>
    <row r="4566" spans="2:6" x14ac:dyDescent="0.3">
      <c r="B4566" s="8" t="s">
        <v>1823</v>
      </c>
      <c r="C4566" s="8" t="s">
        <v>2425</v>
      </c>
      <c r="D4566" s="8" t="s">
        <v>7166</v>
      </c>
      <c r="E4566" s="8" t="s">
        <v>110</v>
      </c>
      <c r="F4566" s="8" t="s">
        <v>7112</v>
      </c>
    </row>
    <row r="4567" spans="2:6" x14ac:dyDescent="0.3">
      <c r="B4567" s="8" t="s">
        <v>1823</v>
      </c>
      <c r="C4567" s="8" t="s">
        <v>1629</v>
      </c>
      <c r="D4567" s="8" t="s">
        <v>7167</v>
      </c>
      <c r="E4567" s="8" t="s">
        <v>110</v>
      </c>
      <c r="F4567" s="8" t="s">
        <v>7112</v>
      </c>
    </row>
    <row r="4568" spans="2:6" x14ac:dyDescent="0.3">
      <c r="B4568" s="8" t="s">
        <v>1823</v>
      </c>
      <c r="C4568" s="8" t="s">
        <v>980</v>
      </c>
      <c r="D4568" s="8" t="s">
        <v>7168</v>
      </c>
      <c r="E4568" s="8" t="s">
        <v>110</v>
      </c>
      <c r="F4568" s="8" t="s">
        <v>7112</v>
      </c>
    </row>
    <row r="4569" spans="2:6" x14ac:dyDescent="0.3">
      <c r="B4569" s="8" t="s">
        <v>1823</v>
      </c>
      <c r="C4569" s="8" t="s">
        <v>618</v>
      </c>
      <c r="D4569" s="8" t="s">
        <v>7169</v>
      </c>
      <c r="E4569" s="8" t="s">
        <v>110</v>
      </c>
      <c r="F4569" s="8" t="s">
        <v>7112</v>
      </c>
    </row>
    <row r="4570" spans="2:6" x14ac:dyDescent="0.3">
      <c r="B4570" s="8" t="s">
        <v>1823</v>
      </c>
      <c r="C4570" s="8" t="s">
        <v>624</v>
      </c>
      <c r="D4570" s="8" t="s">
        <v>7170</v>
      </c>
      <c r="E4570" s="8" t="s">
        <v>110</v>
      </c>
      <c r="F4570" s="8" t="s">
        <v>7112</v>
      </c>
    </row>
    <row r="4571" spans="2:6" x14ac:dyDescent="0.3">
      <c r="B4571" s="8" t="s">
        <v>1823</v>
      </c>
      <c r="C4571" s="8" t="s">
        <v>989</v>
      </c>
      <c r="D4571" s="8" t="s">
        <v>7171</v>
      </c>
      <c r="E4571" s="8" t="s">
        <v>110</v>
      </c>
      <c r="F4571" s="8" t="s">
        <v>7112</v>
      </c>
    </row>
    <row r="4572" spans="2:6" x14ac:dyDescent="0.3">
      <c r="B4572" s="8" t="s">
        <v>1823</v>
      </c>
      <c r="C4572" s="8" t="s">
        <v>2788</v>
      </c>
      <c r="D4572" s="8" t="s">
        <v>7172</v>
      </c>
      <c r="E4572" s="8" t="s">
        <v>110</v>
      </c>
      <c r="F4572" s="8" t="s">
        <v>7112</v>
      </c>
    </row>
    <row r="4573" spans="2:6" x14ac:dyDescent="0.3">
      <c r="B4573" s="8" t="s">
        <v>1823</v>
      </c>
      <c r="C4573" s="8" t="s">
        <v>7173</v>
      </c>
      <c r="D4573" s="8" t="s">
        <v>7174</v>
      </c>
      <c r="E4573" s="8" t="s">
        <v>110</v>
      </c>
      <c r="F4573" s="8" t="s">
        <v>7112</v>
      </c>
    </row>
    <row r="4574" spans="2:6" x14ac:dyDescent="0.3">
      <c r="B4574" s="8" t="s">
        <v>1823</v>
      </c>
      <c r="C4574" s="8" t="s">
        <v>3619</v>
      </c>
      <c r="D4574" s="8" t="s">
        <v>7175</v>
      </c>
      <c r="E4574" s="8" t="s">
        <v>110</v>
      </c>
      <c r="F4574" s="8" t="s">
        <v>7112</v>
      </c>
    </row>
    <row r="4575" spans="2:6" x14ac:dyDescent="0.3">
      <c r="B4575" s="8" t="s">
        <v>1823</v>
      </c>
      <c r="C4575" s="8" t="s">
        <v>701</v>
      </c>
      <c r="D4575" s="8" t="s">
        <v>7176</v>
      </c>
      <c r="E4575" s="8" t="s">
        <v>110</v>
      </c>
      <c r="F4575" s="8" t="s">
        <v>7112</v>
      </c>
    </row>
    <row r="4576" spans="2:6" x14ac:dyDescent="0.3">
      <c r="B4576" s="8" t="s">
        <v>1820</v>
      </c>
      <c r="C4576" s="8" t="s">
        <v>350</v>
      </c>
      <c r="D4576" s="8" t="s">
        <v>7177</v>
      </c>
      <c r="E4576" s="8" t="s">
        <v>110</v>
      </c>
      <c r="F4576" s="8" t="s">
        <v>7112</v>
      </c>
    </row>
    <row r="4577" spans="2:6" x14ac:dyDescent="0.3">
      <c r="B4577" s="8" t="s">
        <v>1820</v>
      </c>
      <c r="C4577" s="8" t="s">
        <v>3280</v>
      </c>
      <c r="D4577" s="8" t="s">
        <v>7178</v>
      </c>
      <c r="E4577" s="8" t="s">
        <v>110</v>
      </c>
      <c r="F4577" s="8" t="s">
        <v>7112</v>
      </c>
    </row>
    <row r="4578" spans="2:6" x14ac:dyDescent="0.3">
      <c r="B4578" s="8" t="s">
        <v>1820</v>
      </c>
      <c r="C4578" s="8" t="s">
        <v>4670</v>
      </c>
      <c r="D4578" s="8" t="s">
        <v>7179</v>
      </c>
      <c r="E4578" s="8" t="s">
        <v>110</v>
      </c>
      <c r="F4578" s="8" t="s">
        <v>7112</v>
      </c>
    </row>
    <row r="4579" spans="2:6" x14ac:dyDescent="0.3">
      <c r="B4579" s="8" t="s">
        <v>1820</v>
      </c>
      <c r="C4579" s="8" t="s">
        <v>4672</v>
      </c>
      <c r="D4579" s="8" t="s">
        <v>7180</v>
      </c>
      <c r="E4579" s="8" t="s">
        <v>110</v>
      </c>
      <c r="F4579" s="8" t="s">
        <v>7112</v>
      </c>
    </row>
    <row r="4580" spans="2:6" x14ac:dyDescent="0.3">
      <c r="B4580" s="8" t="s">
        <v>1820</v>
      </c>
      <c r="C4580" s="8" t="s">
        <v>377</v>
      </c>
      <c r="D4580" s="8" t="s">
        <v>7181</v>
      </c>
      <c r="E4580" s="8" t="s">
        <v>110</v>
      </c>
      <c r="F4580" s="8" t="s">
        <v>7112</v>
      </c>
    </row>
    <row r="4581" spans="2:6" x14ac:dyDescent="0.3">
      <c r="B4581" s="8" t="s">
        <v>1894</v>
      </c>
      <c r="C4581" s="8" t="s">
        <v>7182</v>
      </c>
      <c r="D4581" s="8" t="s">
        <v>7183</v>
      </c>
      <c r="E4581" s="8" t="s">
        <v>110</v>
      </c>
      <c r="F4581" s="8" t="s">
        <v>7112</v>
      </c>
    </row>
    <row r="4582" spans="2:6" x14ac:dyDescent="0.3">
      <c r="B4582" s="8" t="s">
        <v>1894</v>
      </c>
      <c r="C4582" s="8" t="s">
        <v>2851</v>
      </c>
      <c r="D4582" s="8" t="s">
        <v>7184</v>
      </c>
      <c r="E4582" s="8" t="s">
        <v>110</v>
      </c>
      <c r="F4582" s="8" t="s">
        <v>7112</v>
      </c>
    </row>
    <row r="4583" spans="2:6" x14ac:dyDescent="0.3">
      <c r="B4583" s="8" t="s">
        <v>1894</v>
      </c>
      <c r="C4583" s="8" t="s">
        <v>6150</v>
      </c>
      <c r="D4583" s="8" t="s">
        <v>7185</v>
      </c>
      <c r="E4583" s="8" t="s">
        <v>110</v>
      </c>
      <c r="F4583" s="8" t="s">
        <v>7112</v>
      </c>
    </row>
    <row r="4584" spans="2:6" x14ac:dyDescent="0.3">
      <c r="B4584" s="8" t="s">
        <v>1894</v>
      </c>
      <c r="C4584" s="8" t="s">
        <v>2853</v>
      </c>
      <c r="D4584" s="8" t="s">
        <v>7186</v>
      </c>
      <c r="E4584" s="8" t="s">
        <v>110</v>
      </c>
      <c r="F4584" s="8" t="s">
        <v>7112</v>
      </c>
    </row>
    <row r="4585" spans="2:6" x14ac:dyDescent="0.3">
      <c r="B4585" s="8" t="s">
        <v>1894</v>
      </c>
      <c r="C4585" s="8" t="s">
        <v>2865</v>
      </c>
      <c r="D4585" s="8" t="s">
        <v>7187</v>
      </c>
      <c r="E4585" s="8" t="s">
        <v>110</v>
      </c>
      <c r="F4585" s="8" t="s">
        <v>7112</v>
      </c>
    </row>
    <row r="4586" spans="2:6" x14ac:dyDescent="0.3">
      <c r="B4586" s="8" t="s">
        <v>1894</v>
      </c>
      <c r="C4586" s="8" t="s">
        <v>7188</v>
      </c>
      <c r="D4586" s="8" t="s">
        <v>7189</v>
      </c>
      <c r="E4586" s="8" t="s">
        <v>110</v>
      </c>
      <c r="F4586" s="8" t="s">
        <v>7112</v>
      </c>
    </row>
    <row r="4587" spans="2:6" x14ac:dyDescent="0.3">
      <c r="B4587" s="8" t="s">
        <v>7190</v>
      </c>
      <c r="C4587" s="8" t="s">
        <v>569</v>
      </c>
      <c r="D4587" s="8" t="s">
        <v>7191</v>
      </c>
      <c r="E4587" s="8" t="s">
        <v>110</v>
      </c>
      <c r="F4587" s="8" t="s">
        <v>7112</v>
      </c>
    </row>
    <row r="4588" spans="2:6" x14ac:dyDescent="0.3">
      <c r="B4588" s="8" t="s">
        <v>1965</v>
      </c>
      <c r="C4588" s="8"/>
      <c r="D4588" s="8" t="s">
        <v>1965</v>
      </c>
      <c r="E4588" s="8" t="s">
        <v>110</v>
      </c>
      <c r="F4588" s="8" t="s">
        <v>7112</v>
      </c>
    </row>
    <row r="4589" spans="2:6" x14ac:dyDescent="0.3">
      <c r="B4589" s="8" t="s">
        <v>1965</v>
      </c>
      <c r="C4589" s="8" t="s">
        <v>211</v>
      </c>
      <c r="D4589" s="8" t="s">
        <v>7192</v>
      </c>
      <c r="E4589" s="8" t="s">
        <v>110</v>
      </c>
      <c r="F4589" s="8" t="s">
        <v>7112</v>
      </c>
    </row>
    <row r="4590" spans="2:6" x14ac:dyDescent="0.3">
      <c r="B4590" s="8" t="s">
        <v>1965</v>
      </c>
      <c r="C4590" s="8" t="s">
        <v>796</v>
      </c>
      <c r="D4590" s="8" t="s">
        <v>7193</v>
      </c>
      <c r="E4590" s="8" t="s">
        <v>110</v>
      </c>
      <c r="F4590" s="8" t="s">
        <v>7112</v>
      </c>
    </row>
    <row r="4591" spans="2:6" x14ac:dyDescent="0.3">
      <c r="B4591" s="8" t="s">
        <v>1965</v>
      </c>
      <c r="C4591" s="8" t="s">
        <v>800</v>
      </c>
      <c r="D4591" s="8" t="s">
        <v>7194</v>
      </c>
      <c r="E4591" s="8" t="s">
        <v>110</v>
      </c>
      <c r="F4591" s="8" t="s">
        <v>7112</v>
      </c>
    </row>
    <row r="4592" spans="2:6" x14ac:dyDescent="0.3">
      <c r="B4592" s="8" t="s">
        <v>1965</v>
      </c>
      <c r="C4592" s="8" t="s">
        <v>802</v>
      </c>
      <c r="D4592" s="8" t="s">
        <v>7195</v>
      </c>
      <c r="E4592" s="8" t="s">
        <v>110</v>
      </c>
      <c r="F4592" s="8" t="s">
        <v>7112</v>
      </c>
    </row>
    <row r="4593" spans="2:6" x14ac:dyDescent="0.3">
      <c r="B4593" s="8" t="s">
        <v>1965</v>
      </c>
      <c r="C4593" s="8" t="s">
        <v>7196</v>
      </c>
      <c r="D4593" s="8" t="s">
        <v>7197</v>
      </c>
      <c r="E4593" s="8" t="s">
        <v>110</v>
      </c>
      <c r="F4593" s="8" t="s">
        <v>7112</v>
      </c>
    </row>
    <row r="4594" spans="2:6" x14ac:dyDescent="0.3">
      <c r="B4594" s="8" t="s">
        <v>1965</v>
      </c>
      <c r="C4594" s="8" t="s">
        <v>5803</v>
      </c>
      <c r="D4594" s="8" t="s">
        <v>7198</v>
      </c>
      <c r="E4594" s="8" t="s">
        <v>110</v>
      </c>
      <c r="F4594" s="8" t="s">
        <v>7112</v>
      </c>
    </row>
    <row r="4595" spans="2:6" x14ac:dyDescent="0.3">
      <c r="B4595" s="8" t="s">
        <v>1965</v>
      </c>
      <c r="C4595" s="8" t="s">
        <v>555</v>
      </c>
      <c r="D4595" s="8" t="s">
        <v>7199</v>
      </c>
      <c r="E4595" s="8" t="s">
        <v>110</v>
      </c>
      <c r="F4595" s="8" t="s">
        <v>7112</v>
      </c>
    </row>
    <row r="4596" spans="2:6" x14ac:dyDescent="0.3">
      <c r="B4596" s="8" t="s">
        <v>1965</v>
      </c>
      <c r="C4596" s="8" t="s">
        <v>2480</v>
      </c>
      <c r="D4596" s="8" t="s">
        <v>7200</v>
      </c>
      <c r="E4596" s="8" t="s">
        <v>110</v>
      </c>
      <c r="F4596" s="8" t="s">
        <v>7112</v>
      </c>
    </row>
    <row r="4597" spans="2:6" x14ac:dyDescent="0.3">
      <c r="B4597" s="8" t="s">
        <v>1965</v>
      </c>
      <c r="C4597" s="8" t="s">
        <v>7201</v>
      </c>
      <c r="D4597" s="8" t="s">
        <v>7202</v>
      </c>
      <c r="E4597" s="8" t="s">
        <v>110</v>
      </c>
      <c r="F4597" s="8" t="s">
        <v>7112</v>
      </c>
    </row>
    <row r="4598" spans="2:6" x14ac:dyDescent="0.3">
      <c r="B4598" s="8" t="s">
        <v>1965</v>
      </c>
      <c r="C4598" s="8" t="s">
        <v>5589</v>
      </c>
      <c r="D4598" s="8" t="s">
        <v>7203</v>
      </c>
      <c r="E4598" s="8" t="s">
        <v>110</v>
      </c>
      <c r="F4598" s="8" t="s">
        <v>7112</v>
      </c>
    </row>
    <row r="4599" spans="2:6" x14ac:dyDescent="0.3">
      <c r="B4599" s="8" t="s">
        <v>1965</v>
      </c>
      <c r="C4599" s="8" t="s">
        <v>7204</v>
      </c>
      <c r="D4599" s="8" t="s">
        <v>7205</v>
      </c>
      <c r="E4599" s="8" t="s">
        <v>110</v>
      </c>
      <c r="F4599" s="8" t="s">
        <v>7112</v>
      </c>
    </row>
    <row r="4600" spans="2:6" x14ac:dyDescent="0.3">
      <c r="B4600" s="8" t="s">
        <v>1965</v>
      </c>
      <c r="C4600" s="8" t="s">
        <v>315</v>
      </c>
      <c r="D4600" s="8" t="s">
        <v>7206</v>
      </c>
      <c r="E4600" s="8" t="s">
        <v>110</v>
      </c>
      <c r="F4600" s="8" t="s">
        <v>7112</v>
      </c>
    </row>
    <row r="4601" spans="2:6" x14ac:dyDescent="0.3">
      <c r="B4601" s="8" t="s">
        <v>1965</v>
      </c>
      <c r="C4601" s="8" t="s">
        <v>317</v>
      </c>
      <c r="D4601" s="8" t="s">
        <v>7207</v>
      </c>
      <c r="E4601" s="8" t="s">
        <v>110</v>
      </c>
      <c r="F4601" s="8" t="s">
        <v>7112</v>
      </c>
    </row>
    <row r="4602" spans="2:6" x14ac:dyDescent="0.3">
      <c r="B4602" s="8" t="s">
        <v>1965</v>
      </c>
      <c r="C4602" s="8" t="s">
        <v>319</v>
      </c>
      <c r="D4602" s="8" t="s">
        <v>7208</v>
      </c>
      <c r="E4602" s="8" t="s">
        <v>110</v>
      </c>
      <c r="F4602" s="8" t="s">
        <v>7112</v>
      </c>
    </row>
    <row r="4603" spans="2:6" x14ac:dyDescent="0.3">
      <c r="B4603" s="8" t="s">
        <v>1965</v>
      </c>
      <c r="C4603" s="8" t="s">
        <v>321</v>
      </c>
      <c r="D4603" s="8" t="s">
        <v>7209</v>
      </c>
      <c r="E4603" s="8" t="s">
        <v>110</v>
      </c>
      <c r="F4603" s="8" t="s">
        <v>7112</v>
      </c>
    </row>
    <row r="4604" spans="2:6" x14ac:dyDescent="0.3">
      <c r="B4604" s="8" t="s">
        <v>1965</v>
      </c>
      <c r="C4604" s="8" t="s">
        <v>323</v>
      </c>
      <c r="D4604" s="8" t="s">
        <v>7210</v>
      </c>
      <c r="E4604" s="8" t="s">
        <v>110</v>
      </c>
      <c r="F4604" s="8" t="s">
        <v>7112</v>
      </c>
    </row>
    <row r="4605" spans="2:6" x14ac:dyDescent="0.3">
      <c r="B4605" s="8" t="s">
        <v>1965</v>
      </c>
      <c r="C4605" s="8" t="s">
        <v>325</v>
      </c>
      <c r="D4605" s="8" t="s">
        <v>7211</v>
      </c>
      <c r="E4605" s="8" t="s">
        <v>110</v>
      </c>
      <c r="F4605" s="8" t="s">
        <v>7112</v>
      </c>
    </row>
    <row r="4606" spans="2:6" x14ac:dyDescent="0.3">
      <c r="B4606" s="8" t="s">
        <v>1965</v>
      </c>
      <c r="C4606" s="8" t="s">
        <v>7212</v>
      </c>
      <c r="D4606" s="8" t="s">
        <v>7213</v>
      </c>
      <c r="E4606" s="8" t="s">
        <v>110</v>
      </c>
      <c r="F4606" s="8" t="s">
        <v>7112</v>
      </c>
    </row>
    <row r="4607" spans="2:6" x14ac:dyDescent="0.3">
      <c r="B4607" s="8" t="s">
        <v>1965</v>
      </c>
      <c r="C4607" s="8" t="s">
        <v>329</v>
      </c>
      <c r="D4607" s="8" t="s">
        <v>7214</v>
      </c>
      <c r="E4607" s="8" t="s">
        <v>110</v>
      </c>
      <c r="F4607" s="8" t="s">
        <v>7112</v>
      </c>
    </row>
    <row r="4608" spans="2:6" x14ac:dyDescent="0.3">
      <c r="B4608" s="8" t="s">
        <v>1965</v>
      </c>
      <c r="C4608" s="8" t="s">
        <v>4628</v>
      </c>
      <c r="D4608" s="8" t="s">
        <v>7215</v>
      </c>
      <c r="E4608" s="8" t="s">
        <v>110</v>
      </c>
      <c r="F4608" s="8" t="s">
        <v>7112</v>
      </c>
    </row>
    <row r="4609" spans="2:6" x14ac:dyDescent="0.3">
      <c r="B4609" s="8" t="s">
        <v>1965</v>
      </c>
      <c r="C4609" s="8" t="s">
        <v>7216</v>
      </c>
      <c r="D4609" s="8" t="s">
        <v>7217</v>
      </c>
      <c r="E4609" s="8" t="s">
        <v>110</v>
      </c>
      <c r="F4609" s="8" t="s">
        <v>7112</v>
      </c>
    </row>
    <row r="4610" spans="2:6" x14ac:dyDescent="0.3">
      <c r="B4610" s="8" t="s">
        <v>1965</v>
      </c>
      <c r="C4610" s="8" t="s">
        <v>7218</v>
      </c>
      <c r="D4610" s="8" t="s">
        <v>7219</v>
      </c>
      <c r="E4610" s="8" t="s">
        <v>110</v>
      </c>
      <c r="F4610" s="8" t="s">
        <v>7112</v>
      </c>
    </row>
    <row r="4611" spans="2:6" x14ac:dyDescent="0.3">
      <c r="B4611" s="8" t="s">
        <v>1965</v>
      </c>
      <c r="C4611" s="8" t="s">
        <v>7220</v>
      </c>
      <c r="D4611" s="8" t="s">
        <v>7221</v>
      </c>
      <c r="E4611" s="8" t="s">
        <v>110</v>
      </c>
      <c r="F4611" s="8" t="s">
        <v>7112</v>
      </c>
    </row>
    <row r="4612" spans="2:6" x14ac:dyDescent="0.3">
      <c r="B4612" s="8" t="s">
        <v>7222</v>
      </c>
      <c r="C4612" s="8"/>
      <c r="D4612" s="8" t="s">
        <v>7222</v>
      </c>
      <c r="E4612" s="8" t="s">
        <v>110</v>
      </c>
      <c r="F4612" s="8" t="s">
        <v>7112</v>
      </c>
    </row>
    <row r="4613" spans="2:6" x14ac:dyDescent="0.3">
      <c r="B4613" s="8" t="s">
        <v>7223</v>
      </c>
      <c r="C4613" s="8"/>
      <c r="D4613" s="8" t="s">
        <v>7223</v>
      </c>
      <c r="E4613" s="8" t="s">
        <v>110</v>
      </c>
      <c r="F4613" s="8" t="s">
        <v>7112</v>
      </c>
    </row>
    <row r="4614" spans="2:6" x14ac:dyDescent="0.3">
      <c r="B4614" s="8" t="s">
        <v>2016</v>
      </c>
      <c r="C4614" s="8" t="s">
        <v>185</v>
      </c>
      <c r="D4614" s="8" t="s">
        <v>7224</v>
      </c>
      <c r="E4614" s="8" t="s">
        <v>110</v>
      </c>
      <c r="F4614" s="8" t="s">
        <v>7112</v>
      </c>
    </row>
    <row r="4615" spans="2:6" x14ac:dyDescent="0.3">
      <c r="B4615" s="8" t="s">
        <v>2016</v>
      </c>
      <c r="C4615" s="8" t="s">
        <v>1498</v>
      </c>
      <c r="D4615" s="8" t="s">
        <v>7225</v>
      </c>
      <c r="E4615" s="8" t="s">
        <v>110</v>
      </c>
      <c r="F4615" s="8" t="s">
        <v>7112</v>
      </c>
    </row>
    <row r="4616" spans="2:6" x14ac:dyDescent="0.3">
      <c r="B4616" s="8" t="s">
        <v>2016</v>
      </c>
      <c r="C4616" s="8" t="s">
        <v>1040</v>
      </c>
      <c r="D4616" s="8" t="s">
        <v>7226</v>
      </c>
      <c r="E4616" s="8" t="s">
        <v>110</v>
      </c>
      <c r="F4616" s="8" t="s">
        <v>7112</v>
      </c>
    </row>
    <row r="4617" spans="2:6" x14ac:dyDescent="0.3">
      <c r="B4617" s="8" t="s">
        <v>2016</v>
      </c>
      <c r="C4617" s="8" t="s">
        <v>7227</v>
      </c>
      <c r="D4617" s="8" t="s">
        <v>7228</v>
      </c>
      <c r="E4617" s="8" t="s">
        <v>110</v>
      </c>
      <c r="F4617" s="8" t="s">
        <v>7112</v>
      </c>
    </row>
    <row r="4618" spans="2:6" x14ac:dyDescent="0.3">
      <c r="B4618" s="8" t="s">
        <v>2016</v>
      </c>
      <c r="C4618" s="8" t="s">
        <v>6251</v>
      </c>
      <c r="D4618" s="8" t="s">
        <v>7229</v>
      </c>
      <c r="E4618" s="8" t="s">
        <v>110</v>
      </c>
      <c r="F4618" s="8" t="s">
        <v>7112</v>
      </c>
    </row>
    <row r="4619" spans="2:6" x14ac:dyDescent="0.3">
      <c r="B4619" s="8" t="s">
        <v>2016</v>
      </c>
      <c r="C4619" s="8" t="s">
        <v>7230</v>
      </c>
      <c r="D4619" s="8" t="s">
        <v>7231</v>
      </c>
      <c r="E4619" s="8" t="s">
        <v>110</v>
      </c>
      <c r="F4619" s="8" t="s">
        <v>7112</v>
      </c>
    </row>
    <row r="4620" spans="2:6" x14ac:dyDescent="0.3">
      <c r="B4620" s="8" t="s">
        <v>3402</v>
      </c>
      <c r="C4620" s="8" t="s">
        <v>3600</v>
      </c>
      <c r="D4620" s="8" t="s">
        <v>7232</v>
      </c>
      <c r="E4620" s="8" t="s">
        <v>110</v>
      </c>
      <c r="F4620" s="8" t="s">
        <v>7112</v>
      </c>
    </row>
    <row r="4621" spans="2:6" x14ac:dyDescent="0.3">
      <c r="B4621" s="8" t="s">
        <v>3402</v>
      </c>
      <c r="C4621" s="8" t="s">
        <v>7233</v>
      </c>
      <c r="D4621" s="8" t="s">
        <v>7234</v>
      </c>
      <c r="E4621" s="8" t="s">
        <v>110</v>
      </c>
      <c r="F4621" s="8" t="s">
        <v>7112</v>
      </c>
    </row>
    <row r="4622" spans="2:6" x14ac:dyDescent="0.3">
      <c r="B4622" s="8" t="s">
        <v>3402</v>
      </c>
      <c r="C4622" s="8" t="s">
        <v>5031</v>
      </c>
      <c r="D4622" s="8" t="s">
        <v>7235</v>
      </c>
      <c r="E4622" s="8" t="s">
        <v>110</v>
      </c>
      <c r="F4622" s="8" t="s">
        <v>7112</v>
      </c>
    </row>
    <row r="4623" spans="2:6" x14ac:dyDescent="0.3">
      <c r="B4623" s="8" t="s">
        <v>3402</v>
      </c>
      <c r="C4623" s="8" t="s">
        <v>1847</v>
      </c>
      <c r="D4623" s="8" t="s">
        <v>7236</v>
      </c>
      <c r="E4623" s="8" t="s">
        <v>110</v>
      </c>
      <c r="F4623" s="8" t="s">
        <v>7112</v>
      </c>
    </row>
    <row r="4624" spans="2:6" x14ac:dyDescent="0.3">
      <c r="B4624" s="8" t="s">
        <v>3402</v>
      </c>
      <c r="C4624" s="8" t="s">
        <v>1851</v>
      </c>
      <c r="D4624" s="8" t="s">
        <v>7237</v>
      </c>
      <c r="E4624" s="8" t="s">
        <v>110</v>
      </c>
      <c r="F4624" s="8" t="s">
        <v>7112</v>
      </c>
    </row>
    <row r="4625" spans="2:6" x14ac:dyDescent="0.3">
      <c r="B4625" s="8" t="s">
        <v>3402</v>
      </c>
      <c r="C4625" s="8" t="s">
        <v>1853</v>
      </c>
      <c r="D4625" s="8" t="s">
        <v>7238</v>
      </c>
      <c r="E4625" s="8" t="s">
        <v>110</v>
      </c>
      <c r="F4625" s="8" t="s">
        <v>7112</v>
      </c>
    </row>
    <row r="4626" spans="2:6" x14ac:dyDescent="0.3">
      <c r="B4626" s="8" t="s">
        <v>3402</v>
      </c>
      <c r="C4626" s="8" t="s">
        <v>1855</v>
      </c>
      <c r="D4626" s="8" t="s">
        <v>7239</v>
      </c>
      <c r="E4626" s="8" t="s">
        <v>110</v>
      </c>
      <c r="F4626" s="8" t="s">
        <v>7112</v>
      </c>
    </row>
    <row r="4627" spans="2:6" x14ac:dyDescent="0.3">
      <c r="B4627" s="8" t="s">
        <v>3402</v>
      </c>
      <c r="C4627" s="8" t="s">
        <v>1857</v>
      </c>
      <c r="D4627" s="8" t="s">
        <v>7240</v>
      </c>
      <c r="E4627" s="8" t="s">
        <v>110</v>
      </c>
      <c r="F4627" s="8" t="s">
        <v>7112</v>
      </c>
    </row>
    <row r="4628" spans="2:6" x14ac:dyDescent="0.3">
      <c r="B4628" s="8" t="s">
        <v>3402</v>
      </c>
      <c r="C4628" s="8" t="s">
        <v>3413</v>
      </c>
      <c r="D4628" s="8" t="s">
        <v>7241</v>
      </c>
      <c r="E4628" s="8" t="s">
        <v>110</v>
      </c>
      <c r="F4628" s="8" t="s">
        <v>7112</v>
      </c>
    </row>
    <row r="4629" spans="2:6" x14ac:dyDescent="0.3">
      <c r="B4629" s="8" t="s">
        <v>3402</v>
      </c>
      <c r="C4629" s="8" t="s">
        <v>5091</v>
      </c>
      <c r="D4629" s="8" t="s">
        <v>7242</v>
      </c>
      <c r="E4629" s="8" t="s">
        <v>110</v>
      </c>
      <c r="F4629" s="8" t="s">
        <v>7112</v>
      </c>
    </row>
    <row r="4630" spans="2:6" x14ac:dyDescent="0.3">
      <c r="B4630" s="8" t="s">
        <v>3402</v>
      </c>
      <c r="C4630" s="8" t="s">
        <v>7243</v>
      </c>
      <c r="D4630" s="8" t="s">
        <v>7244</v>
      </c>
      <c r="E4630" s="8" t="s">
        <v>110</v>
      </c>
      <c r="F4630" s="8" t="s">
        <v>7112</v>
      </c>
    </row>
    <row r="4631" spans="2:6" x14ac:dyDescent="0.3">
      <c r="B4631" s="8" t="s">
        <v>3402</v>
      </c>
      <c r="C4631" s="8" t="s">
        <v>1573</v>
      </c>
      <c r="D4631" s="8" t="s">
        <v>7245</v>
      </c>
      <c r="E4631" s="8" t="s">
        <v>110</v>
      </c>
      <c r="F4631" s="8" t="s">
        <v>7112</v>
      </c>
    </row>
    <row r="4632" spans="2:6" x14ac:dyDescent="0.3">
      <c r="B4632" s="8" t="s">
        <v>3402</v>
      </c>
      <c r="C4632" s="8" t="s">
        <v>1575</v>
      </c>
      <c r="D4632" s="8" t="s">
        <v>7246</v>
      </c>
      <c r="E4632" s="8" t="s">
        <v>110</v>
      </c>
      <c r="F4632" s="8" t="s">
        <v>7112</v>
      </c>
    </row>
    <row r="4633" spans="2:6" x14ac:dyDescent="0.3">
      <c r="B4633" s="8" t="s">
        <v>2049</v>
      </c>
      <c r="C4633" s="8">
        <v>1</v>
      </c>
      <c r="D4633" s="8" t="s">
        <v>7247</v>
      </c>
      <c r="E4633" s="8" t="s">
        <v>110</v>
      </c>
      <c r="F4633" s="8" t="s">
        <v>7112</v>
      </c>
    </row>
    <row r="4634" spans="2:6" x14ac:dyDescent="0.3">
      <c r="B4634" s="8" t="s">
        <v>2049</v>
      </c>
      <c r="C4634" s="8">
        <v>2</v>
      </c>
      <c r="D4634" s="8" t="s">
        <v>7248</v>
      </c>
      <c r="E4634" s="8" t="s">
        <v>110</v>
      </c>
      <c r="F4634" s="8" t="s">
        <v>7112</v>
      </c>
    </row>
    <row r="4635" spans="2:6" x14ac:dyDescent="0.3">
      <c r="B4635" s="8" t="s">
        <v>2049</v>
      </c>
      <c r="C4635" s="8">
        <v>3</v>
      </c>
      <c r="D4635" s="8" t="s">
        <v>2050</v>
      </c>
      <c r="E4635" s="8" t="s">
        <v>110</v>
      </c>
      <c r="F4635" s="8" t="s">
        <v>7112</v>
      </c>
    </row>
    <row r="4636" spans="2:6" x14ac:dyDescent="0.3">
      <c r="B4636" s="8" t="s">
        <v>2049</v>
      </c>
      <c r="C4636" s="8">
        <v>4</v>
      </c>
      <c r="D4636" s="8" t="s">
        <v>3449</v>
      </c>
      <c r="E4636" s="8" t="s">
        <v>110</v>
      </c>
      <c r="F4636" s="8" t="s">
        <v>7112</v>
      </c>
    </row>
    <row r="4637" spans="2:6" x14ac:dyDescent="0.3">
      <c r="B4637" s="8" t="s">
        <v>2050</v>
      </c>
      <c r="C4637" s="8" t="s">
        <v>1498</v>
      </c>
      <c r="D4637" s="8" t="s">
        <v>7249</v>
      </c>
      <c r="E4637" s="8" t="s">
        <v>110</v>
      </c>
      <c r="F4637" s="8" t="s">
        <v>7112</v>
      </c>
    </row>
    <row r="4638" spans="2:6" x14ac:dyDescent="0.3">
      <c r="B4638" s="8" t="s">
        <v>2050</v>
      </c>
      <c r="C4638" s="8" t="s">
        <v>7123</v>
      </c>
      <c r="D4638" s="8" t="s">
        <v>7250</v>
      </c>
      <c r="E4638" s="8" t="s">
        <v>110</v>
      </c>
      <c r="F4638" s="8" t="s">
        <v>7112</v>
      </c>
    </row>
    <row r="4639" spans="2:6" x14ac:dyDescent="0.3">
      <c r="B4639" s="8" t="s">
        <v>2050</v>
      </c>
      <c r="C4639" s="8" t="s">
        <v>4670</v>
      </c>
      <c r="D4639" s="8" t="s">
        <v>7251</v>
      </c>
      <c r="E4639" s="8" t="s">
        <v>110</v>
      </c>
      <c r="F4639" s="8" t="s">
        <v>7112</v>
      </c>
    </row>
    <row r="4640" spans="2:6" x14ac:dyDescent="0.3">
      <c r="B4640" s="8" t="s">
        <v>2050</v>
      </c>
      <c r="C4640" s="8" t="s">
        <v>4672</v>
      </c>
      <c r="D4640" s="8" t="s">
        <v>7252</v>
      </c>
      <c r="E4640" s="8" t="s">
        <v>110</v>
      </c>
      <c r="F4640" s="8" t="s">
        <v>7112</v>
      </c>
    </row>
    <row r="4641" spans="2:6" x14ac:dyDescent="0.3">
      <c r="B4641" s="8" t="s">
        <v>2050</v>
      </c>
      <c r="C4641" s="8" t="s">
        <v>6219</v>
      </c>
      <c r="D4641" s="8" t="s">
        <v>7253</v>
      </c>
      <c r="E4641" s="8" t="s">
        <v>110</v>
      </c>
      <c r="F4641" s="8" t="s">
        <v>7112</v>
      </c>
    </row>
    <row r="4642" spans="2:6" x14ac:dyDescent="0.3">
      <c r="B4642" s="8" t="s">
        <v>2050</v>
      </c>
      <c r="C4642" s="8" t="s">
        <v>7254</v>
      </c>
      <c r="D4642" s="8" t="s">
        <v>7255</v>
      </c>
      <c r="E4642" s="8" t="s">
        <v>110</v>
      </c>
      <c r="F4642" s="8" t="s">
        <v>7112</v>
      </c>
    </row>
    <row r="4643" spans="2:6" x14ac:dyDescent="0.3">
      <c r="B4643" s="8" t="s">
        <v>2050</v>
      </c>
      <c r="C4643" s="8" t="s">
        <v>7256</v>
      </c>
      <c r="D4643" s="8" t="s">
        <v>7257</v>
      </c>
      <c r="E4643" s="8" t="s">
        <v>110</v>
      </c>
      <c r="F4643" s="8" t="s">
        <v>7112</v>
      </c>
    </row>
    <row r="4644" spans="2:6" x14ac:dyDescent="0.3">
      <c r="B4644" s="8" t="s">
        <v>2050</v>
      </c>
      <c r="C4644" s="8" t="s">
        <v>358</v>
      </c>
      <c r="D4644" s="8" t="s">
        <v>7258</v>
      </c>
      <c r="E4644" s="8" t="s">
        <v>110</v>
      </c>
      <c r="F4644" s="8" t="s">
        <v>7112</v>
      </c>
    </row>
    <row r="4645" spans="2:6" x14ac:dyDescent="0.3">
      <c r="B4645" s="8" t="s">
        <v>2050</v>
      </c>
      <c r="C4645" s="8" t="s">
        <v>7259</v>
      </c>
      <c r="D4645" s="8" t="s">
        <v>7260</v>
      </c>
      <c r="E4645" s="8" t="s">
        <v>110</v>
      </c>
      <c r="F4645" s="8" t="s">
        <v>7112</v>
      </c>
    </row>
    <row r="4646" spans="2:6" x14ac:dyDescent="0.3">
      <c r="B4646" s="8" t="s">
        <v>3585</v>
      </c>
      <c r="C4646" s="8">
        <v>3</v>
      </c>
      <c r="D4646" s="8" t="s">
        <v>7261</v>
      </c>
      <c r="E4646" s="8" t="s">
        <v>110</v>
      </c>
      <c r="F4646" s="8" t="s">
        <v>7112</v>
      </c>
    </row>
    <row r="4647" spans="2:6" x14ac:dyDescent="0.3">
      <c r="B4647" s="8" t="s">
        <v>3585</v>
      </c>
      <c r="C4647" s="8" t="s">
        <v>5132</v>
      </c>
      <c r="D4647" s="8" t="s">
        <v>7262</v>
      </c>
      <c r="E4647" s="8" t="s">
        <v>110</v>
      </c>
      <c r="F4647" s="8" t="s">
        <v>7112</v>
      </c>
    </row>
    <row r="4648" spans="2:6" x14ac:dyDescent="0.3">
      <c r="B4648" s="8" t="s">
        <v>3585</v>
      </c>
      <c r="C4648" s="8" t="s">
        <v>7263</v>
      </c>
      <c r="D4648" s="8" t="s">
        <v>7264</v>
      </c>
      <c r="E4648" s="8" t="s">
        <v>110</v>
      </c>
      <c r="F4648" s="8" t="s">
        <v>7112</v>
      </c>
    </row>
    <row r="4649" spans="2:6" x14ac:dyDescent="0.3">
      <c r="B4649" s="8" t="s">
        <v>3585</v>
      </c>
      <c r="C4649" s="8" t="s">
        <v>3636</v>
      </c>
      <c r="D4649" s="8" t="s">
        <v>7265</v>
      </c>
      <c r="E4649" s="8" t="s">
        <v>110</v>
      </c>
      <c r="F4649" s="8" t="s">
        <v>7112</v>
      </c>
    </row>
    <row r="4650" spans="2:6" x14ac:dyDescent="0.3">
      <c r="B4650" s="8" t="s">
        <v>3585</v>
      </c>
      <c r="C4650" s="8" t="s">
        <v>4780</v>
      </c>
      <c r="D4650" s="8" t="s">
        <v>7266</v>
      </c>
      <c r="E4650" s="8" t="s">
        <v>110</v>
      </c>
      <c r="F4650" s="8" t="s">
        <v>7112</v>
      </c>
    </row>
    <row r="4651" spans="2:6" x14ac:dyDescent="0.3">
      <c r="B4651" s="8" t="s">
        <v>3585</v>
      </c>
      <c r="C4651" s="8" t="s">
        <v>2639</v>
      </c>
      <c r="D4651" s="8" t="s">
        <v>7267</v>
      </c>
      <c r="E4651" s="8" t="s">
        <v>110</v>
      </c>
      <c r="F4651" s="8" t="s">
        <v>7112</v>
      </c>
    </row>
    <row r="4652" spans="2:6" x14ac:dyDescent="0.3">
      <c r="B4652" s="8" t="s">
        <v>3585</v>
      </c>
      <c r="C4652" s="8" t="s">
        <v>7268</v>
      </c>
      <c r="D4652" s="8" t="s">
        <v>7269</v>
      </c>
      <c r="E4652" s="8" t="s">
        <v>110</v>
      </c>
      <c r="F4652" s="8" t="s">
        <v>7112</v>
      </c>
    </row>
    <row r="4653" spans="2:6" x14ac:dyDescent="0.3">
      <c r="B4653" s="8" t="s">
        <v>3585</v>
      </c>
      <c r="C4653" s="8" t="s">
        <v>7270</v>
      </c>
      <c r="D4653" s="8" t="s">
        <v>7271</v>
      </c>
      <c r="E4653" s="8" t="s">
        <v>110</v>
      </c>
      <c r="F4653" s="8" t="s">
        <v>7112</v>
      </c>
    </row>
    <row r="4654" spans="2:6" x14ac:dyDescent="0.3">
      <c r="B4654" s="8" t="s">
        <v>3585</v>
      </c>
      <c r="C4654" s="8" t="s">
        <v>5597</v>
      </c>
      <c r="D4654" s="8" t="s">
        <v>7272</v>
      </c>
      <c r="E4654" s="8" t="s">
        <v>110</v>
      </c>
      <c r="F4654" s="8" t="s">
        <v>7112</v>
      </c>
    </row>
    <row r="4655" spans="2:6" x14ac:dyDescent="0.3">
      <c r="B4655" s="8" t="s">
        <v>3585</v>
      </c>
      <c r="C4655" s="8" t="s">
        <v>7273</v>
      </c>
      <c r="D4655" s="8" t="s">
        <v>7274</v>
      </c>
      <c r="E4655" s="8" t="s">
        <v>110</v>
      </c>
      <c r="F4655" s="8" t="s">
        <v>7112</v>
      </c>
    </row>
    <row r="4656" spans="2:6" x14ac:dyDescent="0.3">
      <c r="B4656" s="8" t="s">
        <v>3585</v>
      </c>
      <c r="C4656" s="8" t="s">
        <v>7275</v>
      </c>
      <c r="D4656" s="8" t="s">
        <v>7276</v>
      </c>
      <c r="E4656" s="8" t="s">
        <v>110</v>
      </c>
      <c r="F4656" s="8" t="s">
        <v>7112</v>
      </c>
    </row>
    <row r="4657" spans="2:6" x14ac:dyDescent="0.3">
      <c r="B4657" s="8" t="s">
        <v>3585</v>
      </c>
      <c r="C4657" s="8" t="s">
        <v>7277</v>
      </c>
      <c r="D4657" s="8" t="s">
        <v>7278</v>
      </c>
      <c r="E4657" s="8" t="s">
        <v>110</v>
      </c>
      <c r="F4657" s="8" t="s">
        <v>7112</v>
      </c>
    </row>
    <row r="4658" spans="2:6" x14ac:dyDescent="0.3">
      <c r="B4658" s="8" t="s">
        <v>3585</v>
      </c>
      <c r="C4658" s="8" t="s">
        <v>7279</v>
      </c>
      <c r="D4658" s="8" t="s">
        <v>7280</v>
      </c>
      <c r="E4658" s="8" t="s">
        <v>110</v>
      </c>
      <c r="F4658" s="8" t="s">
        <v>7112</v>
      </c>
    </row>
    <row r="4659" spans="2:6" x14ac:dyDescent="0.3">
      <c r="B4659" s="8" t="s">
        <v>3585</v>
      </c>
      <c r="C4659" s="8" t="s">
        <v>7281</v>
      </c>
      <c r="D4659" s="8" t="s">
        <v>7282</v>
      </c>
      <c r="E4659" s="8" t="s">
        <v>110</v>
      </c>
      <c r="F4659" s="8" t="s">
        <v>7112</v>
      </c>
    </row>
    <row r="4660" spans="2:6" x14ac:dyDescent="0.3">
      <c r="B4660" s="8" t="s">
        <v>3585</v>
      </c>
      <c r="C4660" s="8" t="s">
        <v>6978</v>
      </c>
      <c r="D4660" s="8" t="s">
        <v>7283</v>
      </c>
      <c r="E4660" s="8" t="s">
        <v>110</v>
      </c>
      <c r="F4660" s="8" t="s">
        <v>7112</v>
      </c>
    </row>
    <row r="4661" spans="2:6" x14ac:dyDescent="0.3">
      <c r="B4661" s="8" t="s">
        <v>3585</v>
      </c>
      <c r="C4661" s="8" t="s">
        <v>7284</v>
      </c>
      <c r="D4661" s="8" t="s">
        <v>7285</v>
      </c>
      <c r="E4661" s="8" t="s">
        <v>110</v>
      </c>
      <c r="F4661" s="8" t="s">
        <v>7112</v>
      </c>
    </row>
    <row r="4662" spans="2:6" x14ac:dyDescent="0.3">
      <c r="B4662" s="8" t="s">
        <v>3585</v>
      </c>
      <c r="C4662" s="8" t="s">
        <v>7286</v>
      </c>
      <c r="D4662" s="8" t="s">
        <v>7287</v>
      </c>
      <c r="E4662" s="8" t="s">
        <v>110</v>
      </c>
      <c r="F4662" s="8" t="s">
        <v>7112</v>
      </c>
    </row>
    <row r="4663" spans="2:6" x14ac:dyDescent="0.3">
      <c r="B4663" s="8" t="s">
        <v>3585</v>
      </c>
      <c r="C4663" s="8">
        <v>6</v>
      </c>
      <c r="D4663" s="8" t="s">
        <v>7288</v>
      </c>
      <c r="E4663" s="8" t="s">
        <v>110</v>
      </c>
      <c r="F4663" s="8" t="s">
        <v>7112</v>
      </c>
    </row>
    <row r="4664" spans="2:6" x14ac:dyDescent="0.3">
      <c r="B4664" s="8" t="s">
        <v>3585</v>
      </c>
      <c r="C4664" s="8" t="s">
        <v>7289</v>
      </c>
      <c r="D4664" s="8" t="s">
        <v>7290</v>
      </c>
      <c r="E4664" s="8" t="s">
        <v>110</v>
      </c>
      <c r="F4664" s="8" t="s">
        <v>7112</v>
      </c>
    </row>
    <row r="4665" spans="2:6" x14ac:dyDescent="0.3">
      <c r="B4665" s="8" t="s">
        <v>3585</v>
      </c>
      <c r="C4665" s="8" t="s">
        <v>7291</v>
      </c>
      <c r="D4665" s="8" t="s">
        <v>7292</v>
      </c>
      <c r="E4665" s="8" t="s">
        <v>110</v>
      </c>
      <c r="F4665" s="8" t="s">
        <v>7112</v>
      </c>
    </row>
    <row r="4666" spans="2:6" x14ac:dyDescent="0.3">
      <c r="B4666" s="8" t="s">
        <v>7293</v>
      </c>
      <c r="C4666" s="8" t="s">
        <v>7294</v>
      </c>
      <c r="D4666" s="8" t="s">
        <v>7295</v>
      </c>
      <c r="E4666" s="8" t="s">
        <v>110</v>
      </c>
      <c r="F4666" s="8" t="s">
        <v>7112</v>
      </c>
    </row>
    <row r="4667" spans="2:6" x14ac:dyDescent="0.3">
      <c r="B4667" s="8" t="s">
        <v>3607</v>
      </c>
      <c r="C4667" s="8"/>
      <c r="D4667" s="8" t="s">
        <v>3607</v>
      </c>
      <c r="E4667" s="8" t="s">
        <v>110</v>
      </c>
      <c r="F4667" s="8" t="s">
        <v>7112</v>
      </c>
    </row>
    <row r="4668" spans="2:6" x14ac:dyDescent="0.3">
      <c r="B4668" s="8" t="s">
        <v>7296</v>
      </c>
      <c r="C4668" s="8"/>
      <c r="D4668" s="8" t="s">
        <v>7296</v>
      </c>
      <c r="E4668" s="8" t="s">
        <v>110</v>
      </c>
      <c r="F4668" s="8" t="s">
        <v>7112</v>
      </c>
    </row>
    <row r="4669" spans="2:6" x14ac:dyDescent="0.3">
      <c r="B4669" s="8" t="s">
        <v>7297</v>
      </c>
      <c r="C4669" s="8" t="s">
        <v>315</v>
      </c>
      <c r="D4669" s="8" t="s">
        <v>7298</v>
      </c>
      <c r="E4669" s="8" t="s">
        <v>110</v>
      </c>
      <c r="F4669" s="8" t="s">
        <v>7112</v>
      </c>
    </row>
    <row r="4670" spans="2:6" x14ac:dyDescent="0.3">
      <c r="B4670" s="8" t="s">
        <v>7297</v>
      </c>
      <c r="C4670" s="8" t="s">
        <v>317</v>
      </c>
      <c r="D4670" s="8" t="s">
        <v>7299</v>
      </c>
      <c r="E4670" s="8" t="s">
        <v>110</v>
      </c>
      <c r="F4670" s="8" t="s">
        <v>7112</v>
      </c>
    </row>
    <row r="4671" spans="2:6" x14ac:dyDescent="0.3">
      <c r="B4671" s="8" t="s">
        <v>7297</v>
      </c>
      <c r="C4671" s="8" t="s">
        <v>319</v>
      </c>
      <c r="D4671" s="8" t="s">
        <v>7300</v>
      </c>
      <c r="E4671" s="8" t="s">
        <v>110</v>
      </c>
      <c r="F4671" s="8" t="s">
        <v>7112</v>
      </c>
    </row>
    <row r="4672" spans="2:6" x14ac:dyDescent="0.3">
      <c r="B4672" s="8" t="s">
        <v>7297</v>
      </c>
      <c r="C4672" s="8" t="s">
        <v>325</v>
      </c>
      <c r="D4672" s="8" t="s">
        <v>7301</v>
      </c>
      <c r="E4672" s="8" t="s">
        <v>110</v>
      </c>
      <c r="F4672" s="8" t="s">
        <v>7112</v>
      </c>
    </row>
    <row r="4673" spans="2:6" x14ac:dyDescent="0.3">
      <c r="B4673" s="8" t="s">
        <v>7297</v>
      </c>
      <c r="C4673" s="8" t="s">
        <v>7212</v>
      </c>
      <c r="D4673" s="8" t="s">
        <v>7302</v>
      </c>
      <c r="E4673" s="8" t="s">
        <v>110</v>
      </c>
      <c r="F4673" s="8" t="s">
        <v>7112</v>
      </c>
    </row>
    <row r="4674" spans="2:6" x14ac:dyDescent="0.3">
      <c r="B4674" s="8" t="s">
        <v>7297</v>
      </c>
      <c r="C4674" s="8" t="s">
        <v>329</v>
      </c>
      <c r="D4674" s="8" t="s">
        <v>7303</v>
      </c>
      <c r="E4674" s="8" t="s">
        <v>110</v>
      </c>
      <c r="F4674" s="8" t="s">
        <v>7112</v>
      </c>
    </row>
    <row r="4675" spans="2:6" x14ac:dyDescent="0.3">
      <c r="B4675" s="8" t="s">
        <v>7297</v>
      </c>
      <c r="C4675" s="8" t="s">
        <v>7304</v>
      </c>
      <c r="D4675" s="8" t="s">
        <v>7305</v>
      </c>
      <c r="E4675" s="8" t="s">
        <v>110</v>
      </c>
      <c r="F4675" s="8" t="s">
        <v>7112</v>
      </c>
    </row>
    <row r="4676" spans="2:6" x14ac:dyDescent="0.3">
      <c r="B4676" s="8" t="s">
        <v>7306</v>
      </c>
      <c r="C4676" s="8" t="s">
        <v>115</v>
      </c>
      <c r="D4676" s="8" t="s">
        <v>7307</v>
      </c>
      <c r="E4676" s="8" t="s">
        <v>110</v>
      </c>
      <c r="F4676" s="8" t="s">
        <v>7112</v>
      </c>
    </row>
    <row r="4677" spans="2:6" x14ac:dyDescent="0.3">
      <c r="B4677" s="8" t="s">
        <v>7306</v>
      </c>
      <c r="C4677" s="8" t="s">
        <v>1282</v>
      </c>
      <c r="D4677" s="8" t="s">
        <v>7308</v>
      </c>
      <c r="E4677" s="8" t="s">
        <v>110</v>
      </c>
      <c r="F4677" s="8" t="s">
        <v>7112</v>
      </c>
    </row>
    <row r="4678" spans="2:6" x14ac:dyDescent="0.3">
      <c r="B4678" s="8" t="s">
        <v>7306</v>
      </c>
      <c r="C4678" s="8" t="s">
        <v>1284</v>
      </c>
      <c r="D4678" s="8" t="s">
        <v>7309</v>
      </c>
      <c r="E4678" s="8" t="s">
        <v>110</v>
      </c>
      <c r="F4678" s="8" t="s">
        <v>7112</v>
      </c>
    </row>
    <row r="4679" spans="2:6" x14ac:dyDescent="0.3">
      <c r="B4679" s="8" t="s">
        <v>7306</v>
      </c>
      <c r="C4679" s="8" t="s">
        <v>1286</v>
      </c>
      <c r="D4679" s="8" t="s">
        <v>7310</v>
      </c>
      <c r="E4679" s="8" t="s">
        <v>110</v>
      </c>
      <c r="F4679" s="8" t="s">
        <v>7112</v>
      </c>
    </row>
    <row r="4680" spans="2:6" x14ac:dyDescent="0.3">
      <c r="B4680" s="8" t="s">
        <v>7306</v>
      </c>
      <c r="C4680" s="8" t="s">
        <v>108</v>
      </c>
      <c r="D4680" s="8" t="s">
        <v>7311</v>
      </c>
      <c r="E4680" s="8" t="s">
        <v>110</v>
      </c>
      <c r="F4680" s="8" t="s">
        <v>7112</v>
      </c>
    </row>
    <row r="4681" spans="2:6" x14ac:dyDescent="0.3">
      <c r="B4681" s="8" t="s">
        <v>7306</v>
      </c>
      <c r="C4681" s="8" t="s">
        <v>1300</v>
      </c>
      <c r="D4681" s="8" t="s">
        <v>7312</v>
      </c>
      <c r="E4681" s="8" t="s">
        <v>110</v>
      </c>
      <c r="F4681" s="8" t="s">
        <v>7112</v>
      </c>
    </row>
    <row r="4682" spans="2:6" x14ac:dyDescent="0.3">
      <c r="B4682" s="8" t="s">
        <v>7306</v>
      </c>
      <c r="C4682" s="8" t="s">
        <v>1214</v>
      </c>
      <c r="D4682" s="8" t="s">
        <v>7313</v>
      </c>
      <c r="E4682" s="8" t="s">
        <v>110</v>
      </c>
      <c r="F4682" s="8" t="s">
        <v>7112</v>
      </c>
    </row>
    <row r="4683" spans="2:6" x14ac:dyDescent="0.3">
      <c r="B4683" s="8" t="s">
        <v>7306</v>
      </c>
      <c r="C4683" s="8" t="s">
        <v>1303</v>
      </c>
      <c r="D4683" s="8" t="s">
        <v>7314</v>
      </c>
      <c r="E4683" s="8" t="s">
        <v>110</v>
      </c>
      <c r="F4683" s="8" t="s">
        <v>7112</v>
      </c>
    </row>
    <row r="4684" spans="2:6" x14ac:dyDescent="0.3">
      <c r="B4684" s="8" t="s">
        <v>7306</v>
      </c>
      <c r="C4684" s="8" t="s">
        <v>1305</v>
      </c>
      <c r="D4684" s="8" t="s">
        <v>7315</v>
      </c>
      <c r="E4684" s="8" t="s">
        <v>110</v>
      </c>
      <c r="F4684" s="8" t="s">
        <v>7112</v>
      </c>
    </row>
    <row r="4685" spans="2:6" x14ac:dyDescent="0.3">
      <c r="B4685" s="8" t="s">
        <v>7306</v>
      </c>
      <c r="C4685" s="8" t="s">
        <v>598</v>
      </c>
      <c r="D4685" s="8" t="s">
        <v>7316</v>
      </c>
      <c r="E4685" s="8" t="s">
        <v>110</v>
      </c>
      <c r="F4685" s="8" t="s">
        <v>7112</v>
      </c>
    </row>
    <row r="4686" spans="2:6" x14ac:dyDescent="0.3">
      <c r="B4686" s="8" t="s">
        <v>7306</v>
      </c>
      <c r="C4686" s="8" t="s">
        <v>600</v>
      </c>
      <c r="D4686" s="8" t="s">
        <v>7317</v>
      </c>
      <c r="E4686" s="8" t="s">
        <v>110</v>
      </c>
      <c r="F4686" s="8" t="s">
        <v>7112</v>
      </c>
    </row>
    <row r="4687" spans="2:6" x14ac:dyDescent="0.3">
      <c r="B4687" s="8" t="s">
        <v>7306</v>
      </c>
      <c r="C4687" s="8" t="s">
        <v>602</v>
      </c>
      <c r="D4687" s="8" t="s">
        <v>7318</v>
      </c>
      <c r="E4687" s="8" t="s">
        <v>110</v>
      </c>
      <c r="F4687" s="8" t="s">
        <v>7112</v>
      </c>
    </row>
    <row r="4688" spans="2:6" x14ac:dyDescent="0.3">
      <c r="B4688" s="8" t="s">
        <v>7306</v>
      </c>
      <c r="C4688" s="8" t="s">
        <v>604</v>
      </c>
      <c r="D4688" s="8" t="s">
        <v>7319</v>
      </c>
      <c r="E4688" s="8" t="s">
        <v>110</v>
      </c>
      <c r="F4688" s="8" t="s">
        <v>7112</v>
      </c>
    </row>
    <row r="4689" spans="2:6" x14ac:dyDescent="0.3">
      <c r="B4689" s="8" t="s">
        <v>7306</v>
      </c>
      <c r="C4689" s="8" t="s">
        <v>7320</v>
      </c>
      <c r="D4689" s="8" t="s">
        <v>7321</v>
      </c>
      <c r="E4689" s="8" t="s">
        <v>110</v>
      </c>
      <c r="F4689" s="8" t="s">
        <v>7112</v>
      </c>
    </row>
    <row r="4690" spans="2:6" x14ac:dyDescent="0.3">
      <c r="B4690" s="8" t="s">
        <v>7306</v>
      </c>
      <c r="C4690" s="8" t="s">
        <v>4534</v>
      </c>
      <c r="D4690" s="8" t="s">
        <v>7322</v>
      </c>
      <c r="E4690" s="8" t="s">
        <v>110</v>
      </c>
      <c r="F4690" s="8" t="s">
        <v>7112</v>
      </c>
    </row>
    <row r="4691" spans="2:6" x14ac:dyDescent="0.3">
      <c r="B4691" s="8" t="s">
        <v>7306</v>
      </c>
      <c r="C4691" s="8" t="s">
        <v>7323</v>
      </c>
      <c r="D4691" s="8" t="s">
        <v>7324</v>
      </c>
      <c r="E4691" s="8" t="s">
        <v>110</v>
      </c>
      <c r="F4691" s="8" t="s">
        <v>7112</v>
      </c>
    </row>
    <row r="4692" spans="2:6" x14ac:dyDescent="0.3">
      <c r="B4692" s="8" t="s">
        <v>7306</v>
      </c>
      <c r="C4692" s="8" t="s">
        <v>6228</v>
      </c>
      <c r="D4692" s="8" t="s">
        <v>7325</v>
      </c>
      <c r="E4692" s="8" t="s">
        <v>110</v>
      </c>
      <c r="F4692" s="8" t="s">
        <v>7112</v>
      </c>
    </row>
    <row r="4693" spans="2:6" x14ac:dyDescent="0.3">
      <c r="B4693" s="8" t="s">
        <v>7306</v>
      </c>
      <c r="C4693" s="8" t="s">
        <v>6095</v>
      </c>
      <c r="D4693" s="8" t="s">
        <v>7326</v>
      </c>
      <c r="E4693" s="8" t="s">
        <v>110</v>
      </c>
      <c r="F4693" s="8" t="s">
        <v>7112</v>
      </c>
    </row>
    <row r="4694" spans="2:6" x14ac:dyDescent="0.3">
      <c r="B4694" s="8" t="s">
        <v>7306</v>
      </c>
      <c r="C4694" s="8" t="s">
        <v>6097</v>
      </c>
      <c r="D4694" s="8" t="s">
        <v>7327</v>
      </c>
      <c r="E4694" s="8" t="s">
        <v>110</v>
      </c>
      <c r="F4694" s="8" t="s">
        <v>7112</v>
      </c>
    </row>
    <row r="4695" spans="2:6" x14ac:dyDescent="0.3">
      <c r="B4695" s="8" t="s">
        <v>7306</v>
      </c>
      <c r="C4695" s="8" t="s">
        <v>1615</v>
      </c>
      <c r="D4695" s="8" t="s">
        <v>7328</v>
      </c>
      <c r="E4695" s="8" t="s">
        <v>110</v>
      </c>
      <c r="F4695" s="8" t="s">
        <v>7112</v>
      </c>
    </row>
    <row r="4696" spans="2:6" x14ac:dyDescent="0.3">
      <c r="B4696" s="8" t="s">
        <v>7306</v>
      </c>
      <c r="C4696" s="8" t="s">
        <v>1617</v>
      </c>
      <c r="D4696" s="8" t="s">
        <v>7329</v>
      </c>
      <c r="E4696" s="8" t="s">
        <v>110</v>
      </c>
      <c r="F4696" s="8" t="s">
        <v>7112</v>
      </c>
    </row>
    <row r="4697" spans="2:6" x14ac:dyDescent="0.3">
      <c r="B4697" s="8" t="s">
        <v>7306</v>
      </c>
      <c r="C4697" s="8" t="s">
        <v>1619</v>
      </c>
      <c r="D4697" s="8" t="s">
        <v>7330</v>
      </c>
      <c r="E4697" s="8" t="s">
        <v>110</v>
      </c>
      <c r="F4697" s="8" t="s">
        <v>7112</v>
      </c>
    </row>
    <row r="4698" spans="2:6" x14ac:dyDescent="0.3">
      <c r="B4698" s="8" t="s">
        <v>7306</v>
      </c>
      <c r="C4698" s="8" t="s">
        <v>1621</v>
      </c>
      <c r="D4698" s="8" t="s">
        <v>7331</v>
      </c>
      <c r="E4698" s="8" t="s">
        <v>110</v>
      </c>
      <c r="F4698" s="8" t="s">
        <v>7112</v>
      </c>
    </row>
    <row r="4699" spans="2:6" x14ac:dyDescent="0.3">
      <c r="B4699" s="8" t="s">
        <v>7306</v>
      </c>
      <c r="C4699" s="8" t="s">
        <v>7097</v>
      </c>
      <c r="D4699" s="8" t="s">
        <v>7332</v>
      </c>
      <c r="E4699" s="8" t="s">
        <v>110</v>
      </c>
      <c r="F4699" s="8" t="s">
        <v>7112</v>
      </c>
    </row>
    <row r="4700" spans="2:6" x14ac:dyDescent="0.3">
      <c r="B4700" s="8" t="s">
        <v>7306</v>
      </c>
      <c r="C4700" s="8" t="s">
        <v>6517</v>
      </c>
      <c r="D4700" s="8" t="s">
        <v>7333</v>
      </c>
      <c r="E4700" s="8" t="s">
        <v>110</v>
      </c>
      <c r="F4700" s="8" t="s">
        <v>7112</v>
      </c>
    </row>
    <row r="4701" spans="2:6" x14ac:dyDescent="0.3">
      <c r="B4701" s="8" t="s">
        <v>7306</v>
      </c>
      <c r="C4701" s="8" t="s">
        <v>3598</v>
      </c>
      <c r="D4701" s="8" t="s">
        <v>7334</v>
      </c>
      <c r="E4701" s="8" t="s">
        <v>110</v>
      </c>
      <c r="F4701" s="8" t="s">
        <v>7112</v>
      </c>
    </row>
    <row r="4702" spans="2:6" x14ac:dyDescent="0.3">
      <c r="B4702" s="8" t="s">
        <v>7306</v>
      </c>
      <c r="C4702" s="8" t="s">
        <v>3600</v>
      </c>
      <c r="D4702" s="8" t="s">
        <v>7335</v>
      </c>
      <c r="E4702" s="8" t="s">
        <v>110</v>
      </c>
      <c r="F4702" s="8" t="s">
        <v>7112</v>
      </c>
    </row>
    <row r="4703" spans="2:6" x14ac:dyDescent="0.3">
      <c r="B4703" s="8" t="s">
        <v>7306</v>
      </c>
      <c r="C4703" s="8" t="s">
        <v>2180</v>
      </c>
      <c r="D4703" s="8" t="s">
        <v>7336</v>
      </c>
      <c r="E4703" s="8" t="s">
        <v>110</v>
      </c>
      <c r="F4703" s="8" t="s">
        <v>7112</v>
      </c>
    </row>
    <row r="4704" spans="2:6" x14ac:dyDescent="0.3">
      <c r="B4704" s="8" t="s">
        <v>7306</v>
      </c>
      <c r="C4704" s="8" t="s">
        <v>1853</v>
      </c>
      <c r="D4704" s="8" t="s">
        <v>7337</v>
      </c>
      <c r="E4704" s="8" t="s">
        <v>110</v>
      </c>
      <c r="F4704" s="8" t="s">
        <v>7112</v>
      </c>
    </row>
    <row r="4705" spans="2:6" x14ac:dyDescent="0.3">
      <c r="B4705" s="8" t="s">
        <v>7306</v>
      </c>
      <c r="C4705" s="8" t="s">
        <v>1855</v>
      </c>
      <c r="D4705" s="8" t="s">
        <v>7338</v>
      </c>
      <c r="E4705" s="8" t="s">
        <v>110</v>
      </c>
      <c r="F4705" s="8" t="s">
        <v>7112</v>
      </c>
    </row>
    <row r="4706" spans="2:6" x14ac:dyDescent="0.3">
      <c r="B4706" s="8" t="s">
        <v>3616</v>
      </c>
      <c r="C4706" s="8" t="s">
        <v>7339</v>
      </c>
      <c r="D4706" s="8" t="s">
        <v>7340</v>
      </c>
      <c r="E4706" s="8" t="s">
        <v>110</v>
      </c>
      <c r="F4706" s="8" t="s">
        <v>7112</v>
      </c>
    </row>
    <row r="4707" spans="2:6" x14ac:dyDescent="0.3">
      <c r="B4707" s="8" t="s">
        <v>3616</v>
      </c>
      <c r="C4707" s="8" t="s">
        <v>7341</v>
      </c>
      <c r="D4707" s="8" t="s">
        <v>7342</v>
      </c>
      <c r="E4707" s="8" t="s">
        <v>110</v>
      </c>
      <c r="F4707" s="8" t="s">
        <v>7112</v>
      </c>
    </row>
    <row r="4708" spans="2:6" x14ac:dyDescent="0.3">
      <c r="B4708" s="8" t="s">
        <v>3616</v>
      </c>
      <c r="C4708" s="8" t="s">
        <v>2200</v>
      </c>
      <c r="D4708" s="8" t="s">
        <v>7343</v>
      </c>
      <c r="E4708" s="8" t="s">
        <v>110</v>
      </c>
      <c r="F4708" s="8" t="s">
        <v>7112</v>
      </c>
    </row>
    <row r="4709" spans="2:6" x14ac:dyDescent="0.3">
      <c r="B4709" s="8" t="s">
        <v>3616</v>
      </c>
      <c r="C4709" s="8" t="s">
        <v>2202</v>
      </c>
      <c r="D4709" s="8" t="s">
        <v>7344</v>
      </c>
      <c r="E4709" s="8" t="s">
        <v>110</v>
      </c>
      <c r="F4709" s="8" t="s">
        <v>7112</v>
      </c>
    </row>
    <row r="4710" spans="2:6" x14ac:dyDescent="0.3">
      <c r="B4710" s="8" t="s">
        <v>3616</v>
      </c>
      <c r="C4710" s="8" t="s">
        <v>7345</v>
      </c>
      <c r="D4710" s="8" t="s">
        <v>7346</v>
      </c>
      <c r="E4710" s="8" t="s">
        <v>110</v>
      </c>
      <c r="F4710" s="8" t="s">
        <v>7112</v>
      </c>
    </row>
    <row r="4711" spans="2:6" x14ac:dyDescent="0.3">
      <c r="B4711" s="8" t="s">
        <v>3616</v>
      </c>
      <c r="C4711" s="8" t="s">
        <v>1406</v>
      </c>
      <c r="D4711" s="8" t="s">
        <v>7347</v>
      </c>
      <c r="E4711" s="8" t="s">
        <v>110</v>
      </c>
      <c r="F4711" s="8" t="s">
        <v>7112</v>
      </c>
    </row>
    <row r="4712" spans="2:6" x14ac:dyDescent="0.3">
      <c r="B4712" s="8" t="s">
        <v>3616</v>
      </c>
      <c r="C4712" s="8" t="s">
        <v>1408</v>
      </c>
      <c r="D4712" s="8" t="s">
        <v>7348</v>
      </c>
      <c r="E4712" s="8" t="s">
        <v>110</v>
      </c>
      <c r="F4712" s="8" t="s">
        <v>7112</v>
      </c>
    </row>
    <row r="4713" spans="2:6" x14ac:dyDescent="0.3">
      <c r="B4713" s="8" t="s">
        <v>3616</v>
      </c>
      <c r="C4713" s="8" t="s">
        <v>2104</v>
      </c>
      <c r="D4713" s="8" t="s">
        <v>7349</v>
      </c>
      <c r="E4713" s="8" t="s">
        <v>110</v>
      </c>
      <c r="F4713" s="8" t="s">
        <v>7112</v>
      </c>
    </row>
    <row r="4714" spans="2:6" x14ac:dyDescent="0.3">
      <c r="B4714" s="8" t="s">
        <v>3616</v>
      </c>
      <c r="C4714" s="8" t="s">
        <v>2106</v>
      </c>
      <c r="D4714" s="8" t="s">
        <v>7350</v>
      </c>
      <c r="E4714" s="8" t="s">
        <v>110</v>
      </c>
      <c r="F4714" s="8" t="s">
        <v>7112</v>
      </c>
    </row>
    <row r="4715" spans="2:6" x14ac:dyDescent="0.3">
      <c r="B4715" s="8" t="s">
        <v>3616</v>
      </c>
      <c r="C4715" s="8" t="s">
        <v>1410</v>
      </c>
      <c r="D4715" s="8" t="s">
        <v>7351</v>
      </c>
      <c r="E4715" s="8" t="s">
        <v>110</v>
      </c>
      <c r="F4715" s="8" t="s">
        <v>7112</v>
      </c>
    </row>
    <row r="4716" spans="2:6" x14ac:dyDescent="0.3">
      <c r="B4716" s="8" t="s">
        <v>3616</v>
      </c>
      <c r="C4716" s="8" t="s">
        <v>2109</v>
      </c>
      <c r="D4716" s="8" t="s">
        <v>7352</v>
      </c>
      <c r="E4716" s="8" t="s">
        <v>110</v>
      </c>
      <c r="F4716" s="8" t="s">
        <v>7112</v>
      </c>
    </row>
    <row r="4717" spans="2:6" x14ac:dyDescent="0.3">
      <c r="B4717" s="8" t="s">
        <v>3616</v>
      </c>
      <c r="C4717" s="8" t="s">
        <v>4253</v>
      </c>
      <c r="D4717" s="8" t="s">
        <v>7353</v>
      </c>
      <c r="E4717" s="8" t="s">
        <v>110</v>
      </c>
      <c r="F4717" s="8" t="s">
        <v>7112</v>
      </c>
    </row>
    <row r="4718" spans="2:6" x14ac:dyDescent="0.3">
      <c r="B4718" s="8" t="s">
        <v>3616</v>
      </c>
      <c r="C4718" s="8" t="s">
        <v>4255</v>
      </c>
      <c r="D4718" s="8" t="s">
        <v>7354</v>
      </c>
      <c r="E4718" s="8" t="s">
        <v>110</v>
      </c>
      <c r="F4718" s="8" t="s">
        <v>7112</v>
      </c>
    </row>
    <row r="4719" spans="2:6" x14ac:dyDescent="0.3">
      <c r="B4719" s="8" t="s">
        <v>7355</v>
      </c>
      <c r="C4719" s="8" t="s">
        <v>2120</v>
      </c>
      <c r="D4719" s="8" t="s">
        <v>7356</v>
      </c>
      <c r="E4719" s="8" t="s">
        <v>110</v>
      </c>
      <c r="F4719" s="8" t="s">
        <v>7112</v>
      </c>
    </row>
    <row r="4720" spans="2:6" x14ac:dyDescent="0.3">
      <c r="B4720" s="8" t="s">
        <v>7355</v>
      </c>
      <c r="C4720" s="8" t="s">
        <v>4509</v>
      </c>
      <c r="D4720" s="8" t="s">
        <v>7357</v>
      </c>
      <c r="E4720" s="8" t="s">
        <v>110</v>
      </c>
      <c r="F4720" s="8" t="s">
        <v>7112</v>
      </c>
    </row>
    <row r="4721" spans="2:6" x14ac:dyDescent="0.3">
      <c r="B4721" s="8" t="s">
        <v>7355</v>
      </c>
      <c r="C4721" s="8" t="s">
        <v>6804</v>
      </c>
      <c r="D4721" s="8" t="s">
        <v>7358</v>
      </c>
      <c r="E4721" s="8" t="s">
        <v>110</v>
      </c>
      <c r="F4721" s="8" t="s">
        <v>7112</v>
      </c>
    </row>
    <row r="4722" spans="2:6" x14ac:dyDescent="0.3">
      <c r="B4722" s="8" t="s">
        <v>7355</v>
      </c>
      <c r="C4722" s="8" t="s">
        <v>3857</v>
      </c>
      <c r="D4722" s="8" t="s">
        <v>7359</v>
      </c>
      <c r="E4722" s="8" t="s">
        <v>110</v>
      </c>
      <c r="F4722" s="8" t="s">
        <v>7112</v>
      </c>
    </row>
    <row r="4723" spans="2:6" x14ac:dyDescent="0.3">
      <c r="B4723" s="8" t="s">
        <v>7355</v>
      </c>
      <c r="C4723" s="8" t="s">
        <v>3511</v>
      </c>
      <c r="D4723" s="8" t="s">
        <v>7360</v>
      </c>
      <c r="E4723" s="8" t="s">
        <v>110</v>
      </c>
      <c r="F4723" s="8" t="s">
        <v>7112</v>
      </c>
    </row>
    <row r="4724" spans="2:6" x14ac:dyDescent="0.3">
      <c r="B4724" s="8" t="s">
        <v>7355</v>
      </c>
      <c r="C4724" s="8" t="s">
        <v>1940</v>
      </c>
      <c r="D4724" s="8" t="s">
        <v>7361</v>
      </c>
      <c r="E4724" s="8" t="s">
        <v>110</v>
      </c>
      <c r="F4724" s="8" t="s">
        <v>7112</v>
      </c>
    </row>
    <row r="4725" spans="2:6" x14ac:dyDescent="0.3">
      <c r="B4725" s="8" t="s">
        <v>7362</v>
      </c>
      <c r="C4725" s="8" t="s">
        <v>7363</v>
      </c>
      <c r="D4725" s="8" t="s">
        <v>7364</v>
      </c>
      <c r="E4725" s="8" t="s">
        <v>110</v>
      </c>
      <c r="F4725" s="8" t="s">
        <v>7112</v>
      </c>
    </row>
    <row r="4726" spans="2:6" x14ac:dyDescent="0.3">
      <c r="B4726" s="8" t="s">
        <v>7362</v>
      </c>
      <c r="C4726" s="8" t="s">
        <v>904</v>
      </c>
      <c r="D4726" s="8" t="s">
        <v>7365</v>
      </c>
      <c r="E4726" s="8" t="s">
        <v>110</v>
      </c>
      <c r="F4726" s="8" t="s">
        <v>7112</v>
      </c>
    </row>
    <row r="4727" spans="2:6" x14ac:dyDescent="0.3">
      <c r="B4727" s="8" t="s">
        <v>7362</v>
      </c>
      <c r="C4727" s="8" t="s">
        <v>906</v>
      </c>
      <c r="D4727" s="8" t="s">
        <v>7366</v>
      </c>
      <c r="E4727" s="8" t="s">
        <v>110</v>
      </c>
      <c r="F4727" s="8" t="s">
        <v>7112</v>
      </c>
    </row>
    <row r="4728" spans="2:6" x14ac:dyDescent="0.3">
      <c r="B4728" s="8" t="s">
        <v>7362</v>
      </c>
      <c r="C4728" s="8" t="s">
        <v>3838</v>
      </c>
      <c r="D4728" s="8" t="s">
        <v>7367</v>
      </c>
      <c r="E4728" s="8" t="s">
        <v>110</v>
      </c>
      <c r="F4728" s="8" t="s">
        <v>7112</v>
      </c>
    </row>
    <row r="4729" spans="2:6" x14ac:dyDescent="0.3">
      <c r="B4729" s="8" t="s">
        <v>7362</v>
      </c>
      <c r="C4729" s="8" t="s">
        <v>7368</v>
      </c>
      <c r="D4729" s="8" t="s">
        <v>7369</v>
      </c>
      <c r="E4729" s="8" t="s">
        <v>110</v>
      </c>
      <c r="F4729" s="8" t="s">
        <v>7112</v>
      </c>
    </row>
    <row r="4730" spans="2:6" x14ac:dyDescent="0.3">
      <c r="B4730" s="8" t="s">
        <v>7362</v>
      </c>
      <c r="C4730" s="8" t="s">
        <v>5040</v>
      </c>
      <c r="D4730" s="8" t="s">
        <v>7370</v>
      </c>
      <c r="E4730" s="8" t="s">
        <v>110</v>
      </c>
      <c r="F4730" s="8" t="s">
        <v>7112</v>
      </c>
    </row>
    <row r="4731" spans="2:6" x14ac:dyDescent="0.3">
      <c r="B4731" s="8" t="s">
        <v>7362</v>
      </c>
      <c r="C4731" s="8" t="s">
        <v>7371</v>
      </c>
      <c r="D4731" s="8" t="s">
        <v>7372</v>
      </c>
      <c r="E4731" s="8" t="s">
        <v>110</v>
      </c>
      <c r="F4731" s="8" t="s">
        <v>7112</v>
      </c>
    </row>
    <row r="4732" spans="2:6" x14ac:dyDescent="0.3">
      <c r="B4732" s="8" t="s">
        <v>7362</v>
      </c>
      <c r="C4732" s="8" t="s">
        <v>7373</v>
      </c>
      <c r="D4732" s="8" t="s">
        <v>7374</v>
      </c>
      <c r="E4732" s="8" t="s">
        <v>110</v>
      </c>
      <c r="F4732" s="8" t="s">
        <v>7112</v>
      </c>
    </row>
    <row r="4733" spans="2:6" x14ac:dyDescent="0.3">
      <c r="B4733" s="8" t="s">
        <v>7362</v>
      </c>
      <c r="C4733" s="8" t="s">
        <v>1309</v>
      </c>
      <c r="D4733" s="8" t="s">
        <v>7375</v>
      </c>
      <c r="E4733" s="8" t="s">
        <v>110</v>
      </c>
      <c r="F4733" s="8" t="s">
        <v>7112</v>
      </c>
    </row>
    <row r="4734" spans="2:6" x14ac:dyDescent="0.3">
      <c r="B4734" s="8" t="s">
        <v>7362</v>
      </c>
      <c r="C4734" s="8" t="s">
        <v>7376</v>
      </c>
      <c r="D4734" s="8" t="s">
        <v>7377</v>
      </c>
      <c r="E4734" s="8" t="s">
        <v>110</v>
      </c>
      <c r="F4734" s="8" t="s">
        <v>7112</v>
      </c>
    </row>
    <row r="4735" spans="2:6" x14ac:dyDescent="0.3">
      <c r="B4735" s="8" t="s">
        <v>7362</v>
      </c>
      <c r="C4735" s="8" t="s">
        <v>7378</v>
      </c>
      <c r="D4735" s="8" t="s">
        <v>7379</v>
      </c>
      <c r="E4735" s="8" t="s">
        <v>110</v>
      </c>
      <c r="F4735" s="8" t="s">
        <v>7112</v>
      </c>
    </row>
    <row r="4736" spans="2:6" x14ac:dyDescent="0.3">
      <c r="B4736" s="8" t="s">
        <v>7362</v>
      </c>
      <c r="C4736" s="8" t="s">
        <v>6346</v>
      </c>
      <c r="D4736" s="8" t="s">
        <v>7380</v>
      </c>
      <c r="E4736" s="8" t="s">
        <v>110</v>
      </c>
      <c r="F4736" s="8" t="s">
        <v>7112</v>
      </c>
    </row>
    <row r="4737" spans="2:6" x14ac:dyDescent="0.3">
      <c r="B4737" s="8" t="s">
        <v>7362</v>
      </c>
      <c r="C4737" s="8" t="s">
        <v>6350</v>
      </c>
      <c r="D4737" s="8" t="s">
        <v>7381</v>
      </c>
      <c r="E4737" s="8" t="s">
        <v>110</v>
      </c>
      <c r="F4737" s="8" t="s">
        <v>7112</v>
      </c>
    </row>
    <row r="4738" spans="2:6" x14ac:dyDescent="0.3">
      <c r="B4738" s="8" t="s">
        <v>7362</v>
      </c>
      <c r="C4738" s="8" t="s">
        <v>2309</v>
      </c>
      <c r="D4738" s="8" t="s">
        <v>7382</v>
      </c>
      <c r="E4738" s="8" t="s">
        <v>110</v>
      </c>
      <c r="F4738" s="8" t="s">
        <v>7112</v>
      </c>
    </row>
    <row r="4739" spans="2:6" x14ac:dyDescent="0.3">
      <c r="B4739" s="8" t="s">
        <v>7362</v>
      </c>
      <c r="C4739" s="8" t="s">
        <v>6353</v>
      </c>
      <c r="D4739" s="8" t="s">
        <v>7383</v>
      </c>
      <c r="E4739" s="8" t="s">
        <v>110</v>
      </c>
      <c r="F4739" s="8" t="s">
        <v>7112</v>
      </c>
    </row>
    <row r="4740" spans="2:6" x14ac:dyDescent="0.3">
      <c r="B4740" s="8" t="s">
        <v>7384</v>
      </c>
      <c r="C4740" s="8"/>
      <c r="D4740" s="8" t="s">
        <v>7384</v>
      </c>
      <c r="E4740" s="8" t="s">
        <v>110</v>
      </c>
      <c r="F4740" s="8" t="s">
        <v>7112</v>
      </c>
    </row>
    <row r="4741" spans="2:6" x14ac:dyDescent="0.3">
      <c r="B4741" s="8" t="s">
        <v>4695</v>
      </c>
      <c r="C4741" s="8" t="s">
        <v>2656</v>
      </c>
      <c r="D4741" s="8" t="s">
        <v>7385</v>
      </c>
      <c r="E4741" s="8" t="s">
        <v>110</v>
      </c>
      <c r="F4741" s="8" t="s">
        <v>7112</v>
      </c>
    </row>
    <row r="4742" spans="2:6" x14ac:dyDescent="0.3">
      <c r="B4742" s="8" t="s">
        <v>4695</v>
      </c>
      <c r="C4742" s="8" t="s">
        <v>2658</v>
      </c>
      <c r="D4742" s="8" t="s">
        <v>7386</v>
      </c>
      <c r="E4742" s="8" t="s">
        <v>110</v>
      </c>
      <c r="F4742" s="8" t="s">
        <v>7112</v>
      </c>
    </row>
    <row r="4743" spans="2:6" x14ac:dyDescent="0.3">
      <c r="B4743" s="8" t="s">
        <v>4695</v>
      </c>
      <c r="C4743" s="8" t="s">
        <v>2955</v>
      </c>
      <c r="D4743" s="8" t="s">
        <v>7387</v>
      </c>
      <c r="E4743" s="8" t="s">
        <v>110</v>
      </c>
      <c r="F4743" s="8" t="s">
        <v>7112</v>
      </c>
    </row>
    <row r="4744" spans="2:6" x14ac:dyDescent="0.3">
      <c r="B4744" s="8" t="s">
        <v>4695</v>
      </c>
      <c r="C4744" s="8" t="s">
        <v>2660</v>
      </c>
      <c r="D4744" s="8" t="s">
        <v>7388</v>
      </c>
      <c r="E4744" s="8" t="s">
        <v>110</v>
      </c>
      <c r="F4744" s="8" t="s">
        <v>7112</v>
      </c>
    </row>
    <row r="4745" spans="2:6" x14ac:dyDescent="0.3">
      <c r="B4745" s="8" t="s">
        <v>4695</v>
      </c>
      <c r="C4745" s="8" t="s">
        <v>1646</v>
      </c>
      <c r="D4745" s="8" t="s">
        <v>7389</v>
      </c>
      <c r="E4745" s="8" t="s">
        <v>110</v>
      </c>
      <c r="F4745" s="8" t="s">
        <v>7112</v>
      </c>
    </row>
    <row r="4746" spans="2:6" x14ac:dyDescent="0.3">
      <c r="B4746" s="8" t="s">
        <v>4695</v>
      </c>
      <c r="C4746" s="8" t="s">
        <v>1648</v>
      </c>
      <c r="D4746" s="8" t="s">
        <v>7390</v>
      </c>
      <c r="E4746" s="8" t="s">
        <v>110</v>
      </c>
      <c r="F4746" s="8" t="s">
        <v>7112</v>
      </c>
    </row>
    <row r="4747" spans="2:6" x14ac:dyDescent="0.3">
      <c r="B4747" s="8" t="s">
        <v>4695</v>
      </c>
      <c r="C4747" s="8" t="s">
        <v>2959</v>
      </c>
      <c r="D4747" s="8" t="s">
        <v>7391</v>
      </c>
      <c r="E4747" s="8" t="s">
        <v>110</v>
      </c>
      <c r="F4747" s="8" t="s">
        <v>7112</v>
      </c>
    </row>
    <row r="4748" spans="2:6" x14ac:dyDescent="0.3">
      <c r="B4748" s="8" t="s">
        <v>4695</v>
      </c>
      <c r="C4748" s="8" t="s">
        <v>3201</v>
      </c>
      <c r="D4748" s="8" t="s">
        <v>7392</v>
      </c>
      <c r="E4748" s="8" t="s">
        <v>110</v>
      </c>
      <c r="F4748" s="8" t="s">
        <v>7112</v>
      </c>
    </row>
    <row r="4749" spans="2:6" x14ac:dyDescent="0.3">
      <c r="B4749" s="8" t="s">
        <v>4695</v>
      </c>
      <c r="C4749" s="8" t="s">
        <v>831</v>
      </c>
      <c r="D4749" s="8" t="s">
        <v>7393</v>
      </c>
      <c r="E4749" s="8" t="s">
        <v>110</v>
      </c>
      <c r="F4749" s="8" t="s">
        <v>7112</v>
      </c>
    </row>
    <row r="4750" spans="2:6" x14ac:dyDescent="0.3">
      <c r="B4750" s="8" t="s">
        <v>4695</v>
      </c>
      <c r="C4750" s="8" t="s">
        <v>7394</v>
      </c>
      <c r="D4750" s="8" t="s">
        <v>7395</v>
      </c>
      <c r="E4750" s="8" t="s">
        <v>110</v>
      </c>
      <c r="F4750" s="8" t="s">
        <v>7112</v>
      </c>
    </row>
    <row r="4751" spans="2:6" x14ac:dyDescent="0.3">
      <c r="B4751" s="8" t="s">
        <v>4695</v>
      </c>
      <c r="C4751" s="8" t="s">
        <v>2733</v>
      </c>
      <c r="D4751" s="8" t="s">
        <v>7396</v>
      </c>
      <c r="E4751" s="8" t="s">
        <v>110</v>
      </c>
      <c r="F4751" s="8" t="s">
        <v>7112</v>
      </c>
    </row>
    <row r="4752" spans="2:6" x14ac:dyDescent="0.3">
      <c r="B4752" s="8" t="s">
        <v>4695</v>
      </c>
      <c r="C4752" s="8" t="s">
        <v>2246</v>
      </c>
      <c r="D4752" s="8" t="s">
        <v>7397</v>
      </c>
      <c r="E4752" s="8" t="s">
        <v>110</v>
      </c>
      <c r="F4752" s="8" t="s">
        <v>7112</v>
      </c>
    </row>
    <row r="4753" spans="2:6" x14ac:dyDescent="0.3">
      <c r="B4753" s="8" t="s">
        <v>7398</v>
      </c>
      <c r="C4753" s="8" t="s">
        <v>2248</v>
      </c>
      <c r="D4753" s="8" t="s">
        <v>7399</v>
      </c>
      <c r="E4753" s="8" t="s">
        <v>110</v>
      </c>
      <c r="F4753" s="8" t="s">
        <v>7112</v>
      </c>
    </row>
    <row r="4754" spans="2:6" x14ac:dyDescent="0.3">
      <c r="B4754" s="8" t="s">
        <v>7398</v>
      </c>
      <c r="C4754" s="8" t="s">
        <v>7400</v>
      </c>
      <c r="D4754" s="8" t="s">
        <v>7401</v>
      </c>
      <c r="E4754" s="8" t="s">
        <v>110</v>
      </c>
      <c r="F4754" s="8" t="s">
        <v>7112</v>
      </c>
    </row>
    <row r="4755" spans="2:6" x14ac:dyDescent="0.3">
      <c r="B4755" s="8" t="s">
        <v>7398</v>
      </c>
      <c r="C4755" s="8" t="s">
        <v>6475</v>
      </c>
      <c r="D4755" s="8" t="s">
        <v>7402</v>
      </c>
      <c r="E4755" s="8" t="s">
        <v>110</v>
      </c>
      <c r="F4755" s="8" t="s">
        <v>7112</v>
      </c>
    </row>
    <row r="4756" spans="2:6" x14ac:dyDescent="0.3">
      <c r="B4756" s="8" t="s">
        <v>7403</v>
      </c>
      <c r="C4756" s="8" t="s">
        <v>1590</v>
      </c>
      <c r="D4756" s="8" t="s">
        <v>7404</v>
      </c>
      <c r="E4756" s="8" t="s">
        <v>110</v>
      </c>
      <c r="F4756" s="8" t="s">
        <v>7112</v>
      </c>
    </row>
    <row r="4757" spans="2:6" x14ac:dyDescent="0.3">
      <c r="B4757" s="8" t="s">
        <v>7405</v>
      </c>
      <c r="C4757" s="8">
        <v>0</v>
      </c>
      <c r="D4757" s="8" t="s">
        <v>7406</v>
      </c>
      <c r="E4757" s="8" t="s">
        <v>110</v>
      </c>
      <c r="F4757" s="8" t="s">
        <v>7112</v>
      </c>
    </row>
    <row r="4758" spans="2:6" x14ac:dyDescent="0.3">
      <c r="B4758" s="8" t="s">
        <v>7405</v>
      </c>
      <c r="C4758" s="8">
        <v>6</v>
      </c>
      <c r="D4758" s="8" t="s">
        <v>7407</v>
      </c>
      <c r="E4758" s="8" t="s">
        <v>110</v>
      </c>
      <c r="F4758" s="8" t="s">
        <v>7112</v>
      </c>
    </row>
    <row r="4759" spans="2:6" x14ac:dyDescent="0.3">
      <c r="B4759" s="8" t="s">
        <v>7405</v>
      </c>
      <c r="C4759" s="8">
        <v>7</v>
      </c>
      <c r="D4759" s="8" t="s">
        <v>7408</v>
      </c>
      <c r="E4759" s="8" t="s">
        <v>110</v>
      </c>
      <c r="F4759" s="8" t="s">
        <v>7112</v>
      </c>
    </row>
    <row r="4760" spans="2:6" x14ac:dyDescent="0.3">
      <c r="B4760" s="8" t="s">
        <v>7405</v>
      </c>
      <c r="C4760" s="8">
        <v>8</v>
      </c>
      <c r="D4760" s="8" t="s">
        <v>7409</v>
      </c>
      <c r="E4760" s="8" t="s">
        <v>110</v>
      </c>
      <c r="F4760" s="8" t="s">
        <v>7112</v>
      </c>
    </row>
    <row r="4761" spans="2:6" x14ac:dyDescent="0.3">
      <c r="B4761" s="8" t="s">
        <v>7405</v>
      </c>
      <c r="C4761" s="8">
        <v>9</v>
      </c>
      <c r="D4761" s="8" t="s">
        <v>7410</v>
      </c>
      <c r="E4761" s="8" t="s">
        <v>110</v>
      </c>
      <c r="F4761" s="8" t="s">
        <v>7112</v>
      </c>
    </row>
    <row r="4762" spans="2:6" x14ac:dyDescent="0.3">
      <c r="B4762" s="8" t="s">
        <v>7406</v>
      </c>
      <c r="C4762" s="8" t="s">
        <v>1498</v>
      </c>
      <c r="D4762" s="8" t="s">
        <v>7411</v>
      </c>
      <c r="E4762" s="8" t="s">
        <v>110</v>
      </c>
      <c r="F4762" s="8" t="s">
        <v>7112</v>
      </c>
    </row>
    <row r="4763" spans="2:6" x14ac:dyDescent="0.3">
      <c r="B4763" s="8" t="s">
        <v>7406</v>
      </c>
      <c r="C4763" s="8" t="s">
        <v>189</v>
      </c>
      <c r="D4763" s="8" t="s">
        <v>7412</v>
      </c>
      <c r="E4763" s="8" t="s">
        <v>110</v>
      </c>
      <c r="F4763" s="8" t="s">
        <v>7112</v>
      </c>
    </row>
    <row r="4764" spans="2:6" x14ac:dyDescent="0.3">
      <c r="B4764" s="8" t="s">
        <v>7406</v>
      </c>
      <c r="C4764" s="8" t="s">
        <v>7413</v>
      </c>
      <c r="D4764" s="8" t="s">
        <v>7414</v>
      </c>
      <c r="E4764" s="8" t="s">
        <v>110</v>
      </c>
      <c r="F4764" s="8" t="s">
        <v>7112</v>
      </c>
    </row>
    <row r="4765" spans="2:6" x14ac:dyDescent="0.3">
      <c r="B4765" s="8" t="s">
        <v>7406</v>
      </c>
      <c r="C4765" s="8" t="s">
        <v>432</v>
      </c>
      <c r="D4765" s="8" t="s">
        <v>7415</v>
      </c>
      <c r="E4765" s="8" t="s">
        <v>110</v>
      </c>
      <c r="F4765" s="8" t="s">
        <v>7112</v>
      </c>
    </row>
    <row r="4766" spans="2:6" x14ac:dyDescent="0.3">
      <c r="B4766" s="8" t="s">
        <v>7406</v>
      </c>
      <c r="C4766" s="8" t="s">
        <v>2952</v>
      </c>
      <c r="D4766" s="8" t="s">
        <v>7416</v>
      </c>
      <c r="E4766" s="8" t="s">
        <v>110</v>
      </c>
      <c r="F4766" s="8" t="s">
        <v>7112</v>
      </c>
    </row>
    <row r="4767" spans="2:6" x14ac:dyDescent="0.3">
      <c r="B4767" s="8" t="s">
        <v>7406</v>
      </c>
      <c r="C4767" s="8" t="s">
        <v>6246</v>
      </c>
      <c r="D4767" s="8" t="s">
        <v>7417</v>
      </c>
      <c r="E4767" s="8" t="s">
        <v>110</v>
      </c>
      <c r="F4767" s="8" t="s">
        <v>7112</v>
      </c>
    </row>
    <row r="4768" spans="2:6" x14ac:dyDescent="0.3">
      <c r="B4768" s="8" t="s">
        <v>7406</v>
      </c>
      <c r="C4768" s="8" t="s">
        <v>5671</v>
      </c>
      <c r="D4768" s="8" t="s">
        <v>7418</v>
      </c>
      <c r="E4768" s="8" t="s">
        <v>110</v>
      </c>
      <c r="F4768" s="8" t="s">
        <v>7112</v>
      </c>
    </row>
    <row r="4769" spans="2:6" x14ac:dyDescent="0.3">
      <c r="B4769" s="8" t="s">
        <v>7406</v>
      </c>
      <c r="C4769" s="8" t="s">
        <v>1950</v>
      </c>
      <c r="D4769" s="8" t="s">
        <v>7419</v>
      </c>
      <c r="E4769" s="8" t="s">
        <v>110</v>
      </c>
      <c r="F4769" s="8" t="s">
        <v>7112</v>
      </c>
    </row>
    <row r="4770" spans="2:6" x14ac:dyDescent="0.3">
      <c r="B4770" s="8" t="s">
        <v>7406</v>
      </c>
      <c r="C4770" s="8" t="s">
        <v>2244</v>
      </c>
      <c r="D4770" s="8" t="s">
        <v>7420</v>
      </c>
      <c r="E4770" s="8" t="s">
        <v>110</v>
      </c>
      <c r="F4770" s="8" t="s">
        <v>7112</v>
      </c>
    </row>
    <row r="4771" spans="2:6" x14ac:dyDescent="0.3">
      <c r="B4771" s="8" t="s">
        <v>7406</v>
      </c>
      <c r="C4771" s="8">
        <v>6</v>
      </c>
      <c r="D4771" s="8" t="s">
        <v>7421</v>
      </c>
      <c r="E4771" s="8" t="s">
        <v>110</v>
      </c>
      <c r="F4771" s="8" t="s">
        <v>7112</v>
      </c>
    </row>
    <row r="4772" spans="2:6" x14ac:dyDescent="0.3">
      <c r="B4772" s="8" t="s">
        <v>7406</v>
      </c>
      <c r="C4772" s="8">
        <v>7</v>
      </c>
      <c r="D4772" s="8" t="s">
        <v>7422</v>
      </c>
      <c r="E4772" s="8" t="s">
        <v>110</v>
      </c>
      <c r="F4772" s="8" t="s">
        <v>7112</v>
      </c>
    </row>
    <row r="4773" spans="2:6" x14ac:dyDescent="0.3">
      <c r="B4773" s="8" t="s">
        <v>7406</v>
      </c>
      <c r="C4773" s="8">
        <v>8</v>
      </c>
      <c r="D4773" s="8" t="s">
        <v>7423</v>
      </c>
      <c r="E4773" s="8" t="s">
        <v>110</v>
      </c>
      <c r="F4773" s="8" t="s">
        <v>7112</v>
      </c>
    </row>
    <row r="4774" spans="2:6" x14ac:dyDescent="0.3">
      <c r="B4774" s="8" t="s">
        <v>7408</v>
      </c>
      <c r="C4774" s="8" t="s">
        <v>5981</v>
      </c>
      <c r="D4774" s="8" t="s">
        <v>7424</v>
      </c>
      <c r="E4774" s="8" t="s">
        <v>110</v>
      </c>
      <c r="F4774" s="8" t="s">
        <v>7112</v>
      </c>
    </row>
    <row r="4775" spans="2:6" x14ac:dyDescent="0.3">
      <c r="B4775" s="8" t="s">
        <v>7408</v>
      </c>
      <c r="C4775" s="8" t="s">
        <v>5983</v>
      </c>
      <c r="D4775" s="8" t="s">
        <v>7425</v>
      </c>
      <c r="E4775" s="8" t="s">
        <v>110</v>
      </c>
      <c r="F4775" s="8" t="s">
        <v>7112</v>
      </c>
    </row>
    <row r="4776" spans="2:6" x14ac:dyDescent="0.3">
      <c r="B4776" s="8" t="s">
        <v>7410</v>
      </c>
      <c r="C4776" s="8" t="s">
        <v>2078</v>
      </c>
      <c r="D4776" s="8" t="s">
        <v>7426</v>
      </c>
      <c r="E4776" s="8" t="s">
        <v>110</v>
      </c>
      <c r="F4776" s="8" t="s">
        <v>7112</v>
      </c>
    </row>
    <row r="4777" spans="2:6" x14ac:dyDescent="0.3">
      <c r="B4777" s="8" t="s">
        <v>4723</v>
      </c>
      <c r="C4777" s="8" t="s">
        <v>2934</v>
      </c>
      <c r="D4777" s="8" t="s">
        <v>7427</v>
      </c>
      <c r="E4777" s="8" t="s">
        <v>110</v>
      </c>
      <c r="F4777" s="8" t="s">
        <v>7112</v>
      </c>
    </row>
    <row r="4778" spans="2:6" x14ac:dyDescent="0.3">
      <c r="B4778" s="8" t="s">
        <v>4723</v>
      </c>
      <c r="C4778" s="8" t="s">
        <v>2947</v>
      </c>
      <c r="D4778" s="8" t="s">
        <v>7428</v>
      </c>
      <c r="E4778" s="8" t="s">
        <v>110</v>
      </c>
      <c r="F4778" s="8" t="s">
        <v>7112</v>
      </c>
    </row>
    <row r="4779" spans="2:6" x14ac:dyDescent="0.3">
      <c r="B4779" s="8" t="s">
        <v>4723</v>
      </c>
      <c r="C4779" s="8" t="s">
        <v>2949</v>
      </c>
      <c r="D4779" s="8" t="s">
        <v>7429</v>
      </c>
      <c r="E4779" s="8" t="s">
        <v>110</v>
      </c>
      <c r="F4779" s="8" t="s">
        <v>7112</v>
      </c>
    </row>
    <row r="4780" spans="2:6" x14ac:dyDescent="0.3">
      <c r="B4780" s="8" t="s">
        <v>4740</v>
      </c>
      <c r="C4780" s="8" t="s">
        <v>4333</v>
      </c>
      <c r="D4780" s="8" t="s">
        <v>7430</v>
      </c>
      <c r="E4780" s="8" t="s">
        <v>110</v>
      </c>
      <c r="F4780" s="8" t="s">
        <v>7112</v>
      </c>
    </row>
    <row r="4781" spans="2:6" x14ac:dyDescent="0.3">
      <c r="B4781" s="8" t="s">
        <v>4740</v>
      </c>
      <c r="C4781" s="8" t="s">
        <v>7431</v>
      </c>
      <c r="D4781" s="8" t="s">
        <v>7432</v>
      </c>
      <c r="E4781" s="8" t="s">
        <v>110</v>
      </c>
      <c r="F4781" s="8" t="s">
        <v>7112</v>
      </c>
    </row>
    <row r="4782" spans="2:6" x14ac:dyDescent="0.3">
      <c r="B4782" s="8" t="s">
        <v>4740</v>
      </c>
      <c r="C4782" s="8" t="s">
        <v>1465</v>
      </c>
      <c r="D4782" s="8" t="s">
        <v>7433</v>
      </c>
      <c r="E4782" s="8" t="s">
        <v>110</v>
      </c>
      <c r="F4782" s="8" t="s">
        <v>7112</v>
      </c>
    </row>
    <row r="4783" spans="2:6" x14ac:dyDescent="0.3">
      <c r="B4783" s="8" t="s">
        <v>4740</v>
      </c>
      <c r="C4783" s="8" t="s">
        <v>1073</v>
      </c>
      <c r="D4783" s="8" t="s">
        <v>7434</v>
      </c>
      <c r="E4783" s="8" t="s">
        <v>110</v>
      </c>
      <c r="F4783" s="8" t="s">
        <v>7112</v>
      </c>
    </row>
    <row r="4784" spans="2:6" x14ac:dyDescent="0.3">
      <c r="B4784" s="8" t="s">
        <v>7435</v>
      </c>
      <c r="C4784" s="8" t="s">
        <v>2224</v>
      </c>
      <c r="D4784" s="8" t="s">
        <v>7436</v>
      </c>
      <c r="E4784" s="8" t="s">
        <v>110</v>
      </c>
      <c r="F4784" s="8" t="s">
        <v>7112</v>
      </c>
    </row>
    <row r="4785" spans="2:6" x14ac:dyDescent="0.3">
      <c r="B4785" s="8" t="s">
        <v>7435</v>
      </c>
      <c r="C4785" s="8" t="s">
        <v>5656</v>
      </c>
      <c r="D4785" s="8" t="s">
        <v>7437</v>
      </c>
      <c r="E4785" s="8" t="s">
        <v>110</v>
      </c>
      <c r="F4785" s="8" t="s">
        <v>7112</v>
      </c>
    </row>
    <row r="4786" spans="2:6" x14ac:dyDescent="0.3">
      <c r="B4786" s="8" t="s">
        <v>7435</v>
      </c>
      <c r="C4786" s="8" t="s">
        <v>5810</v>
      </c>
      <c r="D4786" s="8" t="s">
        <v>7438</v>
      </c>
      <c r="E4786" s="8" t="s">
        <v>110</v>
      </c>
      <c r="F4786" s="8" t="s">
        <v>7112</v>
      </c>
    </row>
    <row r="4787" spans="2:6" x14ac:dyDescent="0.3">
      <c r="B4787" s="8" t="s">
        <v>7435</v>
      </c>
      <c r="C4787" s="8" t="s">
        <v>7439</v>
      </c>
      <c r="D4787" s="8" t="s">
        <v>7440</v>
      </c>
      <c r="E4787" s="8" t="s">
        <v>110</v>
      </c>
      <c r="F4787" s="8" t="s">
        <v>7112</v>
      </c>
    </row>
    <row r="4788" spans="2:6" x14ac:dyDescent="0.3">
      <c r="B4788" s="8" t="s">
        <v>7435</v>
      </c>
      <c r="C4788" s="8" t="s">
        <v>7441</v>
      </c>
      <c r="D4788" s="8" t="s">
        <v>7442</v>
      </c>
      <c r="E4788" s="8" t="s">
        <v>110</v>
      </c>
      <c r="F4788" s="8" t="s">
        <v>7112</v>
      </c>
    </row>
    <row r="4789" spans="2:6" x14ac:dyDescent="0.3">
      <c r="B4789" s="8" t="s">
        <v>7435</v>
      </c>
      <c r="C4789" s="8" t="s">
        <v>2508</v>
      </c>
      <c r="D4789" s="8" t="s">
        <v>7443</v>
      </c>
      <c r="E4789" s="8" t="s">
        <v>110</v>
      </c>
      <c r="F4789" s="8" t="s">
        <v>7112</v>
      </c>
    </row>
    <row r="4790" spans="2:6" x14ac:dyDescent="0.3">
      <c r="B4790" s="8" t="s">
        <v>7435</v>
      </c>
      <c r="C4790" s="8" t="s">
        <v>2514</v>
      </c>
      <c r="D4790" s="8" t="s">
        <v>7444</v>
      </c>
      <c r="E4790" s="8" t="s">
        <v>110</v>
      </c>
      <c r="F4790" s="8" t="s">
        <v>7112</v>
      </c>
    </row>
    <row r="4791" spans="2:6" x14ac:dyDescent="0.3">
      <c r="B4791" s="8" t="s">
        <v>7435</v>
      </c>
      <c r="C4791" s="8" t="s">
        <v>3640</v>
      </c>
      <c r="D4791" s="8" t="s">
        <v>7445</v>
      </c>
      <c r="E4791" s="8" t="s">
        <v>110</v>
      </c>
      <c r="F4791" s="8" t="s">
        <v>7112</v>
      </c>
    </row>
    <row r="4792" spans="2:6" x14ac:dyDescent="0.3">
      <c r="B4792" s="8" t="s">
        <v>7435</v>
      </c>
      <c r="C4792" s="8" t="s">
        <v>4199</v>
      </c>
      <c r="D4792" s="8" t="s">
        <v>7446</v>
      </c>
      <c r="E4792" s="8" t="s">
        <v>110</v>
      </c>
      <c r="F4792" s="8" t="s">
        <v>7112</v>
      </c>
    </row>
    <row r="4793" spans="2:6" x14ac:dyDescent="0.3">
      <c r="B4793" s="8" t="s">
        <v>7435</v>
      </c>
      <c r="C4793" s="8" t="s">
        <v>4201</v>
      </c>
      <c r="D4793" s="8" t="s">
        <v>7447</v>
      </c>
      <c r="E4793" s="8" t="s">
        <v>110</v>
      </c>
      <c r="F4793" s="8" t="s">
        <v>7112</v>
      </c>
    </row>
    <row r="4794" spans="2:6" x14ac:dyDescent="0.3">
      <c r="B4794" s="8" t="s">
        <v>7435</v>
      </c>
      <c r="C4794" s="8" t="s">
        <v>4205</v>
      </c>
      <c r="D4794" s="8" t="s">
        <v>7448</v>
      </c>
      <c r="E4794" s="8" t="s">
        <v>110</v>
      </c>
      <c r="F4794" s="8" t="s">
        <v>7112</v>
      </c>
    </row>
    <row r="4795" spans="2:6" x14ac:dyDescent="0.3">
      <c r="B4795" s="8" t="s">
        <v>7435</v>
      </c>
      <c r="C4795" s="8" t="s">
        <v>2881</v>
      </c>
      <c r="D4795" s="8" t="s">
        <v>7449</v>
      </c>
      <c r="E4795" s="8" t="s">
        <v>110</v>
      </c>
      <c r="F4795" s="8" t="s">
        <v>7112</v>
      </c>
    </row>
    <row r="4796" spans="2:6" x14ac:dyDescent="0.3">
      <c r="B4796" s="8" t="s">
        <v>7435</v>
      </c>
      <c r="C4796" s="8" t="s">
        <v>2883</v>
      </c>
      <c r="D4796" s="8" t="s">
        <v>7450</v>
      </c>
      <c r="E4796" s="8" t="s">
        <v>110</v>
      </c>
      <c r="F4796" s="8" t="s">
        <v>7112</v>
      </c>
    </row>
    <row r="4797" spans="2:6" x14ac:dyDescent="0.3">
      <c r="B4797" s="8" t="s">
        <v>7435</v>
      </c>
      <c r="C4797" s="8" t="s">
        <v>2885</v>
      </c>
      <c r="D4797" s="8" t="s">
        <v>7451</v>
      </c>
      <c r="E4797" s="8" t="s">
        <v>110</v>
      </c>
      <c r="F4797" s="8" t="s">
        <v>7112</v>
      </c>
    </row>
    <row r="4798" spans="2:6" x14ac:dyDescent="0.3">
      <c r="B4798" s="8" t="s">
        <v>7435</v>
      </c>
      <c r="C4798" s="8" t="s">
        <v>37</v>
      </c>
      <c r="D4798" s="8" t="s">
        <v>7452</v>
      </c>
      <c r="E4798" s="8" t="s">
        <v>110</v>
      </c>
      <c r="F4798" s="8" t="s">
        <v>7112</v>
      </c>
    </row>
    <row r="4799" spans="2:6" x14ac:dyDescent="0.3">
      <c r="B4799" s="8" t="s">
        <v>7435</v>
      </c>
      <c r="C4799" s="8" t="s">
        <v>214</v>
      </c>
      <c r="D4799" s="8" t="s">
        <v>7453</v>
      </c>
      <c r="E4799" s="8" t="s">
        <v>110</v>
      </c>
      <c r="F4799" s="8" t="s">
        <v>7112</v>
      </c>
    </row>
    <row r="4800" spans="2:6" x14ac:dyDescent="0.3">
      <c r="B4800" s="8" t="s">
        <v>7435</v>
      </c>
      <c r="C4800" s="8" t="s">
        <v>218</v>
      </c>
      <c r="D4800" s="8" t="s">
        <v>7454</v>
      </c>
      <c r="E4800" s="8" t="s">
        <v>110</v>
      </c>
      <c r="F4800" s="8" t="s">
        <v>7112</v>
      </c>
    </row>
    <row r="4801" spans="2:6" x14ac:dyDescent="0.3">
      <c r="B4801" s="8" t="s">
        <v>7435</v>
      </c>
      <c r="C4801" s="8" t="s">
        <v>1742</v>
      </c>
      <c r="D4801" s="8" t="s">
        <v>7455</v>
      </c>
      <c r="E4801" s="8" t="s">
        <v>110</v>
      </c>
      <c r="F4801" s="8" t="s">
        <v>7112</v>
      </c>
    </row>
    <row r="4802" spans="2:6" x14ac:dyDescent="0.3">
      <c r="B4802" s="8" t="s">
        <v>7435</v>
      </c>
      <c r="C4802" s="8" t="s">
        <v>56</v>
      </c>
      <c r="D4802" s="8" t="s">
        <v>7456</v>
      </c>
      <c r="E4802" s="8" t="s">
        <v>110</v>
      </c>
      <c r="F4802" s="8" t="s">
        <v>7112</v>
      </c>
    </row>
    <row r="4803" spans="2:6" x14ac:dyDescent="0.3">
      <c r="B4803" s="8" t="s">
        <v>7435</v>
      </c>
      <c r="C4803" s="8" t="s">
        <v>1754</v>
      </c>
      <c r="D4803" s="8" t="s">
        <v>7457</v>
      </c>
      <c r="E4803" s="8" t="s">
        <v>110</v>
      </c>
      <c r="F4803" s="8" t="s">
        <v>7112</v>
      </c>
    </row>
    <row r="4804" spans="2:6" x14ac:dyDescent="0.3">
      <c r="B4804" s="8" t="s">
        <v>7435</v>
      </c>
      <c r="C4804" s="8" t="s">
        <v>2118</v>
      </c>
      <c r="D4804" s="8" t="s">
        <v>7458</v>
      </c>
      <c r="E4804" s="8" t="s">
        <v>110</v>
      </c>
      <c r="F4804" s="8" t="s">
        <v>7112</v>
      </c>
    </row>
    <row r="4805" spans="2:6" x14ac:dyDescent="0.3">
      <c r="B4805" s="8" t="s">
        <v>7435</v>
      </c>
      <c r="C4805" s="8" t="s">
        <v>3324</v>
      </c>
      <c r="D4805" s="8" t="s">
        <v>7459</v>
      </c>
      <c r="E4805" s="8" t="s">
        <v>110</v>
      </c>
      <c r="F4805" s="8" t="s">
        <v>7112</v>
      </c>
    </row>
    <row r="4806" spans="2:6" x14ac:dyDescent="0.3">
      <c r="B4806" s="8" t="s">
        <v>7435</v>
      </c>
      <c r="C4806" s="8" t="s">
        <v>2136</v>
      </c>
      <c r="D4806" s="8" t="s">
        <v>7460</v>
      </c>
      <c r="E4806" s="8" t="s">
        <v>110</v>
      </c>
      <c r="F4806" s="8" t="s">
        <v>7112</v>
      </c>
    </row>
    <row r="4807" spans="2:6" x14ac:dyDescent="0.3">
      <c r="B4807" s="8" t="s">
        <v>7435</v>
      </c>
      <c r="C4807" s="8" t="s">
        <v>6051</v>
      </c>
      <c r="D4807" s="8" t="s">
        <v>7461</v>
      </c>
      <c r="E4807" s="8" t="s">
        <v>110</v>
      </c>
      <c r="F4807" s="8" t="s">
        <v>7112</v>
      </c>
    </row>
    <row r="4808" spans="2:6" x14ac:dyDescent="0.3">
      <c r="B4808" s="8" t="s">
        <v>7435</v>
      </c>
      <c r="C4808" s="8" t="s">
        <v>1261</v>
      </c>
      <c r="D4808" s="8" t="s">
        <v>7462</v>
      </c>
      <c r="E4808" s="8" t="s">
        <v>110</v>
      </c>
      <c r="F4808" s="8" t="s">
        <v>7112</v>
      </c>
    </row>
    <row r="4809" spans="2:6" x14ac:dyDescent="0.3">
      <c r="B4809" s="8" t="s">
        <v>7435</v>
      </c>
      <c r="C4809" s="8" t="s">
        <v>1265</v>
      </c>
      <c r="D4809" s="8" t="s">
        <v>7463</v>
      </c>
      <c r="E4809" s="8" t="s">
        <v>110</v>
      </c>
      <c r="F4809" s="8" t="s">
        <v>7112</v>
      </c>
    </row>
    <row r="4810" spans="2:6" x14ac:dyDescent="0.3">
      <c r="B4810" s="8" t="s">
        <v>7435</v>
      </c>
      <c r="C4810" s="8" t="s">
        <v>7464</v>
      </c>
      <c r="D4810" s="8" t="s">
        <v>7465</v>
      </c>
      <c r="E4810" s="8" t="s">
        <v>110</v>
      </c>
      <c r="F4810" s="8" t="s">
        <v>7112</v>
      </c>
    </row>
    <row r="4811" spans="2:6" x14ac:dyDescent="0.3">
      <c r="B4811" s="8" t="s">
        <v>7435</v>
      </c>
      <c r="C4811" s="8" t="s">
        <v>4429</v>
      </c>
      <c r="D4811" s="8" t="s">
        <v>7466</v>
      </c>
      <c r="E4811" s="8" t="s">
        <v>110</v>
      </c>
      <c r="F4811" s="8" t="s">
        <v>7112</v>
      </c>
    </row>
    <row r="4812" spans="2:6" x14ac:dyDescent="0.3">
      <c r="B4812" s="8" t="s">
        <v>7435</v>
      </c>
      <c r="C4812" s="8" t="s">
        <v>156</v>
      </c>
      <c r="D4812" s="8" t="s">
        <v>7467</v>
      </c>
      <c r="E4812" s="8" t="s">
        <v>110</v>
      </c>
      <c r="F4812" s="8" t="s">
        <v>7112</v>
      </c>
    </row>
    <row r="4813" spans="2:6" x14ac:dyDescent="0.3">
      <c r="B4813" s="8" t="s">
        <v>5307</v>
      </c>
      <c r="C4813" s="8" t="s">
        <v>7468</v>
      </c>
      <c r="D4813" s="8" t="s">
        <v>7469</v>
      </c>
      <c r="E4813" s="8" t="s">
        <v>110</v>
      </c>
      <c r="F4813" s="8" t="s">
        <v>7112</v>
      </c>
    </row>
    <row r="4814" spans="2:6" x14ac:dyDescent="0.3">
      <c r="B4814" s="8" t="s">
        <v>5307</v>
      </c>
      <c r="C4814" s="8" t="s">
        <v>3632</v>
      </c>
      <c r="D4814" s="8" t="s">
        <v>7470</v>
      </c>
      <c r="E4814" s="8" t="s">
        <v>110</v>
      </c>
      <c r="F4814" s="8" t="s">
        <v>7112</v>
      </c>
    </row>
    <row r="4815" spans="2:6" x14ac:dyDescent="0.3">
      <c r="B4815" s="8" t="s">
        <v>5307</v>
      </c>
      <c r="C4815" s="8" t="s">
        <v>713</v>
      </c>
      <c r="D4815" s="8" t="s">
        <v>7471</v>
      </c>
      <c r="E4815" s="8" t="s">
        <v>110</v>
      </c>
      <c r="F4815" s="8" t="s">
        <v>7112</v>
      </c>
    </row>
    <row r="4816" spans="2:6" x14ac:dyDescent="0.3">
      <c r="B4816" s="8" t="s">
        <v>5307</v>
      </c>
      <c r="C4816" s="8" t="s">
        <v>7472</v>
      </c>
      <c r="D4816" s="8" t="s">
        <v>7473</v>
      </c>
      <c r="E4816" s="8" t="s">
        <v>110</v>
      </c>
      <c r="F4816" s="8" t="s">
        <v>7112</v>
      </c>
    </row>
    <row r="4817" spans="2:6" x14ac:dyDescent="0.3">
      <c r="B4817" s="8" t="s">
        <v>5307</v>
      </c>
      <c r="C4817" s="8" t="s">
        <v>902</v>
      </c>
      <c r="D4817" s="8" t="s">
        <v>7474</v>
      </c>
      <c r="E4817" s="8" t="s">
        <v>110</v>
      </c>
      <c r="F4817" s="8" t="s">
        <v>7112</v>
      </c>
    </row>
    <row r="4818" spans="2:6" x14ac:dyDescent="0.3">
      <c r="B4818" s="8" t="s">
        <v>5307</v>
      </c>
      <c r="C4818" s="8" t="s">
        <v>904</v>
      </c>
      <c r="D4818" s="8" t="s">
        <v>7475</v>
      </c>
      <c r="E4818" s="8" t="s">
        <v>110</v>
      </c>
      <c r="F4818" s="8" t="s">
        <v>7112</v>
      </c>
    </row>
    <row r="4819" spans="2:6" x14ac:dyDescent="0.3">
      <c r="B4819" s="8" t="s">
        <v>5307</v>
      </c>
      <c r="C4819" s="8" t="s">
        <v>906</v>
      </c>
      <c r="D4819" s="8" t="s">
        <v>7476</v>
      </c>
      <c r="E4819" s="8" t="s">
        <v>110</v>
      </c>
      <c r="F4819" s="8" t="s">
        <v>7112</v>
      </c>
    </row>
    <row r="4820" spans="2:6" x14ac:dyDescent="0.3">
      <c r="B4820" s="8" t="s">
        <v>5307</v>
      </c>
      <c r="C4820" s="8" t="s">
        <v>912</v>
      </c>
      <c r="D4820" s="8" t="s">
        <v>7477</v>
      </c>
      <c r="E4820" s="8" t="s">
        <v>110</v>
      </c>
      <c r="F4820" s="8" t="s">
        <v>7112</v>
      </c>
    </row>
    <row r="4821" spans="2:6" x14ac:dyDescent="0.3">
      <c r="B4821" s="8" t="s">
        <v>5307</v>
      </c>
      <c r="C4821" s="8" t="s">
        <v>7478</v>
      </c>
      <c r="D4821" s="8" t="s">
        <v>7479</v>
      </c>
      <c r="E4821" s="8" t="s">
        <v>110</v>
      </c>
      <c r="F4821" s="8" t="s">
        <v>7112</v>
      </c>
    </row>
    <row r="4822" spans="2:6" x14ac:dyDescent="0.3">
      <c r="B4822" s="8" t="s">
        <v>5307</v>
      </c>
      <c r="C4822" s="8" t="s">
        <v>3842</v>
      </c>
      <c r="D4822" s="8" t="s">
        <v>7480</v>
      </c>
      <c r="E4822" s="8" t="s">
        <v>110</v>
      </c>
      <c r="F4822" s="8" t="s">
        <v>7112</v>
      </c>
    </row>
    <row r="4823" spans="2:6" x14ac:dyDescent="0.3">
      <c r="B4823" s="8" t="s">
        <v>5307</v>
      </c>
      <c r="C4823" s="8" t="s">
        <v>3844</v>
      </c>
      <c r="D4823" s="8" t="s">
        <v>7481</v>
      </c>
      <c r="E4823" s="8" t="s">
        <v>110</v>
      </c>
      <c r="F4823" s="8" t="s">
        <v>7112</v>
      </c>
    </row>
    <row r="4824" spans="2:6" x14ac:dyDescent="0.3">
      <c r="B4824" s="8" t="s">
        <v>5307</v>
      </c>
      <c r="C4824" s="8" t="s">
        <v>719</v>
      </c>
      <c r="D4824" s="8" t="s">
        <v>7482</v>
      </c>
      <c r="E4824" s="8" t="s">
        <v>110</v>
      </c>
      <c r="F4824" s="8" t="s">
        <v>7112</v>
      </c>
    </row>
    <row r="4825" spans="2:6" x14ac:dyDescent="0.3">
      <c r="B4825" s="8" t="s">
        <v>5307</v>
      </c>
      <c r="C4825" s="8" t="s">
        <v>721</v>
      </c>
      <c r="D4825" s="8" t="s">
        <v>7483</v>
      </c>
      <c r="E4825" s="8" t="s">
        <v>110</v>
      </c>
      <c r="F4825" s="8" t="s">
        <v>7112</v>
      </c>
    </row>
    <row r="4826" spans="2:6" x14ac:dyDescent="0.3">
      <c r="B4826" s="8" t="s">
        <v>5307</v>
      </c>
      <c r="C4826" s="8" t="s">
        <v>7484</v>
      </c>
      <c r="D4826" s="8" t="s">
        <v>7485</v>
      </c>
      <c r="E4826" s="8" t="s">
        <v>110</v>
      </c>
      <c r="F4826" s="8" t="s">
        <v>7112</v>
      </c>
    </row>
    <row r="4827" spans="2:6" x14ac:dyDescent="0.3">
      <c r="B4827" s="8" t="s">
        <v>5307</v>
      </c>
      <c r="C4827" s="8" t="s">
        <v>3852</v>
      </c>
      <c r="D4827" s="8" t="s">
        <v>7486</v>
      </c>
      <c r="E4827" s="8" t="s">
        <v>110</v>
      </c>
      <c r="F4827" s="8" t="s">
        <v>7112</v>
      </c>
    </row>
    <row r="4828" spans="2:6" x14ac:dyDescent="0.3">
      <c r="B4828" s="8" t="s">
        <v>7487</v>
      </c>
      <c r="C4828" s="8" t="s">
        <v>6479</v>
      </c>
      <c r="D4828" s="8" t="s">
        <v>7488</v>
      </c>
      <c r="E4828" s="8" t="s">
        <v>110</v>
      </c>
      <c r="F4828" s="8" t="s">
        <v>7112</v>
      </c>
    </row>
    <row r="4829" spans="2:6" x14ac:dyDescent="0.3">
      <c r="B4829" s="8" t="s">
        <v>7487</v>
      </c>
      <c r="C4829" s="8" t="s">
        <v>4164</v>
      </c>
      <c r="D4829" s="8" t="s">
        <v>7489</v>
      </c>
      <c r="E4829" s="8" t="s">
        <v>110</v>
      </c>
      <c r="F4829" s="8" t="s">
        <v>7112</v>
      </c>
    </row>
    <row r="4830" spans="2:6" x14ac:dyDescent="0.3">
      <c r="B4830" s="8" t="s">
        <v>7487</v>
      </c>
      <c r="C4830" s="8" t="s">
        <v>1019</v>
      </c>
      <c r="D4830" s="8" t="s">
        <v>7490</v>
      </c>
      <c r="E4830" s="8" t="s">
        <v>110</v>
      </c>
      <c r="F4830" s="8" t="s">
        <v>7112</v>
      </c>
    </row>
    <row r="4831" spans="2:6" x14ac:dyDescent="0.3">
      <c r="B4831" s="8" t="s">
        <v>7487</v>
      </c>
      <c r="C4831" s="8" t="s">
        <v>3773</v>
      </c>
      <c r="D4831" s="8" t="s">
        <v>7491</v>
      </c>
      <c r="E4831" s="8" t="s">
        <v>110</v>
      </c>
      <c r="F4831" s="8" t="s">
        <v>7112</v>
      </c>
    </row>
    <row r="4832" spans="2:6" x14ac:dyDescent="0.3">
      <c r="B4832" s="8" t="s">
        <v>7487</v>
      </c>
      <c r="C4832" s="8" t="s">
        <v>2711</v>
      </c>
      <c r="D4832" s="8" t="s">
        <v>7492</v>
      </c>
      <c r="E4832" s="8" t="s">
        <v>110</v>
      </c>
      <c r="F4832" s="8" t="s">
        <v>7112</v>
      </c>
    </row>
    <row r="4833" spans="2:6" x14ac:dyDescent="0.3">
      <c r="B4833" s="8" t="s">
        <v>7487</v>
      </c>
      <c r="C4833" s="8" t="s">
        <v>7493</v>
      </c>
      <c r="D4833" s="8" t="s">
        <v>7494</v>
      </c>
      <c r="E4833" s="8" t="s">
        <v>110</v>
      </c>
      <c r="F4833" s="8" t="s">
        <v>7112</v>
      </c>
    </row>
    <row r="4834" spans="2:6" x14ac:dyDescent="0.3">
      <c r="B4834" s="8" t="s">
        <v>7495</v>
      </c>
      <c r="C4834" s="8" t="s">
        <v>594</v>
      </c>
      <c r="D4834" s="8" t="s">
        <v>7496</v>
      </c>
      <c r="E4834" s="8" t="s">
        <v>113</v>
      </c>
      <c r="F4834" s="8" t="s">
        <v>7112</v>
      </c>
    </row>
    <row r="4835" spans="2:6" x14ac:dyDescent="0.3">
      <c r="B4835" s="8" t="s">
        <v>7497</v>
      </c>
      <c r="C4835" s="8" t="s">
        <v>7498</v>
      </c>
      <c r="D4835" s="8" t="s">
        <v>7499</v>
      </c>
      <c r="E4835" s="8" t="s">
        <v>113</v>
      </c>
      <c r="F4835" s="8" t="s">
        <v>7112</v>
      </c>
    </row>
    <row r="4836" spans="2:6" x14ac:dyDescent="0.3">
      <c r="B4836" s="8" t="s">
        <v>7497</v>
      </c>
      <c r="C4836" s="8" t="s">
        <v>7500</v>
      </c>
      <c r="D4836" s="8" t="s">
        <v>7501</v>
      </c>
      <c r="E4836" s="8" t="s">
        <v>113</v>
      </c>
      <c r="F4836" s="8" t="s">
        <v>7112</v>
      </c>
    </row>
    <row r="4837" spans="2:6" x14ac:dyDescent="0.3">
      <c r="B4837" s="8" t="s">
        <v>7497</v>
      </c>
      <c r="C4837" s="8" t="s">
        <v>1612</v>
      </c>
      <c r="D4837" s="8" t="s">
        <v>7502</v>
      </c>
      <c r="E4837" s="8" t="s">
        <v>113</v>
      </c>
      <c r="F4837" s="8" t="s">
        <v>7112</v>
      </c>
    </row>
    <row r="4838" spans="2:6" x14ac:dyDescent="0.3">
      <c r="B4838" s="8" t="s">
        <v>7497</v>
      </c>
      <c r="C4838" s="8" t="s">
        <v>340</v>
      </c>
      <c r="D4838" s="8" t="s">
        <v>7503</v>
      </c>
      <c r="E4838" s="8" t="s">
        <v>113</v>
      </c>
      <c r="F4838" s="8" t="s">
        <v>7112</v>
      </c>
    </row>
    <row r="4839" spans="2:6" x14ac:dyDescent="0.3">
      <c r="B4839" s="8" t="s">
        <v>7497</v>
      </c>
      <c r="C4839" s="8" t="s">
        <v>342</v>
      </c>
      <c r="D4839" s="8" t="s">
        <v>7504</v>
      </c>
      <c r="E4839" s="8" t="s">
        <v>113</v>
      </c>
      <c r="F4839" s="8" t="s">
        <v>7112</v>
      </c>
    </row>
    <row r="4840" spans="2:6" x14ac:dyDescent="0.3">
      <c r="B4840" s="8" t="s">
        <v>7497</v>
      </c>
      <c r="C4840" s="8">
        <v>6</v>
      </c>
      <c r="D4840" s="8" t="s">
        <v>7505</v>
      </c>
      <c r="E4840" s="8" t="s">
        <v>113</v>
      </c>
      <c r="F4840" s="8" t="s">
        <v>7112</v>
      </c>
    </row>
    <row r="4841" spans="2:6" x14ac:dyDescent="0.3">
      <c r="B4841" s="8" t="s">
        <v>7497</v>
      </c>
      <c r="C4841" s="8" t="s">
        <v>4503</v>
      </c>
      <c r="D4841" s="8" t="s">
        <v>7506</v>
      </c>
      <c r="E4841" s="8" t="s">
        <v>113</v>
      </c>
      <c r="F4841" s="8" t="s">
        <v>7112</v>
      </c>
    </row>
    <row r="4842" spans="2:6" x14ac:dyDescent="0.3">
      <c r="B4842" s="8" t="s">
        <v>7497</v>
      </c>
      <c r="C4842" s="8" t="s">
        <v>4467</v>
      </c>
      <c r="D4842" s="8" t="s">
        <v>7507</v>
      </c>
      <c r="E4842" s="8" t="s">
        <v>113</v>
      </c>
      <c r="F4842" s="8" t="s">
        <v>7112</v>
      </c>
    </row>
    <row r="4843" spans="2:6" x14ac:dyDescent="0.3">
      <c r="B4843" s="8" t="s">
        <v>7497</v>
      </c>
      <c r="C4843" s="8" t="s">
        <v>4935</v>
      </c>
      <c r="D4843" s="8" t="s">
        <v>7508</v>
      </c>
      <c r="E4843" s="8" t="s">
        <v>113</v>
      </c>
      <c r="F4843" s="8" t="s">
        <v>7112</v>
      </c>
    </row>
    <row r="4844" spans="2:6" x14ac:dyDescent="0.3">
      <c r="B4844" s="8" t="s">
        <v>7497</v>
      </c>
      <c r="C4844" s="8" t="s">
        <v>4937</v>
      </c>
      <c r="D4844" s="8" t="s">
        <v>7509</v>
      </c>
      <c r="E4844" s="8" t="s">
        <v>113</v>
      </c>
      <c r="F4844" s="8" t="s">
        <v>7112</v>
      </c>
    </row>
    <row r="4845" spans="2:6" x14ac:dyDescent="0.3">
      <c r="B4845" s="8" t="s">
        <v>7497</v>
      </c>
      <c r="C4845" s="8" t="s">
        <v>6286</v>
      </c>
      <c r="D4845" s="8" t="s">
        <v>7510</v>
      </c>
      <c r="E4845" s="8" t="s">
        <v>113</v>
      </c>
      <c r="F4845" s="8" t="s">
        <v>7112</v>
      </c>
    </row>
    <row r="4846" spans="2:6" x14ac:dyDescent="0.3">
      <c r="B4846" s="8" t="s">
        <v>7497</v>
      </c>
      <c r="C4846" s="8" t="s">
        <v>7511</v>
      </c>
      <c r="D4846" s="8" t="s">
        <v>7512</v>
      </c>
      <c r="E4846" s="8" t="s">
        <v>113</v>
      </c>
      <c r="F4846" s="8" t="s">
        <v>7112</v>
      </c>
    </row>
    <row r="4847" spans="2:6" x14ac:dyDescent="0.3">
      <c r="B4847" s="8" t="s">
        <v>7497</v>
      </c>
      <c r="C4847" s="8" t="s">
        <v>7513</v>
      </c>
      <c r="D4847" s="8" t="s">
        <v>7514</v>
      </c>
      <c r="E4847" s="8" t="s">
        <v>113</v>
      </c>
      <c r="F4847" s="8" t="s">
        <v>7112</v>
      </c>
    </row>
    <row r="4848" spans="2:6" x14ac:dyDescent="0.3">
      <c r="B4848" s="8" t="s">
        <v>7497</v>
      </c>
      <c r="C4848" s="8" t="s">
        <v>7515</v>
      </c>
      <c r="D4848" s="8" t="s">
        <v>7516</v>
      </c>
      <c r="E4848" s="8" t="s">
        <v>113</v>
      </c>
      <c r="F4848" s="8" t="s">
        <v>7112</v>
      </c>
    </row>
    <row r="4849" spans="2:6" x14ac:dyDescent="0.3">
      <c r="B4849" s="8" t="s">
        <v>7497</v>
      </c>
      <c r="C4849" s="8" t="s">
        <v>3421</v>
      </c>
      <c r="D4849" s="8" t="s">
        <v>7517</v>
      </c>
      <c r="E4849" s="8" t="s">
        <v>113</v>
      </c>
      <c r="F4849" s="8" t="s">
        <v>7112</v>
      </c>
    </row>
    <row r="4850" spans="2:6" x14ac:dyDescent="0.3">
      <c r="B4850" s="8" t="s">
        <v>7518</v>
      </c>
      <c r="C4850" s="8" t="s">
        <v>4076</v>
      </c>
      <c r="D4850" s="8" t="s">
        <v>7519</v>
      </c>
      <c r="E4850" s="8" t="s">
        <v>113</v>
      </c>
      <c r="F4850" s="8" t="s">
        <v>7112</v>
      </c>
    </row>
    <row r="4851" spans="2:6" x14ac:dyDescent="0.3">
      <c r="B4851" s="8" t="s">
        <v>7518</v>
      </c>
      <c r="C4851" s="8" t="s">
        <v>7218</v>
      </c>
      <c r="D4851" s="8" t="s">
        <v>7520</v>
      </c>
      <c r="E4851" s="8" t="s">
        <v>113</v>
      </c>
      <c r="F4851" s="8" t="s">
        <v>7112</v>
      </c>
    </row>
    <row r="4852" spans="2:6" x14ac:dyDescent="0.3">
      <c r="B4852" s="8" t="s">
        <v>7518</v>
      </c>
      <c r="C4852" s="8" t="s">
        <v>7220</v>
      </c>
      <c r="D4852" s="8" t="s">
        <v>7521</v>
      </c>
      <c r="E4852" s="8" t="s">
        <v>113</v>
      </c>
      <c r="F4852" s="8" t="s">
        <v>7112</v>
      </c>
    </row>
    <row r="4853" spans="2:6" x14ac:dyDescent="0.3">
      <c r="B4853" s="8" t="s">
        <v>7518</v>
      </c>
      <c r="C4853" s="8" t="s">
        <v>7522</v>
      </c>
      <c r="D4853" s="8" t="s">
        <v>7523</v>
      </c>
      <c r="E4853" s="8" t="s">
        <v>113</v>
      </c>
      <c r="F4853" s="8" t="s">
        <v>7112</v>
      </c>
    </row>
    <row r="4854" spans="2:6" x14ac:dyDescent="0.3">
      <c r="B4854" s="8" t="s">
        <v>7518</v>
      </c>
      <c r="C4854" s="8" t="s">
        <v>866</v>
      </c>
      <c r="D4854" s="8" t="s">
        <v>7524</v>
      </c>
      <c r="E4854" s="8" t="s">
        <v>113</v>
      </c>
      <c r="F4854" s="8" t="s">
        <v>7112</v>
      </c>
    </row>
    <row r="4855" spans="2:6" x14ac:dyDescent="0.3">
      <c r="B4855" s="8" t="s">
        <v>7518</v>
      </c>
      <c r="C4855" s="8" t="s">
        <v>2184</v>
      </c>
      <c r="D4855" s="8" t="s">
        <v>7525</v>
      </c>
      <c r="E4855" s="8" t="s">
        <v>113</v>
      </c>
      <c r="F4855" s="8" t="s">
        <v>7112</v>
      </c>
    </row>
    <row r="4856" spans="2:6" x14ac:dyDescent="0.3">
      <c r="B4856" s="8" t="s">
        <v>7518</v>
      </c>
      <c r="C4856" s="8" t="s">
        <v>3732</v>
      </c>
      <c r="D4856" s="8" t="s">
        <v>7526</v>
      </c>
      <c r="E4856" s="8" t="s">
        <v>113</v>
      </c>
      <c r="F4856" s="8" t="s">
        <v>7112</v>
      </c>
    </row>
    <row r="4857" spans="2:6" x14ac:dyDescent="0.3">
      <c r="B4857" s="8" t="s">
        <v>7518</v>
      </c>
      <c r="C4857" s="8" t="s">
        <v>880</v>
      </c>
      <c r="D4857" s="8" t="s">
        <v>7527</v>
      </c>
      <c r="E4857" s="8" t="s">
        <v>113</v>
      </c>
      <c r="F4857" s="8" t="s">
        <v>7112</v>
      </c>
    </row>
    <row r="4858" spans="2:6" x14ac:dyDescent="0.3">
      <c r="B4858" s="8" t="s">
        <v>7518</v>
      </c>
      <c r="C4858" s="8" t="s">
        <v>884</v>
      </c>
      <c r="D4858" s="8" t="s">
        <v>7528</v>
      </c>
      <c r="E4858" s="8" t="s">
        <v>113</v>
      </c>
      <c r="F4858" s="8" t="s">
        <v>7112</v>
      </c>
    </row>
    <row r="4859" spans="2:6" x14ac:dyDescent="0.3">
      <c r="B4859" s="8" t="s">
        <v>7518</v>
      </c>
      <c r="C4859" s="8" t="s">
        <v>886</v>
      </c>
      <c r="D4859" s="8" t="s">
        <v>7529</v>
      </c>
      <c r="E4859" s="8" t="s">
        <v>113</v>
      </c>
      <c r="F4859" s="8" t="s">
        <v>7112</v>
      </c>
    </row>
    <row r="4860" spans="2:6" x14ac:dyDescent="0.3">
      <c r="B4860" s="8" t="s">
        <v>7530</v>
      </c>
      <c r="C4860" s="8" t="s">
        <v>346</v>
      </c>
      <c r="D4860" s="8" t="s">
        <v>7531</v>
      </c>
      <c r="E4860" s="8" t="s">
        <v>113</v>
      </c>
      <c r="F4860" s="8" t="s">
        <v>7112</v>
      </c>
    </row>
    <row r="4861" spans="2:6" x14ac:dyDescent="0.3">
      <c r="B4861" s="8" t="s">
        <v>7530</v>
      </c>
      <c r="C4861" s="8" t="s">
        <v>348</v>
      </c>
      <c r="D4861" s="8" t="s">
        <v>7532</v>
      </c>
      <c r="E4861" s="8" t="s">
        <v>113</v>
      </c>
      <c r="F4861" s="8" t="s">
        <v>7112</v>
      </c>
    </row>
    <row r="4862" spans="2:6" x14ac:dyDescent="0.3">
      <c r="B4862" s="8" t="s">
        <v>7530</v>
      </c>
      <c r="C4862" s="8" t="s">
        <v>3288</v>
      </c>
      <c r="D4862" s="8" t="s">
        <v>7533</v>
      </c>
      <c r="E4862" s="8" t="s">
        <v>113</v>
      </c>
      <c r="F4862" s="8" t="s">
        <v>7112</v>
      </c>
    </row>
    <row r="4863" spans="2:6" x14ac:dyDescent="0.3">
      <c r="B4863" s="8" t="s">
        <v>7534</v>
      </c>
      <c r="C4863" s="8"/>
      <c r="D4863" s="8" t="s">
        <v>7534</v>
      </c>
      <c r="E4863" s="8" t="s">
        <v>113</v>
      </c>
      <c r="F4863" s="8" t="s">
        <v>7112</v>
      </c>
    </row>
    <row r="4864" spans="2:6" x14ac:dyDescent="0.3">
      <c r="B4864" s="8" t="s">
        <v>6633</v>
      </c>
      <c r="C4864" s="8" t="s">
        <v>7535</v>
      </c>
      <c r="D4864" s="8" t="s">
        <v>7536</v>
      </c>
      <c r="E4864" s="8" t="s">
        <v>113</v>
      </c>
      <c r="F4864" s="8" t="s">
        <v>7112</v>
      </c>
    </row>
    <row r="4865" spans="2:6" x14ac:dyDescent="0.3">
      <c r="B4865" s="8" t="s">
        <v>6633</v>
      </c>
      <c r="C4865" s="8" t="s">
        <v>2575</v>
      </c>
      <c r="D4865" s="8" t="s">
        <v>7537</v>
      </c>
      <c r="E4865" s="8" t="s">
        <v>113</v>
      </c>
      <c r="F4865" s="8" t="s">
        <v>7112</v>
      </c>
    </row>
    <row r="4866" spans="2:6" x14ac:dyDescent="0.3">
      <c r="B4866" s="8" t="s">
        <v>6633</v>
      </c>
      <c r="C4866" s="8" t="s">
        <v>980</v>
      </c>
      <c r="D4866" s="8" t="s">
        <v>7538</v>
      </c>
      <c r="E4866" s="8" t="s">
        <v>113</v>
      </c>
      <c r="F4866" s="8" t="s">
        <v>7112</v>
      </c>
    </row>
    <row r="4867" spans="2:6" x14ac:dyDescent="0.3">
      <c r="B4867" s="8" t="s">
        <v>6633</v>
      </c>
      <c r="C4867" s="8" t="s">
        <v>616</v>
      </c>
      <c r="D4867" s="8" t="s">
        <v>7539</v>
      </c>
      <c r="E4867" s="8" t="s">
        <v>113</v>
      </c>
      <c r="F4867" s="8" t="s">
        <v>7112</v>
      </c>
    </row>
    <row r="4868" spans="2:6" x14ac:dyDescent="0.3">
      <c r="B4868" s="8" t="s">
        <v>6633</v>
      </c>
      <c r="C4868" s="8" t="s">
        <v>618</v>
      </c>
      <c r="D4868" s="8" t="s">
        <v>7540</v>
      </c>
      <c r="E4868" s="8" t="s">
        <v>113</v>
      </c>
      <c r="F4868" s="8" t="s">
        <v>7112</v>
      </c>
    </row>
    <row r="4869" spans="2:6" x14ac:dyDescent="0.3">
      <c r="B4869" s="8" t="s">
        <v>6633</v>
      </c>
      <c r="C4869" s="8" t="s">
        <v>622</v>
      </c>
      <c r="D4869" s="8" t="s">
        <v>7541</v>
      </c>
      <c r="E4869" s="8" t="s">
        <v>113</v>
      </c>
      <c r="F4869" s="8" t="s">
        <v>7112</v>
      </c>
    </row>
    <row r="4870" spans="2:6" x14ac:dyDescent="0.3">
      <c r="B4870" s="8" t="s">
        <v>6633</v>
      </c>
      <c r="C4870" s="8" t="s">
        <v>624</v>
      </c>
      <c r="D4870" s="8" t="s">
        <v>7542</v>
      </c>
      <c r="E4870" s="8" t="s">
        <v>113</v>
      </c>
      <c r="F4870" s="8" t="s">
        <v>7112</v>
      </c>
    </row>
    <row r="4871" spans="2:6" x14ac:dyDescent="0.3">
      <c r="B4871" s="8" t="s">
        <v>6633</v>
      </c>
      <c r="C4871" s="8" t="s">
        <v>987</v>
      </c>
      <c r="D4871" s="8" t="s">
        <v>7543</v>
      </c>
      <c r="E4871" s="8" t="s">
        <v>113</v>
      </c>
      <c r="F4871" s="8" t="s">
        <v>7112</v>
      </c>
    </row>
    <row r="4872" spans="2:6" x14ac:dyDescent="0.3">
      <c r="B4872" s="8" t="s">
        <v>6633</v>
      </c>
      <c r="C4872" s="8" t="s">
        <v>1839</v>
      </c>
      <c r="D4872" s="8" t="s">
        <v>7544</v>
      </c>
      <c r="E4872" s="8" t="s">
        <v>113</v>
      </c>
      <c r="F4872" s="8" t="s">
        <v>7112</v>
      </c>
    </row>
    <row r="4873" spans="2:6" x14ac:dyDescent="0.3">
      <c r="B4873" s="8" t="s">
        <v>6633</v>
      </c>
      <c r="C4873" s="8" t="s">
        <v>181</v>
      </c>
      <c r="D4873" s="8" t="s">
        <v>7545</v>
      </c>
      <c r="E4873" s="8" t="s">
        <v>113</v>
      </c>
      <c r="F4873" s="8" t="s">
        <v>7112</v>
      </c>
    </row>
    <row r="4874" spans="2:6" x14ac:dyDescent="0.3">
      <c r="B4874" s="8" t="s">
        <v>6641</v>
      </c>
      <c r="C4874" s="8" t="s">
        <v>7546</v>
      </c>
      <c r="D4874" s="8" t="s">
        <v>7547</v>
      </c>
      <c r="E4874" s="8" t="s">
        <v>113</v>
      </c>
      <c r="F4874" s="8" t="s">
        <v>7112</v>
      </c>
    </row>
    <row r="4875" spans="2:6" x14ac:dyDescent="0.3">
      <c r="B4875" s="8" t="s">
        <v>6641</v>
      </c>
      <c r="C4875" s="8" t="s">
        <v>7548</v>
      </c>
      <c r="D4875" s="8" t="s">
        <v>7549</v>
      </c>
      <c r="E4875" s="8" t="s">
        <v>113</v>
      </c>
      <c r="F4875" s="8" t="s">
        <v>7112</v>
      </c>
    </row>
    <row r="4876" spans="2:6" x14ac:dyDescent="0.3">
      <c r="B4876" s="8" t="s">
        <v>6641</v>
      </c>
      <c r="C4876" s="8" t="s">
        <v>3716</v>
      </c>
      <c r="D4876" s="8" t="s">
        <v>7550</v>
      </c>
      <c r="E4876" s="8" t="s">
        <v>113</v>
      </c>
      <c r="F4876" s="8" t="s">
        <v>7112</v>
      </c>
    </row>
    <row r="4877" spans="2:6" x14ac:dyDescent="0.3">
      <c r="B4877" s="8" t="s">
        <v>6641</v>
      </c>
      <c r="C4877" s="8" t="s">
        <v>189</v>
      </c>
      <c r="D4877" s="8" t="s">
        <v>7551</v>
      </c>
      <c r="E4877" s="8" t="s">
        <v>113</v>
      </c>
      <c r="F4877" s="8" t="s">
        <v>7112</v>
      </c>
    </row>
    <row r="4878" spans="2:6" x14ac:dyDescent="0.3">
      <c r="B4878" s="8" t="s">
        <v>6641</v>
      </c>
      <c r="C4878" s="8" t="s">
        <v>191</v>
      </c>
      <c r="D4878" s="8" t="s">
        <v>7552</v>
      </c>
      <c r="E4878" s="8" t="s">
        <v>113</v>
      </c>
      <c r="F4878" s="8" t="s">
        <v>7112</v>
      </c>
    </row>
    <row r="4879" spans="2:6" x14ac:dyDescent="0.3">
      <c r="B4879" s="8" t="s">
        <v>6641</v>
      </c>
      <c r="C4879" s="8" t="s">
        <v>193</v>
      </c>
      <c r="D4879" s="8" t="s">
        <v>7553</v>
      </c>
      <c r="E4879" s="8" t="s">
        <v>113</v>
      </c>
      <c r="F4879" s="8" t="s">
        <v>7112</v>
      </c>
    </row>
    <row r="4880" spans="2:6" x14ac:dyDescent="0.3">
      <c r="B4880" s="8" t="s">
        <v>6641</v>
      </c>
      <c r="C4880" s="8" t="s">
        <v>3198</v>
      </c>
      <c r="D4880" s="8" t="s">
        <v>7554</v>
      </c>
      <c r="E4880" s="8" t="s">
        <v>113</v>
      </c>
      <c r="F4880" s="8" t="s">
        <v>7112</v>
      </c>
    </row>
    <row r="4881" spans="2:6" x14ac:dyDescent="0.3">
      <c r="B4881" s="8" t="s">
        <v>6641</v>
      </c>
      <c r="C4881" s="8" t="s">
        <v>2242</v>
      </c>
      <c r="D4881" s="8" t="s">
        <v>7555</v>
      </c>
      <c r="E4881" s="8" t="s">
        <v>113</v>
      </c>
      <c r="F4881" s="8" t="s">
        <v>7112</v>
      </c>
    </row>
    <row r="4882" spans="2:6" x14ac:dyDescent="0.3">
      <c r="B4882" s="8" t="s">
        <v>6641</v>
      </c>
      <c r="C4882" s="8" t="s">
        <v>2244</v>
      </c>
      <c r="D4882" s="8" t="s">
        <v>7556</v>
      </c>
      <c r="E4882" s="8" t="s">
        <v>113</v>
      </c>
      <c r="F4882" s="8" t="s">
        <v>7112</v>
      </c>
    </row>
    <row r="4883" spans="2:6" x14ac:dyDescent="0.3">
      <c r="B4883" s="8" t="s">
        <v>6641</v>
      </c>
      <c r="C4883" s="8" t="s">
        <v>4701</v>
      </c>
      <c r="D4883" s="8" t="s">
        <v>7557</v>
      </c>
      <c r="E4883" s="8" t="s">
        <v>113</v>
      </c>
      <c r="F4883" s="8" t="s">
        <v>7112</v>
      </c>
    </row>
    <row r="4884" spans="2:6" x14ac:dyDescent="0.3">
      <c r="B4884" s="8" t="s">
        <v>6641</v>
      </c>
      <c r="C4884" s="8" t="s">
        <v>4703</v>
      </c>
      <c r="D4884" s="8" t="s">
        <v>7558</v>
      </c>
      <c r="E4884" s="8" t="s">
        <v>113</v>
      </c>
      <c r="F4884" s="8" t="s">
        <v>7112</v>
      </c>
    </row>
    <row r="4885" spans="2:6" x14ac:dyDescent="0.3">
      <c r="B4885" s="8" t="s">
        <v>6641</v>
      </c>
      <c r="C4885" s="8" t="s">
        <v>2652</v>
      </c>
      <c r="D4885" s="8" t="s">
        <v>7559</v>
      </c>
      <c r="E4885" s="8" t="s">
        <v>113</v>
      </c>
      <c r="F4885" s="8" t="s">
        <v>7112</v>
      </c>
    </row>
    <row r="4886" spans="2:6" x14ac:dyDescent="0.3">
      <c r="B4886" s="8" t="s">
        <v>6641</v>
      </c>
      <c r="C4886" s="8" t="s">
        <v>2959</v>
      </c>
      <c r="D4886" s="8" t="s">
        <v>7560</v>
      </c>
      <c r="E4886" s="8" t="s">
        <v>113</v>
      </c>
      <c r="F4886" s="8" t="s">
        <v>7112</v>
      </c>
    </row>
    <row r="4887" spans="2:6" x14ac:dyDescent="0.3">
      <c r="B4887" s="8" t="s">
        <v>6641</v>
      </c>
      <c r="C4887" s="8" t="s">
        <v>2962</v>
      </c>
      <c r="D4887" s="8" t="s">
        <v>7561</v>
      </c>
      <c r="E4887" s="8" t="s">
        <v>113</v>
      </c>
      <c r="F4887" s="8" t="s">
        <v>7112</v>
      </c>
    </row>
    <row r="4888" spans="2:6" x14ac:dyDescent="0.3">
      <c r="B4888" s="8" t="s">
        <v>6641</v>
      </c>
      <c r="C4888" s="8" t="s">
        <v>1328</v>
      </c>
      <c r="D4888" s="8" t="s">
        <v>7562</v>
      </c>
      <c r="E4888" s="8" t="s">
        <v>113</v>
      </c>
      <c r="F4888" s="8" t="s">
        <v>7112</v>
      </c>
    </row>
    <row r="4889" spans="2:6" x14ac:dyDescent="0.3">
      <c r="B4889" s="8" t="s">
        <v>6641</v>
      </c>
      <c r="C4889" s="8" t="s">
        <v>1330</v>
      </c>
      <c r="D4889" s="8" t="s">
        <v>7563</v>
      </c>
      <c r="E4889" s="8" t="s">
        <v>113</v>
      </c>
      <c r="F4889" s="8" t="s">
        <v>7112</v>
      </c>
    </row>
    <row r="4890" spans="2:6" x14ac:dyDescent="0.3">
      <c r="B4890" s="8" t="s">
        <v>6641</v>
      </c>
      <c r="C4890" s="8" t="s">
        <v>1332</v>
      </c>
      <c r="D4890" s="8" t="s">
        <v>7564</v>
      </c>
      <c r="E4890" s="8" t="s">
        <v>113</v>
      </c>
      <c r="F4890" s="8" t="s">
        <v>7112</v>
      </c>
    </row>
    <row r="4891" spans="2:6" x14ac:dyDescent="0.3">
      <c r="B4891" s="8" t="s">
        <v>6641</v>
      </c>
      <c r="C4891" s="8" t="s">
        <v>7565</v>
      </c>
      <c r="D4891" s="8" t="s">
        <v>7566</v>
      </c>
      <c r="E4891" s="8" t="s">
        <v>113</v>
      </c>
      <c r="F4891" s="8" t="s">
        <v>7112</v>
      </c>
    </row>
    <row r="4892" spans="2:6" x14ac:dyDescent="0.3">
      <c r="B4892" s="8" t="s">
        <v>6641</v>
      </c>
      <c r="C4892" s="8" t="s">
        <v>7118</v>
      </c>
      <c r="D4892" s="8" t="s">
        <v>7567</v>
      </c>
      <c r="E4892" s="8" t="s">
        <v>113</v>
      </c>
      <c r="F4892" s="8" t="s">
        <v>7112</v>
      </c>
    </row>
    <row r="4893" spans="2:6" x14ac:dyDescent="0.3">
      <c r="B4893" s="8" t="s">
        <v>6641</v>
      </c>
      <c r="C4893" s="8" t="s">
        <v>7568</v>
      </c>
      <c r="D4893" s="8" t="s">
        <v>7569</v>
      </c>
      <c r="E4893" s="8" t="s">
        <v>113</v>
      </c>
      <c r="F4893" s="8" t="s">
        <v>7112</v>
      </c>
    </row>
    <row r="4894" spans="2:6" x14ac:dyDescent="0.3">
      <c r="B4894" s="8" t="s">
        <v>6641</v>
      </c>
      <c r="C4894" s="8" t="s">
        <v>3272</v>
      </c>
      <c r="D4894" s="8" t="s">
        <v>7570</v>
      </c>
      <c r="E4894" s="8" t="s">
        <v>113</v>
      </c>
      <c r="F4894" s="8" t="s">
        <v>7112</v>
      </c>
    </row>
    <row r="4895" spans="2:6" x14ac:dyDescent="0.3">
      <c r="B4895" s="8" t="s">
        <v>6641</v>
      </c>
      <c r="C4895" s="8" t="s">
        <v>3274</v>
      </c>
      <c r="D4895" s="8" t="s">
        <v>7571</v>
      </c>
      <c r="E4895" s="8" t="s">
        <v>113</v>
      </c>
      <c r="F4895" s="8" t="s">
        <v>7112</v>
      </c>
    </row>
    <row r="4896" spans="2:6" x14ac:dyDescent="0.3">
      <c r="B4896" s="8" t="s">
        <v>6641</v>
      </c>
      <c r="C4896" s="8" t="s">
        <v>3276</v>
      </c>
      <c r="D4896" s="8" t="s">
        <v>7572</v>
      </c>
      <c r="E4896" s="8" t="s">
        <v>113</v>
      </c>
      <c r="F4896" s="8" t="s">
        <v>7112</v>
      </c>
    </row>
    <row r="4897" spans="2:6" x14ac:dyDescent="0.3">
      <c r="B4897" s="8" t="s">
        <v>6641</v>
      </c>
      <c r="C4897" s="8" t="s">
        <v>3278</v>
      </c>
      <c r="D4897" s="8" t="s">
        <v>7573</v>
      </c>
      <c r="E4897" s="8" t="s">
        <v>113</v>
      </c>
      <c r="F4897" s="8" t="s">
        <v>7112</v>
      </c>
    </row>
    <row r="4898" spans="2:6" x14ac:dyDescent="0.3">
      <c r="B4898" s="8" t="s">
        <v>6641</v>
      </c>
      <c r="C4898" s="8" t="s">
        <v>3280</v>
      </c>
      <c r="D4898" s="8" t="s">
        <v>7574</v>
      </c>
      <c r="E4898" s="8" t="s">
        <v>113</v>
      </c>
      <c r="F4898" s="8" t="s">
        <v>7112</v>
      </c>
    </row>
    <row r="4899" spans="2:6" x14ac:dyDescent="0.3">
      <c r="B4899" s="8" t="s">
        <v>6641</v>
      </c>
      <c r="C4899" s="8" t="s">
        <v>3282</v>
      </c>
      <c r="D4899" s="8" t="s">
        <v>7575</v>
      </c>
      <c r="E4899" s="8" t="s">
        <v>113</v>
      </c>
      <c r="F4899" s="8" t="s">
        <v>7112</v>
      </c>
    </row>
    <row r="4900" spans="2:6" x14ac:dyDescent="0.3">
      <c r="B4900" s="8" t="s">
        <v>6641</v>
      </c>
      <c r="C4900" s="8" t="s">
        <v>356</v>
      </c>
      <c r="D4900" s="8" t="s">
        <v>7576</v>
      </c>
      <c r="E4900" s="8" t="s">
        <v>113</v>
      </c>
      <c r="F4900" s="8" t="s">
        <v>7112</v>
      </c>
    </row>
    <row r="4901" spans="2:6" x14ac:dyDescent="0.3">
      <c r="B4901" s="8" t="s">
        <v>7577</v>
      </c>
      <c r="C4901" s="8"/>
      <c r="D4901" s="8" t="s">
        <v>7577</v>
      </c>
      <c r="E4901" s="8" t="s">
        <v>113</v>
      </c>
      <c r="F4901" s="8" t="s">
        <v>7112</v>
      </c>
    </row>
    <row r="4902" spans="2:6" x14ac:dyDescent="0.3">
      <c r="B4902" s="8" t="s">
        <v>7578</v>
      </c>
      <c r="C4902" s="8" t="s">
        <v>6574</v>
      </c>
      <c r="D4902" s="8" t="s">
        <v>7579</v>
      </c>
      <c r="E4902" s="8" t="s">
        <v>113</v>
      </c>
      <c r="F4902" s="8" t="s">
        <v>7112</v>
      </c>
    </row>
    <row r="4903" spans="2:6" x14ac:dyDescent="0.3">
      <c r="B4903" s="8" t="s">
        <v>7578</v>
      </c>
      <c r="C4903" s="8" t="s">
        <v>3535</v>
      </c>
      <c r="D4903" s="8" t="s">
        <v>7580</v>
      </c>
      <c r="E4903" s="8" t="s">
        <v>113</v>
      </c>
      <c r="F4903" s="8" t="s">
        <v>7112</v>
      </c>
    </row>
    <row r="4904" spans="2:6" x14ac:dyDescent="0.3">
      <c r="B4904" s="8" t="s">
        <v>7578</v>
      </c>
      <c r="C4904" s="8" t="s">
        <v>732</v>
      </c>
      <c r="D4904" s="8" t="s">
        <v>7581</v>
      </c>
      <c r="E4904" s="8" t="s">
        <v>113</v>
      </c>
      <c r="F4904" s="8" t="s">
        <v>7112</v>
      </c>
    </row>
    <row r="4905" spans="2:6" x14ac:dyDescent="0.3">
      <c r="B4905" s="8" t="s">
        <v>7578</v>
      </c>
      <c r="C4905" s="8" t="s">
        <v>3538</v>
      </c>
      <c r="D4905" s="8" t="s">
        <v>7582</v>
      </c>
      <c r="E4905" s="8" t="s">
        <v>113</v>
      </c>
      <c r="F4905" s="8" t="s">
        <v>7112</v>
      </c>
    </row>
    <row r="4906" spans="2:6" x14ac:dyDescent="0.3">
      <c r="B4906" s="8" t="s">
        <v>7578</v>
      </c>
      <c r="C4906" s="8" t="s">
        <v>3540</v>
      </c>
      <c r="D4906" s="8" t="s">
        <v>7583</v>
      </c>
      <c r="E4906" s="8" t="s">
        <v>113</v>
      </c>
      <c r="F4906" s="8" t="s">
        <v>7112</v>
      </c>
    </row>
    <row r="4907" spans="2:6" x14ac:dyDescent="0.3">
      <c r="B4907" s="8" t="s">
        <v>7578</v>
      </c>
      <c r="C4907" s="8" t="s">
        <v>734</v>
      </c>
      <c r="D4907" s="8" t="s">
        <v>7584</v>
      </c>
      <c r="E4907" s="8" t="s">
        <v>113</v>
      </c>
      <c r="F4907" s="8" t="s">
        <v>7112</v>
      </c>
    </row>
    <row r="4908" spans="2:6" x14ac:dyDescent="0.3">
      <c r="B4908" s="8" t="s">
        <v>7578</v>
      </c>
      <c r="C4908" s="8" t="s">
        <v>6198</v>
      </c>
      <c r="D4908" s="8" t="s">
        <v>7585</v>
      </c>
      <c r="E4908" s="8" t="s">
        <v>113</v>
      </c>
      <c r="F4908" s="8" t="s">
        <v>7112</v>
      </c>
    </row>
    <row r="4909" spans="2:6" x14ac:dyDescent="0.3">
      <c r="B4909" s="8" t="s">
        <v>7578</v>
      </c>
      <c r="C4909" s="8" t="s">
        <v>3543</v>
      </c>
      <c r="D4909" s="8" t="s">
        <v>7586</v>
      </c>
      <c r="E4909" s="8" t="s">
        <v>113</v>
      </c>
      <c r="F4909" s="8" t="s">
        <v>7112</v>
      </c>
    </row>
    <row r="4910" spans="2:6" x14ac:dyDescent="0.3">
      <c r="B4910" s="8" t="s">
        <v>7578</v>
      </c>
      <c r="C4910" s="8" t="s">
        <v>1127</v>
      </c>
      <c r="D4910" s="8" t="s">
        <v>7587</v>
      </c>
      <c r="E4910" s="8" t="s">
        <v>113</v>
      </c>
      <c r="F4910" s="8" t="s">
        <v>7112</v>
      </c>
    </row>
    <row r="4911" spans="2:6" x14ac:dyDescent="0.3">
      <c r="B4911" s="8" t="s">
        <v>7578</v>
      </c>
      <c r="C4911" s="8" t="s">
        <v>1130</v>
      </c>
      <c r="D4911" s="8" t="s">
        <v>7588</v>
      </c>
      <c r="E4911" s="8" t="s">
        <v>113</v>
      </c>
      <c r="F4911" s="8" t="s">
        <v>7112</v>
      </c>
    </row>
    <row r="4912" spans="2:6" x14ac:dyDescent="0.3">
      <c r="B4912" s="8" t="s">
        <v>7578</v>
      </c>
      <c r="C4912" s="8" t="s">
        <v>312</v>
      </c>
      <c r="D4912" s="8" t="s">
        <v>7589</v>
      </c>
      <c r="E4912" s="8" t="s">
        <v>113</v>
      </c>
      <c r="F4912" s="8" t="s">
        <v>7112</v>
      </c>
    </row>
    <row r="4913" spans="2:6" x14ac:dyDescent="0.3">
      <c r="B4913" s="8" t="s">
        <v>7578</v>
      </c>
      <c r="C4913" s="8" t="s">
        <v>1132</v>
      </c>
      <c r="D4913" s="8" t="s">
        <v>7590</v>
      </c>
      <c r="E4913" s="8" t="s">
        <v>113</v>
      </c>
      <c r="F4913" s="8" t="s">
        <v>7112</v>
      </c>
    </row>
    <row r="4914" spans="2:6" x14ac:dyDescent="0.3">
      <c r="B4914" s="8" t="s">
        <v>7591</v>
      </c>
      <c r="C4914" s="8" t="s">
        <v>3024</v>
      </c>
      <c r="D4914" s="8" t="s">
        <v>7592</v>
      </c>
      <c r="E4914" s="8" t="s">
        <v>113</v>
      </c>
      <c r="F4914" s="8" t="s">
        <v>7112</v>
      </c>
    </row>
    <row r="4915" spans="2:6" x14ac:dyDescent="0.3">
      <c r="B4915" s="8" t="s">
        <v>7591</v>
      </c>
      <c r="C4915" s="8" t="s">
        <v>7593</v>
      </c>
      <c r="D4915" s="8" t="s">
        <v>7594</v>
      </c>
      <c r="E4915" s="8" t="s">
        <v>113</v>
      </c>
      <c r="F4915" s="8" t="s">
        <v>7112</v>
      </c>
    </row>
    <row r="4916" spans="2:6" x14ac:dyDescent="0.3">
      <c r="B4916" s="8" t="s">
        <v>7591</v>
      </c>
      <c r="C4916" s="8" t="s">
        <v>4103</v>
      </c>
      <c r="D4916" s="8" t="s">
        <v>7595</v>
      </c>
      <c r="E4916" s="8" t="s">
        <v>113</v>
      </c>
      <c r="F4916" s="8" t="s">
        <v>7112</v>
      </c>
    </row>
    <row r="4917" spans="2:6" x14ac:dyDescent="0.3">
      <c r="B4917" s="8" t="s">
        <v>7591</v>
      </c>
      <c r="C4917" s="8" t="s">
        <v>7596</v>
      </c>
      <c r="D4917" s="8" t="s">
        <v>7597</v>
      </c>
      <c r="E4917" s="8" t="s">
        <v>113</v>
      </c>
      <c r="F4917" s="8" t="s">
        <v>7112</v>
      </c>
    </row>
    <row r="4918" spans="2:6" x14ac:dyDescent="0.3">
      <c r="B4918" s="8" t="s">
        <v>7591</v>
      </c>
      <c r="C4918" s="8" t="s">
        <v>996</v>
      </c>
      <c r="D4918" s="8" t="s">
        <v>7598</v>
      </c>
      <c r="E4918" s="8" t="s">
        <v>113</v>
      </c>
      <c r="F4918" s="8" t="s">
        <v>7112</v>
      </c>
    </row>
    <row r="4919" spans="2:6" x14ac:dyDescent="0.3">
      <c r="B4919" s="8" t="s">
        <v>7591</v>
      </c>
      <c r="C4919" s="8" t="s">
        <v>2297</v>
      </c>
      <c r="D4919" s="8" t="s">
        <v>7599</v>
      </c>
      <c r="E4919" s="8" t="s">
        <v>113</v>
      </c>
      <c r="F4919" s="8" t="s">
        <v>7112</v>
      </c>
    </row>
    <row r="4920" spans="2:6" x14ac:dyDescent="0.3">
      <c r="B4920" s="8" t="s">
        <v>7591</v>
      </c>
      <c r="C4920" s="8" t="s">
        <v>4065</v>
      </c>
      <c r="D4920" s="8" t="s">
        <v>7600</v>
      </c>
      <c r="E4920" s="8" t="s">
        <v>113</v>
      </c>
      <c r="F4920" s="8" t="s">
        <v>7112</v>
      </c>
    </row>
    <row r="4921" spans="2:6" x14ac:dyDescent="0.3">
      <c r="B4921" s="8" t="s">
        <v>7591</v>
      </c>
      <c r="C4921" s="8" t="s">
        <v>4067</v>
      </c>
      <c r="D4921" s="8" t="s">
        <v>7601</v>
      </c>
      <c r="E4921" s="8" t="s">
        <v>113</v>
      </c>
      <c r="F4921" s="8" t="s">
        <v>7112</v>
      </c>
    </row>
    <row r="4922" spans="2:6" x14ac:dyDescent="0.3">
      <c r="B4922" s="8" t="s">
        <v>7602</v>
      </c>
      <c r="C4922" s="8"/>
      <c r="D4922" s="8" t="s">
        <v>7602</v>
      </c>
      <c r="E4922" s="8" t="s">
        <v>113</v>
      </c>
      <c r="F4922" s="8" t="s">
        <v>7112</v>
      </c>
    </row>
    <row r="4923" spans="2:6" x14ac:dyDescent="0.3">
      <c r="B4923" s="8" t="s">
        <v>4686</v>
      </c>
      <c r="C4923" s="8" t="s">
        <v>1036</v>
      </c>
      <c r="D4923" s="8" t="s">
        <v>7603</v>
      </c>
      <c r="E4923" s="8" t="s">
        <v>113</v>
      </c>
      <c r="F4923" s="8" t="s">
        <v>7112</v>
      </c>
    </row>
    <row r="4924" spans="2:6" x14ac:dyDescent="0.3">
      <c r="B4924" s="8" t="s">
        <v>4686</v>
      </c>
      <c r="C4924" s="8" t="s">
        <v>7604</v>
      </c>
      <c r="D4924" s="8" t="s">
        <v>7605</v>
      </c>
      <c r="E4924" s="8" t="s">
        <v>113</v>
      </c>
      <c r="F4924" s="8" t="s">
        <v>7112</v>
      </c>
    </row>
    <row r="4925" spans="2:6" x14ac:dyDescent="0.3">
      <c r="B4925" s="8" t="s">
        <v>4686</v>
      </c>
      <c r="C4925" s="8" t="s">
        <v>1633</v>
      </c>
      <c r="D4925" s="8" t="s">
        <v>7606</v>
      </c>
      <c r="E4925" s="8" t="s">
        <v>113</v>
      </c>
      <c r="F4925" s="8" t="s">
        <v>7112</v>
      </c>
    </row>
    <row r="4926" spans="2:6" x14ac:dyDescent="0.3">
      <c r="B4926" s="8" t="s">
        <v>4686</v>
      </c>
      <c r="C4926" s="8" t="s">
        <v>7607</v>
      </c>
      <c r="D4926" s="8" t="s">
        <v>7608</v>
      </c>
      <c r="E4926" s="8" t="s">
        <v>113</v>
      </c>
      <c r="F4926" s="8" t="s">
        <v>7112</v>
      </c>
    </row>
    <row r="4927" spans="2:6" x14ac:dyDescent="0.3">
      <c r="B4927" s="8" t="s">
        <v>7609</v>
      </c>
      <c r="C4927" s="8"/>
      <c r="D4927" s="8" t="s">
        <v>7609</v>
      </c>
      <c r="E4927" s="8" t="s">
        <v>113</v>
      </c>
      <c r="F4927" s="8" t="s">
        <v>7112</v>
      </c>
    </row>
    <row r="4928" spans="2:6" x14ac:dyDescent="0.3">
      <c r="B4928" s="8" t="s">
        <v>6679</v>
      </c>
      <c r="C4928" s="8"/>
      <c r="D4928" s="8" t="s">
        <v>6679</v>
      </c>
      <c r="E4928" s="8" t="s">
        <v>113</v>
      </c>
      <c r="F4928" s="8" t="s">
        <v>7112</v>
      </c>
    </row>
    <row r="4929" spans="2:6" x14ac:dyDescent="0.3">
      <c r="B4929" s="8" t="s">
        <v>6680</v>
      </c>
      <c r="C4929" s="8" t="s">
        <v>4701</v>
      </c>
      <c r="D4929" s="8" t="s">
        <v>7610</v>
      </c>
      <c r="E4929" s="8" t="s">
        <v>113</v>
      </c>
      <c r="F4929" s="8" t="s">
        <v>7112</v>
      </c>
    </row>
    <row r="4930" spans="2:6" x14ac:dyDescent="0.3">
      <c r="B4930" s="8" t="s">
        <v>6680</v>
      </c>
      <c r="C4930" s="8" t="s">
        <v>2656</v>
      </c>
      <c r="D4930" s="8" t="s">
        <v>7611</v>
      </c>
      <c r="E4930" s="8" t="s">
        <v>113</v>
      </c>
      <c r="F4930" s="8" t="s">
        <v>7112</v>
      </c>
    </row>
    <row r="4931" spans="2:6" x14ac:dyDescent="0.3">
      <c r="B4931" s="8" t="s">
        <v>6680</v>
      </c>
      <c r="C4931" s="8" t="s">
        <v>1642</v>
      </c>
      <c r="D4931" s="8" t="s">
        <v>7612</v>
      </c>
      <c r="E4931" s="8" t="s">
        <v>113</v>
      </c>
      <c r="F4931" s="8" t="s">
        <v>7112</v>
      </c>
    </row>
    <row r="4932" spans="2:6" x14ac:dyDescent="0.3">
      <c r="B4932" s="8" t="s">
        <v>6680</v>
      </c>
      <c r="C4932" s="8" t="s">
        <v>1648</v>
      </c>
      <c r="D4932" s="8" t="s">
        <v>7613</v>
      </c>
      <c r="E4932" s="8" t="s">
        <v>113</v>
      </c>
      <c r="F4932" s="8" t="s">
        <v>7112</v>
      </c>
    </row>
    <row r="4933" spans="2:6" x14ac:dyDescent="0.3">
      <c r="B4933" s="8" t="s">
        <v>6680</v>
      </c>
      <c r="C4933" s="8" t="s">
        <v>3201</v>
      </c>
      <c r="D4933" s="8" t="s">
        <v>7614</v>
      </c>
      <c r="E4933" s="8" t="s">
        <v>113</v>
      </c>
      <c r="F4933" s="8" t="s">
        <v>7112</v>
      </c>
    </row>
    <row r="4934" spans="2:6" x14ac:dyDescent="0.3">
      <c r="B4934" s="8" t="s">
        <v>6680</v>
      </c>
      <c r="C4934" s="8" t="s">
        <v>1650</v>
      </c>
      <c r="D4934" s="8" t="s">
        <v>7615</v>
      </c>
      <c r="E4934" s="8" t="s">
        <v>113</v>
      </c>
      <c r="F4934" s="8" t="s">
        <v>7112</v>
      </c>
    </row>
    <row r="4935" spans="2:6" x14ac:dyDescent="0.3">
      <c r="B4935" s="8" t="s">
        <v>6680</v>
      </c>
      <c r="C4935" s="8" t="s">
        <v>1652</v>
      </c>
      <c r="D4935" s="8" t="s">
        <v>7616</v>
      </c>
      <c r="E4935" s="8" t="s">
        <v>113</v>
      </c>
      <c r="F4935" s="8" t="s">
        <v>7112</v>
      </c>
    </row>
    <row r="4936" spans="2:6" x14ac:dyDescent="0.3">
      <c r="B4936" s="8" t="s">
        <v>6680</v>
      </c>
      <c r="C4936" s="8" t="s">
        <v>197</v>
      </c>
      <c r="D4936" s="8" t="s">
        <v>7617</v>
      </c>
      <c r="E4936" s="8" t="s">
        <v>113</v>
      </c>
      <c r="F4936" s="8" t="s">
        <v>7112</v>
      </c>
    </row>
    <row r="4937" spans="2:6" x14ac:dyDescent="0.3">
      <c r="B4937" s="8" t="s">
        <v>6680</v>
      </c>
      <c r="C4937" s="8" t="s">
        <v>338</v>
      </c>
      <c r="D4937" s="8" t="s">
        <v>7618</v>
      </c>
      <c r="E4937" s="8" t="s">
        <v>113</v>
      </c>
      <c r="F4937" s="8" t="s">
        <v>7112</v>
      </c>
    </row>
    <row r="4938" spans="2:6" x14ac:dyDescent="0.3">
      <c r="B4938" s="8" t="s">
        <v>6680</v>
      </c>
      <c r="C4938" s="8" t="s">
        <v>340</v>
      </c>
      <c r="D4938" s="8" t="s">
        <v>7619</v>
      </c>
      <c r="E4938" s="8" t="s">
        <v>113</v>
      </c>
      <c r="F4938" s="8" t="s">
        <v>7112</v>
      </c>
    </row>
    <row r="4939" spans="2:6" x14ac:dyDescent="0.3">
      <c r="B4939" s="8" t="s">
        <v>6680</v>
      </c>
      <c r="C4939" s="8" t="s">
        <v>342</v>
      </c>
      <c r="D4939" s="8" t="s">
        <v>7620</v>
      </c>
      <c r="E4939" s="8" t="s">
        <v>113</v>
      </c>
      <c r="F4939" s="8" t="s">
        <v>7112</v>
      </c>
    </row>
    <row r="4940" spans="2:6" x14ac:dyDescent="0.3">
      <c r="B4940" s="8" t="s">
        <v>6680</v>
      </c>
      <c r="C4940" s="8">
        <v>9</v>
      </c>
      <c r="D4940" s="8" t="s">
        <v>7621</v>
      </c>
      <c r="E4940" s="8" t="s">
        <v>113</v>
      </c>
      <c r="F4940" s="8" t="s">
        <v>7112</v>
      </c>
    </row>
    <row r="4941" spans="2:6" x14ac:dyDescent="0.3">
      <c r="B4941" s="8" t="s">
        <v>6680</v>
      </c>
      <c r="C4941" s="8" t="s">
        <v>7622</v>
      </c>
      <c r="D4941" s="8" t="s">
        <v>7623</v>
      </c>
      <c r="E4941" s="8" t="s">
        <v>113</v>
      </c>
      <c r="F4941" s="8" t="s">
        <v>7112</v>
      </c>
    </row>
    <row r="4942" spans="2:6" x14ac:dyDescent="0.3">
      <c r="B4942" s="8" t="s">
        <v>6680</v>
      </c>
      <c r="C4942" s="8" t="s">
        <v>7624</v>
      </c>
      <c r="D4942" s="8" t="s">
        <v>7625</v>
      </c>
      <c r="E4942" s="8" t="s">
        <v>113</v>
      </c>
      <c r="F4942" s="8" t="s">
        <v>7112</v>
      </c>
    </row>
    <row r="4943" spans="2:6" x14ac:dyDescent="0.3">
      <c r="B4943" s="8" t="s">
        <v>6680</v>
      </c>
      <c r="C4943" s="8" t="s">
        <v>547</v>
      </c>
      <c r="D4943" s="8" t="s">
        <v>7626</v>
      </c>
      <c r="E4943" s="8" t="s">
        <v>113</v>
      </c>
      <c r="F4943" s="8" t="s">
        <v>7112</v>
      </c>
    </row>
    <row r="4944" spans="2:6" x14ac:dyDescent="0.3">
      <c r="B4944" s="8" t="s">
        <v>6680</v>
      </c>
      <c r="C4944" s="8" t="s">
        <v>555</v>
      </c>
      <c r="D4944" s="8" t="s">
        <v>7627</v>
      </c>
      <c r="E4944" s="8" t="s">
        <v>113</v>
      </c>
      <c r="F4944" s="8" t="s">
        <v>7112</v>
      </c>
    </row>
    <row r="4945" spans="2:6" x14ac:dyDescent="0.3">
      <c r="B4945" s="8" t="s">
        <v>6681</v>
      </c>
      <c r="C4945" s="8"/>
      <c r="D4945" s="8" t="s">
        <v>6681</v>
      </c>
      <c r="E4945" s="8" t="s">
        <v>113</v>
      </c>
      <c r="F4945" s="8" t="s">
        <v>7112</v>
      </c>
    </row>
    <row r="4946" spans="2:6" x14ac:dyDescent="0.3">
      <c r="B4946" s="8" t="s">
        <v>6713</v>
      </c>
      <c r="C4946" s="8" t="s">
        <v>2088</v>
      </c>
      <c r="D4946" s="8" t="s">
        <v>7628</v>
      </c>
      <c r="E4946" s="8" t="s">
        <v>113</v>
      </c>
      <c r="F4946" s="8" t="s">
        <v>7112</v>
      </c>
    </row>
    <row r="4947" spans="2:6" x14ac:dyDescent="0.3">
      <c r="B4947" s="8" t="s">
        <v>6713</v>
      </c>
      <c r="C4947" s="8" t="s">
        <v>2492</v>
      </c>
      <c r="D4947" s="8" t="s">
        <v>7629</v>
      </c>
      <c r="E4947" s="8" t="s">
        <v>113</v>
      </c>
      <c r="F4947" s="8" t="s">
        <v>7112</v>
      </c>
    </row>
    <row r="4948" spans="2:6" x14ac:dyDescent="0.3">
      <c r="B4948" s="8" t="s">
        <v>6713</v>
      </c>
      <c r="C4948" s="8" t="s">
        <v>2206</v>
      </c>
      <c r="D4948" s="8" t="s">
        <v>7630</v>
      </c>
      <c r="E4948" s="8" t="s">
        <v>113</v>
      </c>
      <c r="F4948" s="8" t="s">
        <v>7112</v>
      </c>
    </row>
    <row r="4949" spans="2:6" x14ac:dyDescent="0.3">
      <c r="B4949" s="8" t="s">
        <v>6713</v>
      </c>
      <c r="C4949" s="8" t="s">
        <v>2208</v>
      </c>
      <c r="D4949" s="8" t="s">
        <v>7631</v>
      </c>
      <c r="E4949" s="8" t="s">
        <v>113</v>
      </c>
      <c r="F4949" s="8" t="s">
        <v>7112</v>
      </c>
    </row>
    <row r="4950" spans="2:6" x14ac:dyDescent="0.3">
      <c r="B4950" s="8" t="s">
        <v>6713</v>
      </c>
      <c r="C4950" s="8" t="s">
        <v>2212</v>
      </c>
      <c r="D4950" s="8" t="s">
        <v>7632</v>
      </c>
      <c r="E4950" s="8" t="s">
        <v>113</v>
      </c>
      <c r="F4950" s="8" t="s">
        <v>7112</v>
      </c>
    </row>
    <row r="4951" spans="2:6" x14ac:dyDescent="0.3">
      <c r="B4951" s="8" t="s">
        <v>6713</v>
      </c>
      <c r="C4951" s="8" t="s">
        <v>7633</v>
      </c>
      <c r="D4951" s="8" t="s">
        <v>7634</v>
      </c>
      <c r="E4951" s="8" t="s">
        <v>113</v>
      </c>
      <c r="F4951" s="8" t="s">
        <v>7112</v>
      </c>
    </row>
    <row r="4952" spans="2:6" x14ac:dyDescent="0.3">
      <c r="B4952" s="8" t="s">
        <v>6713</v>
      </c>
      <c r="C4952" s="8">
        <v>2</v>
      </c>
      <c r="D4952" s="8" t="s">
        <v>7635</v>
      </c>
      <c r="E4952" s="8" t="s">
        <v>113</v>
      </c>
      <c r="F4952" s="8" t="s">
        <v>7112</v>
      </c>
    </row>
    <row r="4953" spans="2:6" x14ac:dyDescent="0.3">
      <c r="B4953" s="8" t="s">
        <v>6732</v>
      </c>
      <c r="C4953" s="8" t="s">
        <v>1619</v>
      </c>
      <c r="D4953" s="8" t="s">
        <v>7636</v>
      </c>
      <c r="E4953" s="8" t="s">
        <v>113</v>
      </c>
      <c r="F4953" s="8" t="s">
        <v>7112</v>
      </c>
    </row>
    <row r="4954" spans="2:6" x14ac:dyDescent="0.3">
      <c r="B4954" s="8" t="s">
        <v>6732</v>
      </c>
      <c r="C4954" s="8" t="s">
        <v>3019</v>
      </c>
      <c r="D4954" s="8" t="s">
        <v>7637</v>
      </c>
      <c r="E4954" s="8" t="s">
        <v>113</v>
      </c>
      <c r="F4954" s="8" t="s">
        <v>7112</v>
      </c>
    </row>
    <row r="4955" spans="2:6" x14ac:dyDescent="0.3">
      <c r="B4955" s="8" t="s">
        <v>6732</v>
      </c>
      <c r="C4955" s="8" t="s">
        <v>3495</v>
      </c>
      <c r="D4955" s="8" t="s">
        <v>7638</v>
      </c>
      <c r="E4955" s="8" t="s">
        <v>113</v>
      </c>
      <c r="F4955" s="8" t="s">
        <v>7112</v>
      </c>
    </row>
    <row r="4956" spans="2:6" x14ac:dyDescent="0.3">
      <c r="B4956" s="8" t="s">
        <v>6732</v>
      </c>
      <c r="C4956" s="8" t="s">
        <v>3022</v>
      </c>
      <c r="D4956" s="8" t="s">
        <v>7639</v>
      </c>
      <c r="E4956" s="8" t="s">
        <v>113</v>
      </c>
      <c r="F4956" s="8" t="s">
        <v>7112</v>
      </c>
    </row>
    <row r="4957" spans="2:6" x14ac:dyDescent="0.3">
      <c r="B4957" s="8" t="s">
        <v>6732</v>
      </c>
      <c r="C4957" s="8" t="s">
        <v>7640</v>
      </c>
      <c r="D4957" s="8" t="s">
        <v>7641</v>
      </c>
      <c r="E4957" s="8" t="s">
        <v>113</v>
      </c>
      <c r="F4957" s="8" t="s">
        <v>7112</v>
      </c>
    </row>
    <row r="4958" spans="2:6" x14ac:dyDescent="0.3">
      <c r="B4958" s="8" t="s">
        <v>6732</v>
      </c>
      <c r="C4958" s="8" t="s">
        <v>1194</v>
      </c>
      <c r="D4958" s="8" t="s">
        <v>7642</v>
      </c>
      <c r="E4958" s="8" t="s">
        <v>113</v>
      </c>
      <c r="F4958" s="8" t="s">
        <v>7112</v>
      </c>
    </row>
    <row r="4959" spans="2:6" x14ac:dyDescent="0.3">
      <c r="B4959" s="8" t="s">
        <v>6732</v>
      </c>
      <c r="C4959" s="8" t="s">
        <v>7643</v>
      </c>
      <c r="D4959" s="8" t="s">
        <v>7644</v>
      </c>
      <c r="E4959" s="8" t="s">
        <v>113</v>
      </c>
      <c r="F4959" s="8" t="s">
        <v>7112</v>
      </c>
    </row>
    <row r="4960" spans="2:6" x14ac:dyDescent="0.3">
      <c r="B4960" s="8" t="s">
        <v>6732</v>
      </c>
      <c r="C4960" s="8" t="s">
        <v>3920</v>
      </c>
      <c r="D4960" s="8" t="s">
        <v>7645</v>
      </c>
      <c r="E4960" s="8" t="s">
        <v>113</v>
      </c>
      <c r="F4960" s="8" t="s">
        <v>7112</v>
      </c>
    </row>
    <row r="4961" spans="2:6" x14ac:dyDescent="0.3">
      <c r="B4961" s="8" t="s">
        <v>6732</v>
      </c>
      <c r="C4961" s="8" t="s">
        <v>2297</v>
      </c>
      <c r="D4961" s="8" t="s">
        <v>7646</v>
      </c>
      <c r="E4961" s="8" t="s">
        <v>113</v>
      </c>
      <c r="F4961" s="8" t="s">
        <v>7112</v>
      </c>
    </row>
    <row r="4962" spans="2:6" x14ac:dyDescent="0.3">
      <c r="B4962" s="8" t="s">
        <v>6732</v>
      </c>
      <c r="C4962" s="8">
        <v>6</v>
      </c>
      <c r="D4962" s="8" t="s">
        <v>7647</v>
      </c>
      <c r="E4962" s="8" t="s">
        <v>113</v>
      </c>
      <c r="F4962" s="8" t="s">
        <v>7112</v>
      </c>
    </row>
    <row r="4963" spans="2:6" x14ac:dyDescent="0.3">
      <c r="B4963" s="8" t="s">
        <v>6732</v>
      </c>
      <c r="C4963" s="8" t="s">
        <v>2301</v>
      </c>
      <c r="D4963" s="8" t="s">
        <v>7648</v>
      </c>
      <c r="E4963" s="8" t="s">
        <v>113</v>
      </c>
      <c r="F4963" s="8" t="s">
        <v>7112</v>
      </c>
    </row>
    <row r="4964" spans="2:6" x14ac:dyDescent="0.3">
      <c r="B4964" s="8" t="s">
        <v>6732</v>
      </c>
      <c r="C4964" s="8" t="s">
        <v>7649</v>
      </c>
      <c r="D4964" s="8" t="s">
        <v>7650</v>
      </c>
      <c r="E4964" s="8" t="s">
        <v>113</v>
      </c>
      <c r="F4964" s="8" t="s">
        <v>7112</v>
      </c>
    </row>
    <row r="4965" spans="2:6" x14ac:dyDescent="0.3">
      <c r="B4965" s="8" t="s">
        <v>6732</v>
      </c>
      <c r="C4965" s="8" t="s">
        <v>4742</v>
      </c>
      <c r="D4965" s="8" t="s">
        <v>7651</v>
      </c>
      <c r="E4965" s="8" t="s">
        <v>113</v>
      </c>
      <c r="F4965" s="8" t="s">
        <v>7112</v>
      </c>
    </row>
    <row r="4966" spans="2:6" x14ac:dyDescent="0.3">
      <c r="B4966" s="8" t="s">
        <v>6732</v>
      </c>
      <c r="C4966" s="8" t="s">
        <v>6506</v>
      </c>
      <c r="D4966" s="8" t="s">
        <v>7652</v>
      </c>
      <c r="E4966" s="8" t="s">
        <v>113</v>
      </c>
      <c r="F4966" s="8" t="s">
        <v>7112</v>
      </c>
    </row>
    <row r="4967" spans="2:6" x14ac:dyDescent="0.3">
      <c r="B4967" s="8" t="s">
        <v>6732</v>
      </c>
      <c r="C4967" s="8" t="s">
        <v>4744</v>
      </c>
      <c r="D4967" s="8" t="s">
        <v>7653</v>
      </c>
      <c r="E4967" s="8" t="s">
        <v>113</v>
      </c>
      <c r="F4967" s="8" t="s">
        <v>7112</v>
      </c>
    </row>
    <row r="4968" spans="2:6" x14ac:dyDescent="0.3">
      <c r="B4968" s="8" t="s">
        <v>6732</v>
      </c>
      <c r="C4968" s="8" t="s">
        <v>7654</v>
      </c>
      <c r="D4968" s="8" t="s">
        <v>7655</v>
      </c>
      <c r="E4968" s="8" t="s">
        <v>113</v>
      </c>
      <c r="F4968" s="8" t="s">
        <v>7112</v>
      </c>
    </row>
    <row r="4969" spans="2:6" x14ac:dyDescent="0.3">
      <c r="B4969" s="8" t="s">
        <v>7656</v>
      </c>
      <c r="C4969" s="8"/>
      <c r="D4969" s="8" t="s">
        <v>7656</v>
      </c>
      <c r="E4969" s="8" t="s">
        <v>113</v>
      </c>
      <c r="F4969" s="8" t="s">
        <v>7112</v>
      </c>
    </row>
    <row r="4970" spans="2:6" x14ac:dyDescent="0.3">
      <c r="B4970" s="8" t="s">
        <v>7657</v>
      </c>
      <c r="C4970" s="8" t="s">
        <v>993</v>
      </c>
      <c r="D4970" s="8" t="s">
        <v>7658</v>
      </c>
      <c r="E4970" s="8" t="s">
        <v>113</v>
      </c>
      <c r="F4970" s="8" t="s">
        <v>7112</v>
      </c>
    </row>
    <row r="4971" spans="2:6" x14ac:dyDescent="0.3">
      <c r="B4971" s="8" t="s">
        <v>7657</v>
      </c>
      <c r="C4971" s="8" t="s">
        <v>7659</v>
      </c>
      <c r="D4971" s="8" t="s">
        <v>7660</v>
      </c>
      <c r="E4971" s="8" t="s">
        <v>113</v>
      </c>
      <c r="F4971" s="8" t="s">
        <v>7112</v>
      </c>
    </row>
    <row r="4972" spans="2:6" x14ac:dyDescent="0.3">
      <c r="B4972" s="8" t="s">
        <v>7657</v>
      </c>
      <c r="C4972" s="8" t="s">
        <v>7661</v>
      </c>
      <c r="D4972" s="8" t="s">
        <v>7662</v>
      </c>
      <c r="E4972" s="8" t="s">
        <v>113</v>
      </c>
      <c r="F4972" s="8" t="s">
        <v>7112</v>
      </c>
    </row>
    <row r="4973" spans="2:6" x14ac:dyDescent="0.3">
      <c r="B4973" s="8" t="s">
        <v>7657</v>
      </c>
      <c r="C4973" s="8" t="s">
        <v>6282</v>
      </c>
      <c r="D4973" s="8" t="s">
        <v>7663</v>
      </c>
      <c r="E4973" s="8" t="s">
        <v>113</v>
      </c>
      <c r="F4973" s="8" t="s">
        <v>7112</v>
      </c>
    </row>
    <row r="4974" spans="2:6" x14ac:dyDescent="0.3">
      <c r="B4974" s="8" t="s">
        <v>7657</v>
      </c>
      <c r="C4974" s="8" t="s">
        <v>1719</v>
      </c>
      <c r="D4974" s="8" t="s">
        <v>7664</v>
      </c>
      <c r="E4974" s="8" t="s">
        <v>113</v>
      </c>
      <c r="F4974" s="8" t="s">
        <v>7112</v>
      </c>
    </row>
    <row r="4975" spans="2:6" x14ac:dyDescent="0.3">
      <c r="B4975" s="8" t="s">
        <v>7657</v>
      </c>
      <c r="C4975" s="8" t="s">
        <v>7665</v>
      </c>
      <c r="D4975" s="8" t="s">
        <v>7666</v>
      </c>
      <c r="E4975" s="8" t="s">
        <v>113</v>
      </c>
      <c r="F4975" s="8" t="s">
        <v>7112</v>
      </c>
    </row>
    <row r="4976" spans="2:6" x14ac:dyDescent="0.3">
      <c r="B4976" s="8" t="s">
        <v>7667</v>
      </c>
      <c r="C4976" s="8" t="s">
        <v>5110</v>
      </c>
      <c r="D4976" s="8" t="s">
        <v>7668</v>
      </c>
      <c r="E4976" s="8" t="s">
        <v>113</v>
      </c>
      <c r="F4976" s="8" t="s">
        <v>7112</v>
      </c>
    </row>
    <row r="4977" spans="2:6" x14ac:dyDescent="0.3">
      <c r="B4977" s="8" t="s">
        <v>7403</v>
      </c>
      <c r="C4977" s="8"/>
      <c r="D4977" s="8" t="s">
        <v>7403</v>
      </c>
      <c r="E4977" s="8" t="s">
        <v>113</v>
      </c>
      <c r="F4977" s="8" t="s">
        <v>7112</v>
      </c>
    </row>
    <row r="4978" spans="2:6" x14ac:dyDescent="0.3">
      <c r="B4978" s="8" t="s">
        <v>7405</v>
      </c>
      <c r="C4978" s="8"/>
      <c r="D4978" s="8" t="s">
        <v>7405</v>
      </c>
      <c r="E4978" s="8" t="s">
        <v>113</v>
      </c>
      <c r="F4978" s="8" t="s">
        <v>7112</v>
      </c>
    </row>
    <row r="4979" spans="2:6" x14ac:dyDescent="0.3">
      <c r="B4979" s="8" t="s">
        <v>7406</v>
      </c>
      <c r="C4979" s="8" t="s">
        <v>1032</v>
      </c>
      <c r="D4979" s="8" t="s">
        <v>7669</v>
      </c>
      <c r="E4979" s="8" t="s">
        <v>113</v>
      </c>
      <c r="F4979" s="8" t="s">
        <v>7112</v>
      </c>
    </row>
    <row r="4980" spans="2:6" x14ac:dyDescent="0.3">
      <c r="B4980" s="8" t="s">
        <v>7406</v>
      </c>
      <c r="C4980" s="8" t="s">
        <v>1036</v>
      </c>
      <c r="D4980" s="8" t="s">
        <v>7670</v>
      </c>
      <c r="E4980" s="8" t="s">
        <v>113</v>
      </c>
      <c r="F4980" s="8" t="s">
        <v>7112</v>
      </c>
    </row>
    <row r="4981" spans="2:6" x14ac:dyDescent="0.3">
      <c r="B4981" s="8" t="s">
        <v>7406</v>
      </c>
      <c r="C4981" s="8" t="s">
        <v>7671</v>
      </c>
      <c r="D4981" s="8" t="s">
        <v>7672</v>
      </c>
      <c r="E4981" s="8" t="s">
        <v>113</v>
      </c>
      <c r="F4981" s="8" t="s">
        <v>7112</v>
      </c>
    </row>
    <row r="4982" spans="2:6" x14ac:dyDescent="0.3">
      <c r="B4982" s="8" t="s">
        <v>7406</v>
      </c>
      <c r="C4982" s="8" t="s">
        <v>2233</v>
      </c>
      <c r="D4982" s="8" t="s">
        <v>7673</v>
      </c>
      <c r="E4982" s="8" t="s">
        <v>113</v>
      </c>
      <c r="F4982" s="8" t="s">
        <v>7112</v>
      </c>
    </row>
    <row r="4983" spans="2:6" x14ac:dyDescent="0.3">
      <c r="B4983" s="8" t="s">
        <v>7435</v>
      </c>
      <c r="C4983" s="8" t="s">
        <v>4185</v>
      </c>
      <c r="D4983" s="8" t="s">
        <v>7674</v>
      </c>
      <c r="E4983" s="8" t="s">
        <v>113</v>
      </c>
      <c r="F4983" s="8" t="s">
        <v>7112</v>
      </c>
    </row>
    <row r="4984" spans="2:6" x14ac:dyDescent="0.3">
      <c r="B4984" s="8" t="s">
        <v>7435</v>
      </c>
      <c r="C4984" s="8" t="s">
        <v>2506</v>
      </c>
      <c r="D4984" s="8" t="s">
        <v>7675</v>
      </c>
      <c r="E4984" s="8" t="s">
        <v>113</v>
      </c>
      <c r="F4984" s="8" t="s">
        <v>7112</v>
      </c>
    </row>
    <row r="4985" spans="2:6" x14ac:dyDescent="0.3">
      <c r="B4985" s="8" t="s">
        <v>7435</v>
      </c>
      <c r="C4985" s="8" t="s">
        <v>7676</v>
      </c>
      <c r="D4985" s="8" t="s">
        <v>7677</v>
      </c>
      <c r="E4985" s="8" t="s">
        <v>113</v>
      </c>
      <c r="F4985" s="8" t="s">
        <v>7112</v>
      </c>
    </row>
    <row r="4986" spans="2:6" x14ac:dyDescent="0.3">
      <c r="B4986" s="8" t="s">
        <v>7435</v>
      </c>
      <c r="C4986" s="8" t="s">
        <v>2227</v>
      </c>
      <c r="D4986" s="8" t="s">
        <v>7678</v>
      </c>
      <c r="E4986" s="8" t="s">
        <v>113</v>
      </c>
      <c r="F4986" s="8" t="s">
        <v>7112</v>
      </c>
    </row>
    <row r="4987" spans="2:6" x14ac:dyDescent="0.3">
      <c r="B4987" s="8" t="s">
        <v>7435</v>
      </c>
      <c r="C4987" s="8" t="s">
        <v>7679</v>
      </c>
      <c r="D4987" s="8" t="s">
        <v>7680</v>
      </c>
      <c r="E4987" s="8" t="s">
        <v>113</v>
      </c>
      <c r="F4987" s="8" t="s">
        <v>7112</v>
      </c>
    </row>
    <row r="4988" spans="2:6" x14ac:dyDescent="0.3">
      <c r="B4988" s="8" t="s">
        <v>7435</v>
      </c>
      <c r="C4988" s="8" t="s">
        <v>7681</v>
      </c>
      <c r="D4988" s="8" t="s">
        <v>7682</v>
      </c>
      <c r="E4988" s="8" t="s">
        <v>113</v>
      </c>
      <c r="F4988" s="8" t="s">
        <v>7112</v>
      </c>
    </row>
    <row r="4989" spans="2:6" x14ac:dyDescent="0.3">
      <c r="B4989" s="8" t="s">
        <v>7435</v>
      </c>
      <c r="C4989" s="8" t="s">
        <v>7683</v>
      </c>
      <c r="D4989" s="8" t="s">
        <v>7684</v>
      </c>
      <c r="E4989" s="8" t="s">
        <v>113</v>
      </c>
      <c r="F4989" s="8" t="s">
        <v>7112</v>
      </c>
    </row>
    <row r="4990" spans="2:6" x14ac:dyDescent="0.3">
      <c r="B4990" s="8" t="s">
        <v>7435</v>
      </c>
      <c r="C4990" s="8" t="s">
        <v>2115</v>
      </c>
      <c r="D4990" s="8" t="s">
        <v>7685</v>
      </c>
      <c r="E4990" s="8" t="s">
        <v>113</v>
      </c>
      <c r="F4990" s="8" t="s">
        <v>7112</v>
      </c>
    </row>
    <row r="4991" spans="2:6" x14ac:dyDescent="0.3">
      <c r="B4991" s="8" t="s">
        <v>7435</v>
      </c>
      <c r="C4991" s="8" t="s">
        <v>7686</v>
      </c>
      <c r="D4991" s="8" t="s">
        <v>7687</v>
      </c>
      <c r="E4991" s="8" t="s">
        <v>113</v>
      </c>
      <c r="F4991" s="8" t="s">
        <v>7112</v>
      </c>
    </row>
    <row r="4992" spans="2:6" x14ac:dyDescent="0.3">
      <c r="B4992" s="8" t="s">
        <v>7435</v>
      </c>
      <c r="C4992" s="8" t="s">
        <v>7688</v>
      </c>
      <c r="D4992" s="8" t="s">
        <v>7689</v>
      </c>
      <c r="E4992" s="8" t="s">
        <v>113</v>
      </c>
      <c r="F4992" s="8" t="s">
        <v>7112</v>
      </c>
    </row>
    <row r="4993" spans="2:6" x14ac:dyDescent="0.3">
      <c r="B4993" s="8" t="s">
        <v>7435</v>
      </c>
      <c r="C4993" s="8" t="s">
        <v>4207</v>
      </c>
      <c r="D4993" s="8" t="s">
        <v>7690</v>
      </c>
      <c r="E4993" s="8" t="s">
        <v>113</v>
      </c>
      <c r="F4993" s="8" t="s">
        <v>7112</v>
      </c>
    </row>
    <row r="4994" spans="2:6" x14ac:dyDescent="0.3">
      <c r="B4994" s="8" t="s">
        <v>7435</v>
      </c>
      <c r="C4994" s="8" t="s">
        <v>2887</v>
      </c>
      <c r="D4994" s="8" t="s">
        <v>7691</v>
      </c>
      <c r="E4994" s="8" t="s">
        <v>113</v>
      </c>
      <c r="F4994" s="8" t="s">
        <v>7112</v>
      </c>
    </row>
    <row r="4995" spans="2:6" x14ac:dyDescent="0.3">
      <c r="B4995" s="8" t="s">
        <v>7435</v>
      </c>
      <c r="C4995" s="8" t="s">
        <v>2891</v>
      </c>
      <c r="D4995" s="8" t="s">
        <v>7692</v>
      </c>
      <c r="E4995" s="8" t="s">
        <v>113</v>
      </c>
      <c r="F4995" s="8" t="s">
        <v>7112</v>
      </c>
    </row>
    <row r="4996" spans="2:6" x14ac:dyDescent="0.3">
      <c r="B4996" s="8" t="s">
        <v>7435</v>
      </c>
      <c r="C4996" s="8" t="s">
        <v>2893</v>
      </c>
      <c r="D4996" s="8" t="s">
        <v>7693</v>
      </c>
      <c r="E4996" s="8" t="s">
        <v>113</v>
      </c>
      <c r="F4996" s="8" t="s">
        <v>7112</v>
      </c>
    </row>
    <row r="4997" spans="2:6" x14ac:dyDescent="0.3">
      <c r="B4997" s="8" t="s">
        <v>7435</v>
      </c>
      <c r="C4997" s="8" t="s">
        <v>7694</v>
      </c>
      <c r="D4997" s="8" t="s">
        <v>7695</v>
      </c>
      <c r="E4997" s="8" t="s">
        <v>113</v>
      </c>
      <c r="F4997" s="8" t="s">
        <v>7112</v>
      </c>
    </row>
    <row r="4998" spans="2:6" x14ac:dyDescent="0.3">
      <c r="B4998" s="8" t="s">
        <v>7435</v>
      </c>
      <c r="C4998" s="8" t="s">
        <v>4560</v>
      </c>
      <c r="D4998" s="8" t="s">
        <v>7696</v>
      </c>
      <c r="E4998" s="8" t="s">
        <v>113</v>
      </c>
      <c r="F4998" s="8" t="s">
        <v>7112</v>
      </c>
    </row>
    <row r="4999" spans="2:6" x14ac:dyDescent="0.3">
      <c r="B4999" s="8" t="s">
        <v>7435</v>
      </c>
      <c r="C4999" s="8" t="s">
        <v>1242</v>
      </c>
      <c r="D4999" s="8" t="s">
        <v>7697</v>
      </c>
      <c r="E4999" s="8" t="s">
        <v>113</v>
      </c>
      <c r="F4999" s="8" t="s">
        <v>7112</v>
      </c>
    </row>
    <row r="5000" spans="2:6" x14ac:dyDescent="0.3">
      <c r="B5000" s="8" t="s">
        <v>7435</v>
      </c>
      <c r="C5000" s="8" t="s">
        <v>7698</v>
      </c>
      <c r="D5000" s="8" t="s">
        <v>7699</v>
      </c>
      <c r="E5000" s="8" t="s">
        <v>113</v>
      </c>
      <c r="F5000" s="8" t="s">
        <v>7112</v>
      </c>
    </row>
    <row r="5001" spans="2:6" x14ac:dyDescent="0.3">
      <c r="B5001" s="8" t="s">
        <v>7435</v>
      </c>
      <c r="C5001" s="8" t="s">
        <v>757</v>
      </c>
      <c r="D5001" s="8" t="s">
        <v>7700</v>
      </c>
      <c r="E5001" s="8" t="s">
        <v>113</v>
      </c>
      <c r="F5001" s="8" t="s">
        <v>7112</v>
      </c>
    </row>
    <row r="5002" spans="2:6" x14ac:dyDescent="0.3">
      <c r="B5002" s="8" t="s">
        <v>7435</v>
      </c>
      <c r="C5002" s="8" t="s">
        <v>759</v>
      </c>
      <c r="D5002" s="8" t="s">
        <v>7701</v>
      </c>
      <c r="E5002" s="8" t="s">
        <v>113</v>
      </c>
      <c r="F5002" s="8" t="s">
        <v>7112</v>
      </c>
    </row>
    <row r="5003" spans="2:6" x14ac:dyDescent="0.3">
      <c r="B5003" s="8" t="s">
        <v>7435</v>
      </c>
      <c r="C5003" s="8" t="s">
        <v>761</v>
      </c>
      <c r="D5003" s="8" t="s">
        <v>7702</v>
      </c>
      <c r="E5003" s="8" t="s">
        <v>113</v>
      </c>
      <c r="F5003" s="8" t="s">
        <v>7112</v>
      </c>
    </row>
    <row r="5004" spans="2:6" x14ac:dyDescent="0.3">
      <c r="B5004" s="8" t="s">
        <v>7435</v>
      </c>
      <c r="C5004" s="8" t="s">
        <v>763</v>
      </c>
      <c r="D5004" s="8" t="s">
        <v>7703</v>
      </c>
      <c r="E5004" s="8" t="s">
        <v>113</v>
      </c>
      <c r="F5004" s="8" t="s">
        <v>7112</v>
      </c>
    </row>
    <row r="5005" spans="2:6" x14ac:dyDescent="0.3">
      <c r="B5005" s="8" t="s">
        <v>7435</v>
      </c>
      <c r="C5005" s="8" t="s">
        <v>4392</v>
      </c>
      <c r="D5005" s="8" t="s">
        <v>7704</v>
      </c>
      <c r="E5005" s="8" t="s">
        <v>113</v>
      </c>
      <c r="F5005" s="8" t="s">
        <v>7112</v>
      </c>
    </row>
    <row r="5006" spans="2:6" x14ac:dyDescent="0.3">
      <c r="B5006" s="8" t="s">
        <v>7435</v>
      </c>
      <c r="C5006" s="8" t="s">
        <v>238</v>
      </c>
      <c r="D5006" s="8" t="s">
        <v>7705</v>
      </c>
      <c r="E5006" s="8" t="s">
        <v>113</v>
      </c>
      <c r="F5006" s="8" t="s">
        <v>7112</v>
      </c>
    </row>
    <row r="5007" spans="2:6" x14ac:dyDescent="0.3">
      <c r="B5007" s="8" t="s">
        <v>7435</v>
      </c>
      <c r="C5007" s="8" t="s">
        <v>1417</v>
      </c>
      <c r="D5007" s="8" t="s">
        <v>7706</v>
      </c>
      <c r="E5007" s="8" t="s">
        <v>113</v>
      </c>
      <c r="F5007" s="8" t="s">
        <v>7112</v>
      </c>
    </row>
    <row r="5008" spans="2:6" x14ac:dyDescent="0.3">
      <c r="B5008" s="8" t="s">
        <v>7435</v>
      </c>
      <c r="C5008" s="8" t="s">
        <v>1419</v>
      </c>
      <c r="D5008" s="8" t="s">
        <v>7707</v>
      </c>
      <c r="E5008" s="8" t="s">
        <v>113</v>
      </c>
      <c r="F5008" s="8" t="s">
        <v>7112</v>
      </c>
    </row>
    <row r="5009" spans="2:6" x14ac:dyDescent="0.3">
      <c r="B5009" s="8" t="s">
        <v>7435</v>
      </c>
      <c r="C5009" s="8" t="s">
        <v>1421</v>
      </c>
      <c r="D5009" s="8" t="s">
        <v>7708</v>
      </c>
      <c r="E5009" s="8" t="s">
        <v>113</v>
      </c>
      <c r="F5009" s="8" t="s">
        <v>7112</v>
      </c>
    </row>
    <row r="5010" spans="2:6" x14ac:dyDescent="0.3">
      <c r="B5010" s="8" t="s">
        <v>7435</v>
      </c>
      <c r="C5010" s="8" t="s">
        <v>1425</v>
      </c>
      <c r="D5010" s="8" t="s">
        <v>7709</v>
      </c>
      <c r="E5010" s="8" t="s">
        <v>113</v>
      </c>
      <c r="F5010" s="8" t="s">
        <v>7112</v>
      </c>
    </row>
    <row r="5011" spans="2:6" x14ac:dyDescent="0.3">
      <c r="B5011" s="8" t="s">
        <v>7435</v>
      </c>
      <c r="C5011" s="8" t="s">
        <v>7710</v>
      </c>
      <c r="D5011" s="8" t="s">
        <v>7711</v>
      </c>
      <c r="E5011" s="8" t="s">
        <v>113</v>
      </c>
      <c r="F5011" s="8" t="s">
        <v>7112</v>
      </c>
    </row>
    <row r="5012" spans="2:6" x14ac:dyDescent="0.3">
      <c r="B5012" s="8" t="s">
        <v>7435</v>
      </c>
      <c r="C5012" s="8" t="s">
        <v>1526</v>
      </c>
      <c r="D5012" s="8" t="s">
        <v>7712</v>
      </c>
      <c r="E5012" s="8" t="s">
        <v>113</v>
      </c>
      <c r="F5012" s="8" t="s">
        <v>7112</v>
      </c>
    </row>
    <row r="5013" spans="2:6" x14ac:dyDescent="0.3">
      <c r="B5013" s="8" t="s">
        <v>7435</v>
      </c>
      <c r="C5013" s="8" t="s">
        <v>1127</v>
      </c>
      <c r="D5013" s="8" t="s">
        <v>7713</v>
      </c>
      <c r="E5013" s="8" t="s">
        <v>113</v>
      </c>
      <c r="F5013" s="8" t="s">
        <v>7112</v>
      </c>
    </row>
    <row r="5014" spans="2:6" x14ac:dyDescent="0.3">
      <c r="B5014" s="8" t="s">
        <v>7435</v>
      </c>
      <c r="C5014" s="8" t="s">
        <v>4520</v>
      </c>
      <c r="D5014" s="8" t="s">
        <v>7714</v>
      </c>
      <c r="E5014" s="8" t="s">
        <v>113</v>
      </c>
      <c r="F5014" s="8" t="s">
        <v>7112</v>
      </c>
    </row>
    <row r="5015" spans="2:6" x14ac:dyDescent="0.3">
      <c r="B5015" s="8" t="s">
        <v>7435</v>
      </c>
      <c r="C5015" s="8" t="s">
        <v>1130</v>
      </c>
      <c r="D5015" s="8" t="s">
        <v>7715</v>
      </c>
      <c r="E5015" s="8" t="s">
        <v>113</v>
      </c>
      <c r="F5015" s="8" t="s">
        <v>7112</v>
      </c>
    </row>
    <row r="5016" spans="2:6" x14ac:dyDescent="0.3">
      <c r="B5016" s="8" t="s">
        <v>7435</v>
      </c>
      <c r="C5016" s="8" t="s">
        <v>312</v>
      </c>
      <c r="D5016" s="8" t="s">
        <v>7716</v>
      </c>
      <c r="E5016" s="8" t="s">
        <v>113</v>
      </c>
      <c r="F5016" s="8" t="s">
        <v>7112</v>
      </c>
    </row>
    <row r="5017" spans="2:6" x14ac:dyDescent="0.3">
      <c r="B5017" s="8" t="s">
        <v>7435</v>
      </c>
      <c r="C5017" s="8" t="s">
        <v>3545</v>
      </c>
      <c r="D5017" s="8" t="s">
        <v>7717</v>
      </c>
      <c r="E5017" s="8" t="s">
        <v>113</v>
      </c>
      <c r="F5017" s="8" t="s">
        <v>7112</v>
      </c>
    </row>
    <row r="5018" spans="2:6" x14ac:dyDescent="0.3">
      <c r="B5018" s="8" t="s">
        <v>7435</v>
      </c>
      <c r="C5018" s="8" t="s">
        <v>7718</v>
      </c>
      <c r="D5018" s="8" t="s">
        <v>7719</v>
      </c>
      <c r="E5018" s="8" t="s">
        <v>113</v>
      </c>
      <c r="F5018" s="8" t="s">
        <v>7112</v>
      </c>
    </row>
    <row r="5019" spans="2:6" x14ac:dyDescent="0.3">
      <c r="B5019" s="8" t="s">
        <v>7435</v>
      </c>
      <c r="C5019" s="8" t="s">
        <v>5737</v>
      </c>
      <c r="D5019" s="8" t="s">
        <v>7720</v>
      </c>
      <c r="E5019" s="8" t="s">
        <v>113</v>
      </c>
      <c r="F5019" s="8" t="s">
        <v>7112</v>
      </c>
    </row>
    <row r="5020" spans="2:6" x14ac:dyDescent="0.3">
      <c r="B5020" s="8" t="s">
        <v>7435</v>
      </c>
      <c r="C5020" s="8" t="s">
        <v>3178</v>
      </c>
      <c r="D5020" s="8" t="s">
        <v>7721</v>
      </c>
      <c r="E5020" s="8" t="s">
        <v>113</v>
      </c>
      <c r="F5020" s="8" t="s">
        <v>7112</v>
      </c>
    </row>
    <row r="5021" spans="2:6" x14ac:dyDescent="0.3">
      <c r="B5021" s="8" t="s">
        <v>7435</v>
      </c>
      <c r="C5021" s="8" t="s">
        <v>3180</v>
      </c>
      <c r="D5021" s="8" t="s">
        <v>7722</v>
      </c>
      <c r="E5021" s="8" t="s">
        <v>113</v>
      </c>
      <c r="F5021" s="8" t="s">
        <v>7112</v>
      </c>
    </row>
    <row r="5022" spans="2:6" x14ac:dyDescent="0.3">
      <c r="B5022" s="8" t="s">
        <v>7435</v>
      </c>
      <c r="C5022" s="8" t="s">
        <v>5746</v>
      </c>
      <c r="D5022" s="8" t="s">
        <v>7723</v>
      </c>
      <c r="E5022" s="8" t="s">
        <v>113</v>
      </c>
      <c r="F5022" s="8" t="s">
        <v>7112</v>
      </c>
    </row>
    <row r="5023" spans="2:6" x14ac:dyDescent="0.3">
      <c r="B5023" s="8" t="s">
        <v>7435</v>
      </c>
      <c r="C5023" s="8" t="s">
        <v>5748</v>
      </c>
      <c r="D5023" s="8" t="s">
        <v>7724</v>
      </c>
      <c r="E5023" s="8" t="s">
        <v>113</v>
      </c>
      <c r="F5023" s="8" t="s">
        <v>7112</v>
      </c>
    </row>
    <row r="5024" spans="2:6" x14ac:dyDescent="0.3">
      <c r="B5024" s="8" t="s">
        <v>7435</v>
      </c>
      <c r="C5024" s="8" t="s">
        <v>2554</v>
      </c>
      <c r="D5024" s="8" t="s">
        <v>7725</v>
      </c>
      <c r="E5024" s="8" t="s">
        <v>113</v>
      </c>
      <c r="F5024" s="8" t="s">
        <v>7112</v>
      </c>
    </row>
    <row r="5025" spans="2:6" x14ac:dyDescent="0.3">
      <c r="B5025" s="8" t="s">
        <v>61</v>
      </c>
      <c r="C5025" s="8"/>
      <c r="D5025" s="8" t="s">
        <v>61</v>
      </c>
      <c r="E5025" s="8" t="s">
        <v>113</v>
      </c>
      <c r="F5025" s="8" t="s">
        <v>7112</v>
      </c>
    </row>
    <row r="5026" spans="2:6" x14ac:dyDescent="0.3">
      <c r="B5026" s="8" t="s">
        <v>7726</v>
      </c>
      <c r="C5026" s="8"/>
      <c r="D5026" s="8" t="s">
        <v>7726</v>
      </c>
      <c r="E5026" s="8" t="s">
        <v>113</v>
      </c>
      <c r="F5026" s="8" t="s">
        <v>7112</v>
      </c>
    </row>
    <row r="5027" spans="2:6" x14ac:dyDescent="0.3">
      <c r="B5027" s="8" t="s">
        <v>7727</v>
      </c>
      <c r="C5027" s="8" t="s">
        <v>1989</v>
      </c>
      <c r="D5027" s="8" t="s">
        <v>7728</v>
      </c>
      <c r="E5027" s="8" t="s">
        <v>113</v>
      </c>
      <c r="F5027" s="8" t="s">
        <v>7112</v>
      </c>
    </row>
    <row r="5028" spans="2:6" x14ac:dyDescent="0.3">
      <c r="B5028" s="8" t="s">
        <v>7727</v>
      </c>
      <c r="C5028" s="8" t="s">
        <v>7729</v>
      </c>
      <c r="D5028" s="8" t="s">
        <v>7730</v>
      </c>
      <c r="E5028" s="8" t="s">
        <v>113</v>
      </c>
      <c r="F5028" s="8" t="s">
        <v>7112</v>
      </c>
    </row>
    <row r="5029" spans="2:6" x14ac:dyDescent="0.3">
      <c r="B5029" s="8" t="s">
        <v>7727</v>
      </c>
      <c r="C5029" s="8" t="s">
        <v>7731</v>
      </c>
      <c r="D5029" s="8" t="s">
        <v>7732</v>
      </c>
      <c r="E5029" s="8" t="s">
        <v>113</v>
      </c>
      <c r="F5029" s="8" t="s">
        <v>7112</v>
      </c>
    </row>
    <row r="5030" spans="2:6" x14ac:dyDescent="0.3">
      <c r="B5030" s="8" t="s">
        <v>7733</v>
      </c>
      <c r="C5030" s="8" t="s">
        <v>7734</v>
      </c>
      <c r="D5030" s="8" t="s">
        <v>7735</v>
      </c>
      <c r="E5030" s="8" t="s">
        <v>113</v>
      </c>
      <c r="F5030" s="8" t="s">
        <v>7112</v>
      </c>
    </row>
    <row r="5031" spans="2:6" x14ac:dyDescent="0.3">
      <c r="B5031" s="8" t="s">
        <v>7736</v>
      </c>
      <c r="C5031" s="8" t="s">
        <v>2177</v>
      </c>
      <c r="D5031" s="8" t="s">
        <v>7737</v>
      </c>
      <c r="E5031" s="8" t="s">
        <v>113</v>
      </c>
      <c r="F5031" s="8" t="s">
        <v>7112</v>
      </c>
    </row>
    <row r="5032" spans="2:6" x14ac:dyDescent="0.3">
      <c r="B5032" s="8" t="s">
        <v>7736</v>
      </c>
      <c r="C5032" s="8" t="s">
        <v>6479</v>
      </c>
      <c r="D5032" s="8" t="s">
        <v>7738</v>
      </c>
      <c r="E5032" s="8" t="s">
        <v>113</v>
      </c>
      <c r="F5032" s="8" t="s">
        <v>7112</v>
      </c>
    </row>
    <row r="5033" spans="2:6" x14ac:dyDescent="0.3">
      <c r="B5033" s="8" t="s">
        <v>7736</v>
      </c>
      <c r="C5033" s="8" t="s">
        <v>2699</v>
      </c>
      <c r="D5033" s="8" t="s">
        <v>7739</v>
      </c>
      <c r="E5033" s="8" t="s">
        <v>113</v>
      </c>
      <c r="F5033" s="8" t="s">
        <v>7112</v>
      </c>
    </row>
    <row r="5034" spans="2:6" x14ac:dyDescent="0.3">
      <c r="B5034" s="8" t="s">
        <v>7736</v>
      </c>
      <c r="C5034" s="8" t="s">
        <v>2701</v>
      </c>
      <c r="D5034" s="8" t="s">
        <v>7740</v>
      </c>
      <c r="E5034" s="8" t="s">
        <v>113</v>
      </c>
      <c r="F5034" s="8" t="s">
        <v>7112</v>
      </c>
    </row>
    <row r="5035" spans="2:6" x14ac:dyDescent="0.3">
      <c r="B5035" s="8" t="s">
        <v>7736</v>
      </c>
      <c r="C5035" s="8" t="s">
        <v>4164</v>
      </c>
      <c r="D5035" s="8" t="s">
        <v>7741</v>
      </c>
      <c r="E5035" s="8" t="s">
        <v>113</v>
      </c>
      <c r="F5035" s="8" t="s">
        <v>7112</v>
      </c>
    </row>
    <row r="5036" spans="2:6" x14ac:dyDescent="0.3">
      <c r="B5036" s="8" t="s">
        <v>7736</v>
      </c>
      <c r="C5036" s="8" t="s">
        <v>2703</v>
      </c>
      <c r="D5036" s="8" t="s">
        <v>7742</v>
      </c>
      <c r="E5036" s="8" t="s">
        <v>113</v>
      </c>
      <c r="F5036" s="8" t="s">
        <v>7112</v>
      </c>
    </row>
    <row r="5037" spans="2:6" x14ac:dyDescent="0.3">
      <c r="B5037" s="8" t="s">
        <v>7743</v>
      </c>
      <c r="C5037" s="8" t="s">
        <v>1694</v>
      </c>
      <c r="D5037" s="8" t="s">
        <v>7744</v>
      </c>
      <c r="E5037" s="8" t="s">
        <v>113</v>
      </c>
      <c r="F5037" s="8" t="s">
        <v>7112</v>
      </c>
    </row>
    <row r="5038" spans="2:6" x14ac:dyDescent="0.3">
      <c r="B5038" s="8" t="s">
        <v>7743</v>
      </c>
      <c r="C5038" s="8" t="s">
        <v>3532</v>
      </c>
      <c r="D5038" s="8" t="s">
        <v>7745</v>
      </c>
      <c r="E5038" s="8" t="s">
        <v>113</v>
      </c>
      <c r="F5038" s="8" t="s">
        <v>7112</v>
      </c>
    </row>
    <row r="5039" spans="2:6" x14ac:dyDescent="0.3">
      <c r="B5039" s="8" t="s">
        <v>7743</v>
      </c>
      <c r="C5039" s="8" t="s">
        <v>1948</v>
      </c>
      <c r="D5039" s="8" t="s">
        <v>7746</v>
      </c>
      <c r="E5039" s="8" t="s">
        <v>113</v>
      </c>
      <c r="F5039" s="8" t="s">
        <v>7112</v>
      </c>
    </row>
    <row r="5040" spans="2:6" x14ac:dyDescent="0.3">
      <c r="B5040" s="8" t="s">
        <v>7743</v>
      </c>
      <c r="C5040" s="8" t="s">
        <v>1471</v>
      </c>
      <c r="D5040" s="8" t="s">
        <v>7747</v>
      </c>
      <c r="E5040" s="8" t="s">
        <v>113</v>
      </c>
      <c r="F5040" s="8" t="s">
        <v>7112</v>
      </c>
    </row>
    <row r="5041" spans="2:6" x14ac:dyDescent="0.3">
      <c r="B5041" s="8" t="s">
        <v>7743</v>
      </c>
      <c r="C5041" s="8" t="s">
        <v>826</v>
      </c>
      <c r="D5041" s="8" t="s">
        <v>7748</v>
      </c>
      <c r="E5041" s="8" t="s">
        <v>113</v>
      </c>
      <c r="F5041" s="8" t="s">
        <v>7112</v>
      </c>
    </row>
    <row r="5042" spans="2:6" x14ac:dyDescent="0.3">
      <c r="B5042" s="8" t="s">
        <v>7743</v>
      </c>
      <c r="C5042" s="8" t="s">
        <v>1474</v>
      </c>
      <c r="D5042" s="8" t="s">
        <v>7749</v>
      </c>
      <c r="E5042" s="8" t="s">
        <v>113</v>
      </c>
      <c r="F5042" s="8" t="s">
        <v>7112</v>
      </c>
    </row>
    <row r="5043" spans="2:6" x14ac:dyDescent="0.3">
      <c r="B5043" s="8" t="s">
        <v>7743</v>
      </c>
      <c r="C5043" s="8" t="s">
        <v>1476</v>
      </c>
      <c r="D5043" s="8" t="s">
        <v>7750</v>
      </c>
      <c r="E5043" s="8" t="s">
        <v>113</v>
      </c>
      <c r="F5043" s="8" t="s">
        <v>7112</v>
      </c>
    </row>
    <row r="5044" spans="2:6" x14ac:dyDescent="0.3">
      <c r="B5044" s="8" t="s">
        <v>7743</v>
      </c>
      <c r="C5044" s="8" t="s">
        <v>5661</v>
      </c>
      <c r="D5044" s="8" t="s">
        <v>7751</v>
      </c>
      <c r="E5044" s="8" t="s">
        <v>113</v>
      </c>
      <c r="F5044" s="8" t="s">
        <v>7112</v>
      </c>
    </row>
    <row r="5045" spans="2:6" x14ac:dyDescent="0.3">
      <c r="B5045" s="8" t="s">
        <v>7743</v>
      </c>
      <c r="C5045" s="8" t="s">
        <v>5663</v>
      </c>
      <c r="D5045" s="8" t="s">
        <v>7752</v>
      </c>
      <c r="E5045" s="8" t="s">
        <v>113</v>
      </c>
      <c r="F5045" s="8" t="s">
        <v>7112</v>
      </c>
    </row>
    <row r="5046" spans="2:6" x14ac:dyDescent="0.3">
      <c r="B5046" s="8" t="s">
        <v>7743</v>
      </c>
      <c r="C5046" s="8" t="s">
        <v>6813</v>
      </c>
      <c r="D5046" s="8" t="s">
        <v>7753</v>
      </c>
      <c r="E5046" s="8" t="s">
        <v>113</v>
      </c>
      <c r="F5046" s="8" t="s">
        <v>7112</v>
      </c>
    </row>
    <row r="5047" spans="2:6" x14ac:dyDescent="0.3">
      <c r="B5047" s="8" t="s">
        <v>7743</v>
      </c>
      <c r="C5047" s="8" t="s">
        <v>7754</v>
      </c>
      <c r="D5047" s="8" t="s">
        <v>7755</v>
      </c>
      <c r="E5047" s="8" t="s">
        <v>113</v>
      </c>
      <c r="F5047" s="8" t="s">
        <v>7112</v>
      </c>
    </row>
    <row r="5048" spans="2:6" x14ac:dyDescent="0.3">
      <c r="B5048" s="8" t="s">
        <v>4663</v>
      </c>
      <c r="C5048" s="8" t="s">
        <v>2233</v>
      </c>
      <c r="D5048" s="8" t="s">
        <v>7756</v>
      </c>
      <c r="E5048" s="8" t="s">
        <v>113</v>
      </c>
      <c r="F5048" s="8" t="s">
        <v>7112</v>
      </c>
    </row>
    <row r="5049" spans="2:6" x14ac:dyDescent="0.3">
      <c r="B5049" s="8" t="s">
        <v>7757</v>
      </c>
      <c r="C5049" s="8" t="s">
        <v>4123</v>
      </c>
      <c r="D5049" s="8" t="s">
        <v>7758</v>
      </c>
      <c r="E5049" s="8" t="s">
        <v>117</v>
      </c>
      <c r="F5049" s="8" t="s">
        <v>7759</v>
      </c>
    </row>
    <row r="5050" spans="2:6" x14ac:dyDescent="0.3">
      <c r="B5050" s="8" t="s">
        <v>7757</v>
      </c>
      <c r="C5050" s="8" t="s">
        <v>1187</v>
      </c>
      <c r="D5050" s="8" t="s">
        <v>7760</v>
      </c>
      <c r="E5050" s="8" t="s">
        <v>117</v>
      </c>
      <c r="F5050" s="8" t="s">
        <v>7759</v>
      </c>
    </row>
    <row r="5051" spans="2:6" x14ac:dyDescent="0.3">
      <c r="B5051" s="8" t="s">
        <v>7757</v>
      </c>
      <c r="C5051" s="8" t="s">
        <v>1065</v>
      </c>
      <c r="D5051" s="8" t="s">
        <v>7761</v>
      </c>
      <c r="E5051" s="8" t="s">
        <v>117</v>
      </c>
      <c r="F5051" s="8" t="s">
        <v>7759</v>
      </c>
    </row>
    <row r="5052" spans="2:6" x14ac:dyDescent="0.3">
      <c r="B5052" s="8" t="s">
        <v>7757</v>
      </c>
      <c r="C5052" s="8" t="s">
        <v>5695</v>
      </c>
      <c r="D5052" s="8" t="s">
        <v>7762</v>
      </c>
      <c r="E5052" s="8" t="s">
        <v>117</v>
      </c>
      <c r="F5052" s="8" t="s">
        <v>7759</v>
      </c>
    </row>
    <row r="5053" spans="2:6" x14ac:dyDescent="0.3">
      <c r="B5053" s="8" t="s">
        <v>7757</v>
      </c>
      <c r="C5053" s="8" t="s">
        <v>5025</v>
      </c>
      <c r="D5053" s="8" t="s">
        <v>7763</v>
      </c>
      <c r="E5053" s="8" t="s">
        <v>117</v>
      </c>
      <c r="F5053" s="8" t="s">
        <v>7759</v>
      </c>
    </row>
    <row r="5054" spans="2:6" x14ac:dyDescent="0.3">
      <c r="B5054" s="8" t="s">
        <v>7757</v>
      </c>
      <c r="C5054" s="8" t="s">
        <v>1667</v>
      </c>
      <c r="D5054" s="8" t="s">
        <v>7764</v>
      </c>
      <c r="E5054" s="8" t="s">
        <v>117</v>
      </c>
      <c r="F5054" s="8" t="s">
        <v>7759</v>
      </c>
    </row>
    <row r="5055" spans="2:6" x14ac:dyDescent="0.3">
      <c r="B5055" s="8" t="s">
        <v>7757</v>
      </c>
      <c r="C5055" s="8" t="s">
        <v>1067</v>
      </c>
      <c r="D5055" s="8" t="s">
        <v>7765</v>
      </c>
      <c r="E5055" s="8" t="s">
        <v>117</v>
      </c>
      <c r="F5055" s="8" t="s">
        <v>7759</v>
      </c>
    </row>
    <row r="5056" spans="2:6" x14ac:dyDescent="0.3">
      <c r="B5056" s="8" t="s">
        <v>7757</v>
      </c>
      <c r="C5056" s="8" t="s">
        <v>1069</v>
      </c>
      <c r="D5056" s="8" t="s">
        <v>7766</v>
      </c>
      <c r="E5056" s="8" t="s">
        <v>117</v>
      </c>
      <c r="F5056" s="8" t="s">
        <v>7759</v>
      </c>
    </row>
    <row r="5057" spans="2:6" x14ac:dyDescent="0.3">
      <c r="B5057" s="8" t="s">
        <v>7757</v>
      </c>
      <c r="C5057" s="8" t="s">
        <v>1071</v>
      </c>
      <c r="D5057" s="8" t="s">
        <v>7767</v>
      </c>
      <c r="E5057" s="8" t="s">
        <v>117</v>
      </c>
      <c r="F5057" s="8" t="s">
        <v>7759</v>
      </c>
    </row>
    <row r="5058" spans="2:6" x14ac:dyDescent="0.3">
      <c r="B5058" s="8" t="s">
        <v>7757</v>
      </c>
      <c r="C5058" s="8" t="s">
        <v>1075</v>
      </c>
      <c r="D5058" s="8" t="s">
        <v>7768</v>
      </c>
      <c r="E5058" s="8" t="s">
        <v>117</v>
      </c>
      <c r="F5058" s="8" t="s">
        <v>7759</v>
      </c>
    </row>
    <row r="5059" spans="2:6" x14ac:dyDescent="0.3">
      <c r="B5059" s="8" t="s">
        <v>7757</v>
      </c>
      <c r="C5059" s="8" t="s">
        <v>3259</v>
      </c>
      <c r="D5059" s="8" t="s">
        <v>7769</v>
      </c>
      <c r="E5059" s="8" t="s">
        <v>117</v>
      </c>
      <c r="F5059" s="8" t="s">
        <v>7759</v>
      </c>
    </row>
    <row r="5060" spans="2:6" x14ac:dyDescent="0.3">
      <c r="B5060" s="8" t="s">
        <v>7757</v>
      </c>
      <c r="C5060" s="8" t="s">
        <v>1843</v>
      </c>
      <c r="D5060" s="8" t="s">
        <v>7770</v>
      </c>
      <c r="E5060" s="8" t="s">
        <v>117</v>
      </c>
      <c r="F5060" s="8" t="s">
        <v>7759</v>
      </c>
    </row>
    <row r="5061" spans="2:6" x14ac:dyDescent="0.3">
      <c r="B5061" s="8" t="s">
        <v>7757</v>
      </c>
      <c r="C5061" s="8" t="s">
        <v>1845</v>
      </c>
      <c r="D5061" s="8" t="s">
        <v>7771</v>
      </c>
      <c r="E5061" s="8" t="s">
        <v>117</v>
      </c>
      <c r="F5061" s="8" t="s">
        <v>7759</v>
      </c>
    </row>
    <row r="5062" spans="2:6" x14ac:dyDescent="0.3">
      <c r="B5062" s="8" t="s">
        <v>7757</v>
      </c>
      <c r="C5062" s="8" t="s">
        <v>7772</v>
      </c>
      <c r="D5062" s="8" t="s">
        <v>7773</v>
      </c>
      <c r="E5062" s="8" t="s">
        <v>117</v>
      </c>
      <c r="F5062" s="8" t="s">
        <v>7759</v>
      </c>
    </row>
    <row r="5063" spans="2:6" x14ac:dyDescent="0.3">
      <c r="B5063" s="8" t="s">
        <v>7757</v>
      </c>
      <c r="C5063" s="8" t="s">
        <v>7233</v>
      </c>
      <c r="D5063" s="8" t="s">
        <v>7774</v>
      </c>
      <c r="E5063" s="8" t="s">
        <v>117</v>
      </c>
      <c r="F5063" s="8" t="s">
        <v>7759</v>
      </c>
    </row>
    <row r="5064" spans="2:6" x14ac:dyDescent="0.3">
      <c r="B5064" s="8" t="s">
        <v>7757</v>
      </c>
      <c r="C5064" s="8" t="s">
        <v>5031</v>
      </c>
      <c r="D5064" s="8" t="s">
        <v>7775</v>
      </c>
      <c r="E5064" s="8" t="s">
        <v>117</v>
      </c>
      <c r="F5064" s="8" t="s">
        <v>7759</v>
      </c>
    </row>
    <row r="5065" spans="2:6" x14ac:dyDescent="0.3">
      <c r="B5065" s="8" t="s">
        <v>7776</v>
      </c>
      <c r="C5065" s="8"/>
      <c r="D5065" s="8" t="s">
        <v>7776</v>
      </c>
      <c r="E5065" s="8" t="s">
        <v>117</v>
      </c>
      <c r="F5065" s="8" t="s">
        <v>7759</v>
      </c>
    </row>
    <row r="5066" spans="2:6" x14ac:dyDescent="0.3">
      <c r="B5066" s="8" t="s">
        <v>7777</v>
      </c>
      <c r="C5066" s="8" t="s">
        <v>2214</v>
      </c>
      <c r="D5066" s="8" t="s">
        <v>7778</v>
      </c>
      <c r="E5066" s="8" t="s">
        <v>117</v>
      </c>
      <c r="F5066" s="8" t="s">
        <v>7759</v>
      </c>
    </row>
    <row r="5067" spans="2:6" x14ac:dyDescent="0.3">
      <c r="B5067" s="8" t="s">
        <v>7779</v>
      </c>
      <c r="C5067" s="8" t="s">
        <v>1288</v>
      </c>
      <c r="D5067" s="8" t="s">
        <v>7780</v>
      </c>
      <c r="E5067" s="8" t="s">
        <v>117</v>
      </c>
      <c r="F5067" s="8" t="s">
        <v>7759</v>
      </c>
    </row>
    <row r="5068" spans="2:6" x14ac:dyDescent="0.3">
      <c r="B5068" s="8" t="s">
        <v>7781</v>
      </c>
      <c r="C5068" s="8" t="s">
        <v>7782</v>
      </c>
      <c r="D5068" s="8" t="s">
        <v>7783</v>
      </c>
      <c r="E5068" s="8" t="s">
        <v>117</v>
      </c>
      <c r="F5068" s="8" t="s">
        <v>7759</v>
      </c>
    </row>
    <row r="5069" spans="2:6" x14ac:dyDescent="0.3">
      <c r="B5069" s="8" t="s">
        <v>7781</v>
      </c>
      <c r="C5069" s="8" t="s">
        <v>3292</v>
      </c>
      <c r="D5069" s="8" t="s">
        <v>7784</v>
      </c>
      <c r="E5069" s="8" t="s">
        <v>117</v>
      </c>
      <c r="F5069" s="8" t="s">
        <v>7759</v>
      </c>
    </row>
    <row r="5070" spans="2:6" x14ac:dyDescent="0.3">
      <c r="B5070" s="8" t="s">
        <v>7781</v>
      </c>
      <c r="C5070" s="8" t="s">
        <v>7785</v>
      </c>
      <c r="D5070" s="8" t="s">
        <v>7786</v>
      </c>
      <c r="E5070" s="8" t="s">
        <v>117</v>
      </c>
      <c r="F5070" s="8" t="s">
        <v>7759</v>
      </c>
    </row>
    <row r="5071" spans="2:6" x14ac:dyDescent="0.3">
      <c r="B5071" s="8" t="s">
        <v>7781</v>
      </c>
      <c r="C5071" s="8" t="s">
        <v>7787</v>
      </c>
      <c r="D5071" s="8" t="s">
        <v>7788</v>
      </c>
      <c r="E5071" s="8" t="s">
        <v>117</v>
      </c>
      <c r="F5071" s="8" t="s">
        <v>7759</v>
      </c>
    </row>
    <row r="5072" spans="2:6" x14ac:dyDescent="0.3">
      <c r="B5072" s="8" t="s">
        <v>7781</v>
      </c>
      <c r="C5072" s="8" t="s">
        <v>2804</v>
      </c>
      <c r="D5072" s="8" t="s">
        <v>7789</v>
      </c>
      <c r="E5072" s="8" t="s">
        <v>117</v>
      </c>
      <c r="F5072" s="8" t="s">
        <v>7759</v>
      </c>
    </row>
    <row r="5073" spans="2:6" x14ac:dyDescent="0.3">
      <c r="B5073" s="8" t="s">
        <v>7781</v>
      </c>
      <c r="C5073" s="8" t="s">
        <v>7790</v>
      </c>
      <c r="D5073" s="8" t="s">
        <v>7791</v>
      </c>
      <c r="E5073" s="8" t="s">
        <v>117</v>
      </c>
      <c r="F5073" s="8" t="s">
        <v>7759</v>
      </c>
    </row>
    <row r="5074" spans="2:6" x14ac:dyDescent="0.3">
      <c r="B5074" s="8" t="s">
        <v>7781</v>
      </c>
      <c r="C5074" s="8" t="s">
        <v>7792</v>
      </c>
      <c r="D5074" s="8" t="s">
        <v>7793</v>
      </c>
      <c r="E5074" s="8" t="s">
        <v>117</v>
      </c>
      <c r="F5074" s="8" t="s">
        <v>7759</v>
      </c>
    </row>
    <row r="5075" spans="2:6" x14ac:dyDescent="0.3">
      <c r="B5075" s="8" t="s">
        <v>7781</v>
      </c>
      <c r="C5075" s="8" t="s">
        <v>7794</v>
      </c>
      <c r="D5075" s="8" t="s">
        <v>7795</v>
      </c>
      <c r="E5075" s="8" t="s">
        <v>117</v>
      </c>
      <c r="F5075" s="8" t="s">
        <v>7759</v>
      </c>
    </row>
    <row r="5076" spans="2:6" x14ac:dyDescent="0.3">
      <c r="B5076" s="8" t="s">
        <v>7781</v>
      </c>
      <c r="C5076" s="8" t="s">
        <v>3302</v>
      </c>
      <c r="D5076" s="8" t="s">
        <v>7796</v>
      </c>
      <c r="E5076" s="8" t="s">
        <v>117</v>
      </c>
      <c r="F5076" s="8" t="s">
        <v>7759</v>
      </c>
    </row>
    <row r="5077" spans="2:6" x14ac:dyDescent="0.3">
      <c r="B5077" s="8" t="s">
        <v>7781</v>
      </c>
      <c r="C5077" s="8" t="s">
        <v>7797</v>
      </c>
      <c r="D5077" s="8" t="s">
        <v>7798</v>
      </c>
      <c r="E5077" s="8" t="s">
        <v>117</v>
      </c>
      <c r="F5077" s="8" t="s">
        <v>7759</v>
      </c>
    </row>
    <row r="5078" spans="2:6" x14ac:dyDescent="0.3">
      <c r="B5078" s="8" t="s">
        <v>7799</v>
      </c>
      <c r="C5078" s="8"/>
      <c r="D5078" s="8" t="s">
        <v>7799</v>
      </c>
      <c r="E5078" s="8" t="s">
        <v>117</v>
      </c>
      <c r="F5078" s="8" t="s">
        <v>7759</v>
      </c>
    </row>
    <row r="5079" spans="2:6" x14ac:dyDescent="0.3">
      <c r="B5079" s="8" t="s">
        <v>7800</v>
      </c>
      <c r="C5079" s="8" t="s">
        <v>1252</v>
      </c>
      <c r="D5079" s="8" t="s">
        <v>7801</v>
      </c>
      <c r="E5079" s="8" t="s">
        <v>117</v>
      </c>
      <c r="F5079" s="8" t="s">
        <v>7759</v>
      </c>
    </row>
    <row r="5080" spans="2:6" x14ac:dyDescent="0.3">
      <c r="B5080" s="8" t="s">
        <v>7800</v>
      </c>
      <c r="C5080" s="8" t="s">
        <v>7802</v>
      </c>
      <c r="D5080" s="8" t="s">
        <v>7803</v>
      </c>
      <c r="E5080" s="8" t="s">
        <v>117</v>
      </c>
      <c r="F5080" s="8" t="s">
        <v>7759</v>
      </c>
    </row>
    <row r="5081" spans="2:6" x14ac:dyDescent="0.3">
      <c r="B5081" s="8" t="s">
        <v>7804</v>
      </c>
      <c r="C5081" s="8" t="s">
        <v>904</v>
      </c>
      <c r="D5081" s="8" t="s">
        <v>7805</v>
      </c>
      <c r="E5081" s="8" t="s">
        <v>117</v>
      </c>
      <c r="F5081" s="8" t="s">
        <v>7759</v>
      </c>
    </row>
    <row r="5082" spans="2:6" x14ac:dyDescent="0.3">
      <c r="B5082" s="8" t="s">
        <v>7804</v>
      </c>
      <c r="C5082" s="8" t="s">
        <v>906</v>
      </c>
      <c r="D5082" s="8" t="s">
        <v>7806</v>
      </c>
      <c r="E5082" s="8" t="s">
        <v>117</v>
      </c>
      <c r="F5082" s="8" t="s">
        <v>7759</v>
      </c>
    </row>
    <row r="5083" spans="2:6" x14ac:dyDescent="0.3">
      <c r="B5083" s="8" t="s">
        <v>7804</v>
      </c>
      <c r="C5083" s="8" t="s">
        <v>908</v>
      </c>
      <c r="D5083" s="8" t="s">
        <v>7807</v>
      </c>
      <c r="E5083" s="8" t="s">
        <v>117</v>
      </c>
      <c r="F5083" s="8" t="s">
        <v>7759</v>
      </c>
    </row>
    <row r="5084" spans="2:6" x14ac:dyDescent="0.3">
      <c r="B5084" s="8" t="s">
        <v>7804</v>
      </c>
      <c r="C5084" s="8" t="s">
        <v>910</v>
      </c>
      <c r="D5084" s="8" t="s">
        <v>7808</v>
      </c>
      <c r="E5084" s="8" t="s">
        <v>117</v>
      </c>
      <c r="F5084" s="8" t="s">
        <v>7759</v>
      </c>
    </row>
    <row r="5085" spans="2:6" x14ac:dyDescent="0.3">
      <c r="B5085" s="8" t="s">
        <v>7804</v>
      </c>
      <c r="C5085" s="8" t="s">
        <v>912</v>
      </c>
      <c r="D5085" s="8" t="s">
        <v>7809</v>
      </c>
      <c r="E5085" s="8" t="s">
        <v>117</v>
      </c>
      <c r="F5085" s="8" t="s">
        <v>7759</v>
      </c>
    </row>
    <row r="5086" spans="2:6" x14ac:dyDescent="0.3">
      <c r="B5086" s="8" t="s">
        <v>7804</v>
      </c>
      <c r="C5086" s="8" t="s">
        <v>7478</v>
      </c>
      <c r="D5086" s="8" t="s">
        <v>7810</v>
      </c>
      <c r="E5086" s="8" t="s">
        <v>117</v>
      </c>
      <c r="F5086" s="8" t="s">
        <v>7759</v>
      </c>
    </row>
    <row r="5087" spans="2:6" x14ac:dyDescent="0.3">
      <c r="B5087" s="8" t="s">
        <v>7811</v>
      </c>
      <c r="C5087" s="8" t="s">
        <v>7812</v>
      </c>
      <c r="D5087" s="8" t="s">
        <v>7813</v>
      </c>
      <c r="E5087" s="8" t="s">
        <v>117</v>
      </c>
      <c r="F5087" s="8" t="s">
        <v>7759</v>
      </c>
    </row>
    <row r="5088" spans="2:6" x14ac:dyDescent="0.3">
      <c r="B5088" s="8" t="s">
        <v>7811</v>
      </c>
      <c r="C5088" s="8" t="s">
        <v>4319</v>
      </c>
      <c r="D5088" s="8" t="s">
        <v>7814</v>
      </c>
      <c r="E5088" s="8" t="s">
        <v>117</v>
      </c>
      <c r="F5088" s="8" t="s">
        <v>7759</v>
      </c>
    </row>
    <row r="5089" spans="2:6" x14ac:dyDescent="0.3">
      <c r="B5089" s="8" t="s">
        <v>7811</v>
      </c>
      <c r="C5089" s="8" t="s">
        <v>5906</v>
      </c>
      <c r="D5089" s="8" t="s">
        <v>7815</v>
      </c>
      <c r="E5089" s="8" t="s">
        <v>117</v>
      </c>
      <c r="F5089" s="8" t="s">
        <v>7759</v>
      </c>
    </row>
    <row r="5090" spans="2:6" x14ac:dyDescent="0.3">
      <c r="B5090" s="8" t="s">
        <v>7811</v>
      </c>
      <c r="C5090" s="8" t="s">
        <v>2815</v>
      </c>
      <c r="D5090" s="8" t="s">
        <v>7816</v>
      </c>
      <c r="E5090" s="8" t="s">
        <v>117</v>
      </c>
      <c r="F5090" s="8" t="s">
        <v>7759</v>
      </c>
    </row>
    <row r="5091" spans="2:6" x14ac:dyDescent="0.3">
      <c r="B5091" s="8" t="s">
        <v>7811</v>
      </c>
      <c r="C5091" s="8" t="s">
        <v>816</v>
      </c>
      <c r="D5091" s="8" t="s">
        <v>7817</v>
      </c>
      <c r="E5091" s="8" t="s">
        <v>117</v>
      </c>
      <c r="F5091" s="8" t="s">
        <v>7759</v>
      </c>
    </row>
    <row r="5092" spans="2:6" x14ac:dyDescent="0.3">
      <c r="B5092" s="8" t="s">
        <v>7811</v>
      </c>
      <c r="C5092" s="8" t="s">
        <v>818</v>
      </c>
      <c r="D5092" s="8" t="s">
        <v>7818</v>
      </c>
      <c r="E5092" s="8" t="s">
        <v>117</v>
      </c>
      <c r="F5092" s="8" t="s">
        <v>7759</v>
      </c>
    </row>
    <row r="5093" spans="2:6" x14ac:dyDescent="0.3">
      <c r="B5093" s="8" t="s">
        <v>7811</v>
      </c>
      <c r="C5093" s="8" t="s">
        <v>820</v>
      </c>
      <c r="D5093" s="8" t="s">
        <v>7819</v>
      </c>
      <c r="E5093" s="8" t="s">
        <v>117</v>
      </c>
      <c r="F5093" s="8" t="s">
        <v>7759</v>
      </c>
    </row>
    <row r="5094" spans="2:6" x14ac:dyDescent="0.3">
      <c r="B5094" s="8" t="s">
        <v>7811</v>
      </c>
      <c r="C5094" s="8" t="s">
        <v>3063</v>
      </c>
      <c r="D5094" s="8" t="s">
        <v>7820</v>
      </c>
      <c r="E5094" s="8" t="s">
        <v>117</v>
      </c>
      <c r="F5094" s="8" t="s">
        <v>7759</v>
      </c>
    </row>
    <row r="5095" spans="2:6" x14ac:dyDescent="0.3">
      <c r="B5095" s="8" t="s">
        <v>7811</v>
      </c>
      <c r="C5095" s="8" t="s">
        <v>1474</v>
      </c>
      <c r="D5095" s="8" t="s">
        <v>7821</v>
      </c>
      <c r="E5095" s="8" t="s">
        <v>117</v>
      </c>
      <c r="F5095" s="8" t="s">
        <v>7759</v>
      </c>
    </row>
    <row r="5096" spans="2:6" x14ac:dyDescent="0.3">
      <c r="B5096" s="8" t="s">
        <v>7811</v>
      </c>
      <c r="C5096" s="8" t="s">
        <v>1476</v>
      </c>
      <c r="D5096" s="8" t="s">
        <v>7822</v>
      </c>
      <c r="E5096" s="8" t="s">
        <v>117</v>
      </c>
      <c r="F5096" s="8" t="s">
        <v>7759</v>
      </c>
    </row>
    <row r="5097" spans="2:6" x14ac:dyDescent="0.3">
      <c r="B5097" s="8" t="s">
        <v>7811</v>
      </c>
      <c r="C5097" s="8" t="s">
        <v>6743</v>
      </c>
      <c r="D5097" s="8" t="s">
        <v>7823</v>
      </c>
      <c r="E5097" s="8" t="s">
        <v>117</v>
      </c>
      <c r="F5097" s="8" t="s">
        <v>7759</v>
      </c>
    </row>
    <row r="5098" spans="2:6" x14ac:dyDescent="0.3">
      <c r="B5098" s="8" t="s">
        <v>7811</v>
      </c>
      <c r="C5098" s="8" t="s">
        <v>1478</v>
      </c>
      <c r="D5098" s="8" t="s">
        <v>7824</v>
      </c>
      <c r="E5098" s="8" t="s">
        <v>117</v>
      </c>
      <c r="F5098" s="8" t="s">
        <v>7759</v>
      </c>
    </row>
    <row r="5099" spans="2:6" x14ac:dyDescent="0.3">
      <c r="B5099" s="8" t="s">
        <v>7811</v>
      </c>
      <c r="C5099" s="8" t="s">
        <v>7754</v>
      </c>
      <c r="D5099" s="8" t="s">
        <v>7825</v>
      </c>
      <c r="E5099" s="8" t="s">
        <v>117</v>
      </c>
      <c r="F5099" s="8" t="s">
        <v>7759</v>
      </c>
    </row>
    <row r="5100" spans="2:6" x14ac:dyDescent="0.3">
      <c r="B5100" s="8" t="s">
        <v>7826</v>
      </c>
      <c r="C5100" s="8" t="s">
        <v>2581</v>
      </c>
      <c r="D5100" s="8" t="s">
        <v>7827</v>
      </c>
      <c r="E5100" s="8" t="s">
        <v>117</v>
      </c>
      <c r="F5100" s="8" t="s">
        <v>7759</v>
      </c>
    </row>
    <row r="5101" spans="2:6" x14ac:dyDescent="0.3">
      <c r="B5101" s="8" t="s">
        <v>7826</v>
      </c>
      <c r="C5101" s="8" t="s">
        <v>5058</v>
      </c>
      <c r="D5101" s="8" t="s">
        <v>7828</v>
      </c>
      <c r="E5101" s="8" t="s">
        <v>117</v>
      </c>
      <c r="F5101" s="8" t="s">
        <v>7759</v>
      </c>
    </row>
    <row r="5102" spans="2:6" x14ac:dyDescent="0.3">
      <c r="B5102" s="8" t="s">
        <v>7826</v>
      </c>
      <c r="C5102" s="8" t="s">
        <v>3619</v>
      </c>
      <c r="D5102" s="8" t="s">
        <v>7829</v>
      </c>
      <c r="E5102" s="8" t="s">
        <v>117</v>
      </c>
      <c r="F5102" s="8" t="s">
        <v>7759</v>
      </c>
    </row>
    <row r="5103" spans="2:6" x14ac:dyDescent="0.3">
      <c r="B5103" s="8" t="s">
        <v>7826</v>
      </c>
      <c r="C5103" s="8" t="s">
        <v>2598</v>
      </c>
      <c r="D5103" s="8" t="s">
        <v>7830</v>
      </c>
      <c r="E5103" s="8" t="s">
        <v>117</v>
      </c>
      <c r="F5103" s="8" t="s">
        <v>7759</v>
      </c>
    </row>
    <row r="5104" spans="2:6" x14ac:dyDescent="0.3">
      <c r="B5104" s="8" t="s">
        <v>7826</v>
      </c>
      <c r="C5104" s="8" t="s">
        <v>6657</v>
      </c>
      <c r="D5104" s="8" t="s">
        <v>7831</v>
      </c>
      <c r="E5104" s="8" t="s">
        <v>117</v>
      </c>
      <c r="F5104" s="8" t="s">
        <v>7759</v>
      </c>
    </row>
    <row r="5105" spans="2:6" x14ac:dyDescent="0.3">
      <c r="B5105" s="8" t="s">
        <v>7826</v>
      </c>
      <c r="C5105" s="8" t="s">
        <v>3245</v>
      </c>
      <c r="D5105" s="8" t="s">
        <v>7832</v>
      </c>
      <c r="E5105" s="8" t="s">
        <v>117</v>
      </c>
      <c r="F5105" s="8" t="s">
        <v>7759</v>
      </c>
    </row>
    <row r="5106" spans="2:6" x14ac:dyDescent="0.3">
      <c r="B5106" s="8" t="s">
        <v>7826</v>
      </c>
      <c r="C5106" s="8" t="s">
        <v>5833</v>
      </c>
      <c r="D5106" s="8" t="s">
        <v>7833</v>
      </c>
      <c r="E5106" s="8" t="s">
        <v>117</v>
      </c>
      <c r="F5106" s="8" t="s">
        <v>7759</v>
      </c>
    </row>
    <row r="5107" spans="2:6" x14ac:dyDescent="0.3">
      <c r="B5107" s="8" t="s">
        <v>7834</v>
      </c>
      <c r="C5107" s="8" t="s">
        <v>3586</v>
      </c>
      <c r="D5107" s="8" t="s">
        <v>7835</v>
      </c>
      <c r="E5107" s="8" t="s">
        <v>117</v>
      </c>
      <c r="F5107" s="8" t="s">
        <v>7759</v>
      </c>
    </row>
    <row r="5108" spans="2:6" x14ac:dyDescent="0.3">
      <c r="B5108" s="8" t="s">
        <v>7834</v>
      </c>
      <c r="C5108" s="8" t="s">
        <v>3588</v>
      </c>
      <c r="D5108" s="8" t="s">
        <v>7836</v>
      </c>
      <c r="E5108" s="8" t="s">
        <v>117</v>
      </c>
      <c r="F5108" s="8" t="s">
        <v>7759</v>
      </c>
    </row>
    <row r="5109" spans="2:6" x14ac:dyDescent="0.3">
      <c r="B5109" s="8" t="s">
        <v>7834</v>
      </c>
      <c r="C5109" s="8" t="s">
        <v>2905</v>
      </c>
      <c r="D5109" s="8" t="s">
        <v>7837</v>
      </c>
      <c r="E5109" s="8" t="s">
        <v>117</v>
      </c>
      <c r="F5109" s="8" t="s">
        <v>7759</v>
      </c>
    </row>
    <row r="5110" spans="2:6" x14ac:dyDescent="0.3">
      <c r="B5110" s="8" t="s">
        <v>7834</v>
      </c>
      <c r="C5110" s="8" t="s">
        <v>2627</v>
      </c>
      <c r="D5110" s="8" t="s">
        <v>7838</v>
      </c>
      <c r="E5110" s="8" t="s">
        <v>117</v>
      </c>
      <c r="F5110" s="8" t="s">
        <v>7759</v>
      </c>
    </row>
    <row r="5111" spans="2:6" x14ac:dyDescent="0.3">
      <c r="B5111" s="8" t="s">
        <v>7834</v>
      </c>
      <c r="C5111" s="8" t="s">
        <v>399</v>
      </c>
      <c r="D5111" s="8" t="s">
        <v>7839</v>
      </c>
      <c r="E5111" s="8" t="s">
        <v>117</v>
      </c>
      <c r="F5111" s="8" t="s">
        <v>7759</v>
      </c>
    </row>
    <row r="5112" spans="2:6" x14ac:dyDescent="0.3">
      <c r="B5112" s="8" t="s">
        <v>7834</v>
      </c>
      <c r="C5112" s="8" t="s">
        <v>7840</v>
      </c>
      <c r="D5112" s="8" t="s">
        <v>7841</v>
      </c>
      <c r="E5112" s="8" t="s">
        <v>117</v>
      </c>
      <c r="F5112" s="8" t="s">
        <v>7759</v>
      </c>
    </row>
    <row r="5113" spans="2:6" x14ac:dyDescent="0.3">
      <c r="B5113" s="8" t="s">
        <v>7834</v>
      </c>
      <c r="C5113" s="8" t="s">
        <v>4155</v>
      </c>
      <c r="D5113" s="8" t="s">
        <v>7842</v>
      </c>
      <c r="E5113" s="8" t="s">
        <v>117</v>
      </c>
      <c r="F5113" s="8" t="s">
        <v>7759</v>
      </c>
    </row>
    <row r="5114" spans="2:6" x14ac:dyDescent="0.3">
      <c r="B5114" s="8" t="s">
        <v>7834</v>
      </c>
      <c r="C5114" s="8" t="s">
        <v>6971</v>
      </c>
      <c r="D5114" s="8" t="s">
        <v>7843</v>
      </c>
      <c r="E5114" s="8" t="s">
        <v>117</v>
      </c>
      <c r="F5114" s="8" t="s">
        <v>7759</v>
      </c>
    </row>
    <row r="5115" spans="2:6" x14ac:dyDescent="0.3">
      <c r="B5115" s="8" t="s">
        <v>7834</v>
      </c>
      <c r="C5115" s="8" t="s">
        <v>5144</v>
      </c>
      <c r="D5115" s="8" t="s">
        <v>7844</v>
      </c>
      <c r="E5115" s="8" t="s">
        <v>117</v>
      </c>
      <c r="F5115" s="8" t="s">
        <v>7759</v>
      </c>
    </row>
    <row r="5116" spans="2:6" x14ac:dyDescent="0.3">
      <c r="B5116" s="8" t="s">
        <v>7834</v>
      </c>
      <c r="C5116" s="8" t="s">
        <v>2911</v>
      </c>
      <c r="D5116" s="8" t="s">
        <v>7845</v>
      </c>
      <c r="E5116" s="8" t="s">
        <v>117</v>
      </c>
      <c r="F5116" s="8" t="s">
        <v>7759</v>
      </c>
    </row>
    <row r="5117" spans="2:6" x14ac:dyDescent="0.3">
      <c r="B5117" s="8" t="s">
        <v>7834</v>
      </c>
      <c r="C5117" s="8" t="s">
        <v>3150</v>
      </c>
      <c r="D5117" s="8" t="s">
        <v>7846</v>
      </c>
      <c r="E5117" s="8" t="s">
        <v>117</v>
      </c>
      <c r="F5117" s="8" t="s">
        <v>7759</v>
      </c>
    </row>
    <row r="5118" spans="2:6" x14ac:dyDescent="0.3">
      <c r="B5118" s="8" t="s">
        <v>7834</v>
      </c>
      <c r="C5118" s="8" t="s">
        <v>5154</v>
      </c>
      <c r="D5118" s="8" t="s">
        <v>7847</v>
      </c>
      <c r="E5118" s="8" t="s">
        <v>117</v>
      </c>
      <c r="F5118" s="8" t="s">
        <v>7759</v>
      </c>
    </row>
    <row r="5119" spans="2:6" x14ac:dyDescent="0.3">
      <c r="B5119" s="8" t="s">
        <v>7834</v>
      </c>
      <c r="C5119" s="8" t="s">
        <v>2404</v>
      </c>
      <c r="D5119" s="8" t="s">
        <v>7848</v>
      </c>
      <c r="E5119" s="8" t="s">
        <v>117</v>
      </c>
      <c r="F5119" s="8" t="s">
        <v>7759</v>
      </c>
    </row>
    <row r="5120" spans="2:6" x14ac:dyDescent="0.3">
      <c r="B5120" s="8" t="s">
        <v>7834</v>
      </c>
      <c r="C5120" s="8" t="s">
        <v>2643</v>
      </c>
      <c r="D5120" s="8" t="s">
        <v>7849</v>
      </c>
      <c r="E5120" s="8" t="s">
        <v>117</v>
      </c>
      <c r="F5120" s="8" t="s">
        <v>7759</v>
      </c>
    </row>
    <row r="5121" spans="2:6" x14ac:dyDescent="0.3">
      <c r="B5121" s="8" t="s">
        <v>7834</v>
      </c>
      <c r="C5121" s="8" t="s">
        <v>2406</v>
      </c>
      <c r="D5121" s="8" t="s">
        <v>7850</v>
      </c>
      <c r="E5121" s="8" t="s">
        <v>117</v>
      </c>
      <c r="F5121" s="8" t="s">
        <v>7759</v>
      </c>
    </row>
    <row r="5122" spans="2:6" x14ac:dyDescent="0.3">
      <c r="B5122" s="8" t="s">
        <v>7834</v>
      </c>
      <c r="C5122" s="8" t="s">
        <v>3154</v>
      </c>
      <c r="D5122" s="8" t="s">
        <v>7851</v>
      </c>
      <c r="E5122" s="8" t="s">
        <v>117</v>
      </c>
      <c r="F5122" s="8" t="s">
        <v>7759</v>
      </c>
    </row>
    <row r="5123" spans="2:6" x14ac:dyDescent="0.3">
      <c r="B5123" s="8" t="s">
        <v>7834</v>
      </c>
      <c r="C5123" s="8" t="s">
        <v>818</v>
      </c>
      <c r="D5123" s="8" t="s">
        <v>7852</v>
      </c>
      <c r="E5123" s="8" t="s">
        <v>117</v>
      </c>
      <c r="F5123" s="8" t="s">
        <v>7759</v>
      </c>
    </row>
    <row r="5124" spans="2:6" x14ac:dyDescent="0.3">
      <c r="B5124" s="8" t="s">
        <v>7834</v>
      </c>
      <c r="C5124" s="8" t="s">
        <v>820</v>
      </c>
      <c r="D5124" s="8" t="s">
        <v>7853</v>
      </c>
      <c r="E5124" s="8" t="s">
        <v>117</v>
      </c>
      <c r="F5124" s="8" t="s">
        <v>7759</v>
      </c>
    </row>
    <row r="5125" spans="2:6" x14ac:dyDescent="0.3">
      <c r="B5125" s="8" t="s">
        <v>7834</v>
      </c>
      <c r="C5125" s="8" t="s">
        <v>3063</v>
      </c>
      <c r="D5125" s="8" t="s">
        <v>7854</v>
      </c>
      <c r="E5125" s="8" t="s">
        <v>117</v>
      </c>
      <c r="F5125" s="8" t="s">
        <v>7759</v>
      </c>
    </row>
    <row r="5126" spans="2:6" x14ac:dyDescent="0.3">
      <c r="B5126" s="8" t="s">
        <v>7115</v>
      </c>
      <c r="C5126" s="8" t="s">
        <v>7855</v>
      </c>
      <c r="D5126" s="8" t="s">
        <v>7856</v>
      </c>
      <c r="E5126" s="8" t="s">
        <v>117</v>
      </c>
      <c r="F5126" s="8" t="s">
        <v>7759</v>
      </c>
    </row>
    <row r="5127" spans="2:6" x14ac:dyDescent="0.3">
      <c r="B5127" s="8" t="s">
        <v>7115</v>
      </c>
      <c r="C5127" s="8" t="s">
        <v>3099</v>
      </c>
      <c r="D5127" s="8" t="s">
        <v>7857</v>
      </c>
      <c r="E5127" s="8" t="s">
        <v>117</v>
      </c>
      <c r="F5127" s="8" t="s">
        <v>7759</v>
      </c>
    </row>
    <row r="5128" spans="2:6" x14ac:dyDescent="0.3">
      <c r="B5128" s="8" t="s">
        <v>7115</v>
      </c>
      <c r="C5128" s="8" t="s">
        <v>2475</v>
      </c>
      <c r="D5128" s="8" t="s">
        <v>7858</v>
      </c>
      <c r="E5128" s="8" t="s">
        <v>117</v>
      </c>
      <c r="F5128" s="8" t="s">
        <v>7759</v>
      </c>
    </row>
    <row r="5129" spans="2:6" x14ac:dyDescent="0.3">
      <c r="B5129" s="8" t="s">
        <v>7115</v>
      </c>
      <c r="C5129" s="8" t="s">
        <v>2477</v>
      </c>
      <c r="D5129" s="8" t="s">
        <v>7859</v>
      </c>
      <c r="E5129" s="8" t="s">
        <v>117</v>
      </c>
      <c r="F5129" s="8" t="s">
        <v>7759</v>
      </c>
    </row>
    <row r="5130" spans="2:6" x14ac:dyDescent="0.3">
      <c r="B5130" s="8" t="s">
        <v>7115</v>
      </c>
      <c r="C5130" s="8" t="s">
        <v>3103</v>
      </c>
      <c r="D5130" s="8" t="s">
        <v>7860</v>
      </c>
      <c r="E5130" s="8" t="s">
        <v>117</v>
      </c>
      <c r="F5130" s="8" t="s">
        <v>7759</v>
      </c>
    </row>
    <row r="5131" spans="2:6" x14ac:dyDescent="0.3">
      <c r="B5131" s="8" t="s">
        <v>7115</v>
      </c>
      <c r="C5131" s="8" t="s">
        <v>3105</v>
      </c>
      <c r="D5131" s="8" t="s">
        <v>7861</v>
      </c>
      <c r="E5131" s="8" t="s">
        <v>117</v>
      </c>
      <c r="F5131" s="8" t="s">
        <v>7759</v>
      </c>
    </row>
    <row r="5132" spans="2:6" x14ac:dyDescent="0.3">
      <c r="B5132" s="8" t="s">
        <v>7115</v>
      </c>
      <c r="C5132" s="8" t="s">
        <v>3107</v>
      </c>
      <c r="D5132" s="8" t="s">
        <v>7862</v>
      </c>
      <c r="E5132" s="8" t="s">
        <v>117</v>
      </c>
      <c r="F5132" s="8" t="s">
        <v>7759</v>
      </c>
    </row>
    <row r="5133" spans="2:6" x14ac:dyDescent="0.3">
      <c r="B5133" s="8" t="s">
        <v>7115</v>
      </c>
      <c r="C5133" s="8" t="s">
        <v>1803</v>
      </c>
      <c r="D5133" s="8" t="s">
        <v>7863</v>
      </c>
      <c r="E5133" s="8" t="s">
        <v>117</v>
      </c>
      <c r="F5133" s="8" t="s">
        <v>7759</v>
      </c>
    </row>
    <row r="5134" spans="2:6" x14ac:dyDescent="0.3">
      <c r="B5134" s="8" t="s">
        <v>7864</v>
      </c>
      <c r="C5134" s="8" t="s">
        <v>4348</v>
      </c>
      <c r="D5134" s="8" t="s">
        <v>7865</v>
      </c>
      <c r="E5134" s="8" t="s">
        <v>117</v>
      </c>
      <c r="F5134" s="8" t="s">
        <v>7759</v>
      </c>
    </row>
    <row r="5135" spans="2:6" x14ac:dyDescent="0.3">
      <c r="B5135" s="8" t="s">
        <v>7864</v>
      </c>
      <c r="C5135" s="8" t="s">
        <v>7866</v>
      </c>
      <c r="D5135" s="8" t="s">
        <v>7867</v>
      </c>
      <c r="E5135" s="8" t="s">
        <v>117</v>
      </c>
      <c r="F5135" s="8" t="s">
        <v>7759</v>
      </c>
    </row>
    <row r="5136" spans="2:6" x14ac:dyDescent="0.3">
      <c r="B5136" s="8" t="s">
        <v>7864</v>
      </c>
      <c r="C5136" s="8" t="s">
        <v>4746</v>
      </c>
      <c r="D5136" s="8" t="s">
        <v>7868</v>
      </c>
      <c r="E5136" s="8" t="s">
        <v>117</v>
      </c>
      <c r="F5136" s="8" t="s">
        <v>7759</v>
      </c>
    </row>
    <row r="5137" spans="2:6" x14ac:dyDescent="0.3">
      <c r="B5137" s="8" t="s">
        <v>7864</v>
      </c>
      <c r="C5137" s="8" t="s">
        <v>4060</v>
      </c>
      <c r="D5137" s="8" t="s">
        <v>7869</v>
      </c>
      <c r="E5137" s="8" t="s">
        <v>117</v>
      </c>
      <c r="F5137" s="8" t="s">
        <v>7759</v>
      </c>
    </row>
    <row r="5138" spans="2:6" x14ac:dyDescent="0.3">
      <c r="B5138" s="8" t="s">
        <v>7864</v>
      </c>
      <c r="C5138" s="8" t="s">
        <v>2323</v>
      </c>
      <c r="D5138" s="8" t="s">
        <v>7870</v>
      </c>
      <c r="E5138" s="8" t="s">
        <v>117</v>
      </c>
      <c r="F5138" s="8" t="s">
        <v>7759</v>
      </c>
    </row>
    <row r="5139" spans="2:6" x14ac:dyDescent="0.3">
      <c r="B5139" s="8" t="s">
        <v>7864</v>
      </c>
      <c r="C5139" s="8" t="s">
        <v>2673</v>
      </c>
      <c r="D5139" s="8" t="s">
        <v>7871</v>
      </c>
      <c r="E5139" s="8" t="s">
        <v>117</v>
      </c>
      <c r="F5139" s="8" t="s">
        <v>7759</v>
      </c>
    </row>
    <row r="5140" spans="2:6" x14ac:dyDescent="0.3">
      <c r="B5140" s="8" t="s">
        <v>7864</v>
      </c>
      <c r="C5140" s="8" t="s">
        <v>3419</v>
      </c>
      <c r="D5140" s="8" t="s">
        <v>7872</v>
      </c>
      <c r="E5140" s="8" t="s">
        <v>117</v>
      </c>
      <c r="F5140" s="8" t="s">
        <v>7759</v>
      </c>
    </row>
    <row r="5141" spans="2:6" x14ac:dyDescent="0.3">
      <c r="B5141" s="8" t="s">
        <v>7864</v>
      </c>
      <c r="C5141" s="8" t="s">
        <v>7873</v>
      </c>
      <c r="D5141" s="8" t="s">
        <v>7874</v>
      </c>
      <c r="E5141" s="8" t="s">
        <v>117</v>
      </c>
      <c r="F5141" s="8" t="s">
        <v>7759</v>
      </c>
    </row>
    <row r="5142" spans="2:6" x14ac:dyDescent="0.3">
      <c r="B5142" s="8" t="s">
        <v>7864</v>
      </c>
      <c r="C5142" s="8" t="s">
        <v>4583</v>
      </c>
      <c r="D5142" s="8" t="s">
        <v>7875</v>
      </c>
      <c r="E5142" s="8" t="s">
        <v>117</v>
      </c>
      <c r="F5142" s="8" t="s">
        <v>7759</v>
      </c>
    </row>
    <row r="5143" spans="2:6" x14ac:dyDescent="0.3">
      <c r="B5143" s="8" t="s">
        <v>7864</v>
      </c>
      <c r="C5143" s="8" t="s">
        <v>4505</v>
      </c>
      <c r="D5143" s="8" t="s">
        <v>7876</v>
      </c>
      <c r="E5143" s="8" t="s">
        <v>117</v>
      </c>
      <c r="F5143" s="8" t="s">
        <v>7759</v>
      </c>
    </row>
    <row r="5144" spans="2:6" x14ac:dyDescent="0.3">
      <c r="B5144" s="8" t="s">
        <v>7864</v>
      </c>
      <c r="C5144" s="8" t="s">
        <v>7877</v>
      </c>
      <c r="D5144" s="8" t="s">
        <v>7878</v>
      </c>
      <c r="E5144" s="8" t="s">
        <v>117</v>
      </c>
      <c r="F5144" s="8" t="s">
        <v>7759</v>
      </c>
    </row>
    <row r="5145" spans="2:6" x14ac:dyDescent="0.3">
      <c r="B5145" s="8" t="s">
        <v>7864</v>
      </c>
      <c r="C5145" s="8" t="s">
        <v>1220</v>
      </c>
      <c r="D5145" s="8" t="s">
        <v>7879</v>
      </c>
      <c r="E5145" s="8" t="s">
        <v>117</v>
      </c>
      <c r="F5145" s="8" t="s">
        <v>7759</v>
      </c>
    </row>
    <row r="5146" spans="2:6" x14ac:dyDescent="0.3">
      <c r="B5146" s="8" t="s">
        <v>7880</v>
      </c>
      <c r="C5146" s="8" t="s">
        <v>7881</v>
      </c>
      <c r="D5146" s="8" t="s">
        <v>7882</v>
      </c>
      <c r="E5146" s="8" t="s">
        <v>117</v>
      </c>
      <c r="F5146" s="8" t="s">
        <v>7759</v>
      </c>
    </row>
    <row r="5147" spans="2:6" x14ac:dyDescent="0.3">
      <c r="B5147" s="8" t="s">
        <v>7880</v>
      </c>
      <c r="C5147" s="8" t="s">
        <v>7883</v>
      </c>
      <c r="D5147" s="8" t="s">
        <v>7884</v>
      </c>
      <c r="E5147" s="8" t="s">
        <v>117</v>
      </c>
      <c r="F5147" s="8" t="s">
        <v>7759</v>
      </c>
    </row>
    <row r="5148" spans="2:6" x14ac:dyDescent="0.3">
      <c r="B5148" s="8" t="s">
        <v>7880</v>
      </c>
      <c r="C5148" s="8" t="s">
        <v>5250</v>
      </c>
      <c r="D5148" s="8" t="s">
        <v>7885</v>
      </c>
      <c r="E5148" s="8" t="s">
        <v>117</v>
      </c>
      <c r="F5148" s="8" t="s">
        <v>7759</v>
      </c>
    </row>
    <row r="5149" spans="2:6" x14ac:dyDescent="0.3">
      <c r="B5149" s="8" t="s">
        <v>7880</v>
      </c>
      <c r="C5149" s="8" t="s">
        <v>3966</v>
      </c>
      <c r="D5149" s="8" t="s">
        <v>7886</v>
      </c>
      <c r="E5149" s="8" t="s">
        <v>117</v>
      </c>
      <c r="F5149" s="8" t="s">
        <v>7759</v>
      </c>
    </row>
    <row r="5150" spans="2:6" x14ac:dyDescent="0.3">
      <c r="B5150" s="8" t="s">
        <v>7880</v>
      </c>
      <c r="C5150" s="8" t="s">
        <v>7887</v>
      </c>
      <c r="D5150" s="8" t="s">
        <v>7888</v>
      </c>
      <c r="E5150" s="8" t="s">
        <v>117</v>
      </c>
      <c r="F5150" s="8" t="s">
        <v>7759</v>
      </c>
    </row>
    <row r="5151" spans="2:6" x14ac:dyDescent="0.3">
      <c r="B5151" s="8" t="s">
        <v>7889</v>
      </c>
      <c r="C5151" s="8" t="s">
        <v>4520</v>
      </c>
      <c r="D5151" s="8" t="s">
        <v>7890</v>
      </c>
      <c r="E5151" s="8" t="s">
        <v>117</v>
      </c>
      <c r="F5151" s="8" t="s">
        <v>7759</v>
      </c>
    </row>
    <row r="5152" spans="2:6" x14ac:dyDescent="0.3">
      <c r="B5152" s="8" t="s">
        <v>7889</v>
      </c>
      <c r="C5152" s="8" t="s">
        <v>1275</v>
      </c>
      <c r="D5152" s="8" t="s">
        <v>7891</v>
      </c>
      <c r="E5152" s="8" t="s">
        <v>117</v>
      </c>
      <c r="F5152" s="8" t="s">
        <v>7759</v>
      </c>
    </row>
    <row r="5153" spans="2:6" x14ac:dyDescent="0.3">
      <c r="B5153" s="8" t="s">
        <v>7889</v>
      </c>
      <c r="C5153" s="8" t="s">
        <v>131</v>
      </c>
      <c r="D5153" s="8" t="s">
        <v>7892</v>
      </c>
      <c r="E5153" s="8" t="s">
        <v>117</v>
      </c>
      <c r="F5153" s="8" t="s">
        <v>7759</v>
      </c>
    </row>
    <row r="5154" spans="2:6" x14ac:dyDescent="0.3">
      <c r="B5154" s="8" t="s">
        <v>7889</v>
      </c>
      <c r="C5154" s="8" t="s">
        <v>134</v>
      </c>
      <c r="D5154" s="8" t="s">
        <v>7893</v>
      </c>
      <c r="E5154" s="8" t="s">
        <v>117</v>
      </c>
      <c r="F5154" s="8" t="s">
        <v>7759</v>
      </c>
    </row>
    <row r="5155" spans="2:6" x14ac:dyDescent="0.3">
      <c r="B5155" s="8" t="s">
        <v>7889</v>
      </c>
      <c r="C5155" s="8" t="s">
        <v>142</v>
      </c>
      <c r="D5155" s="8" t="s">
        <v>7894</v>
      </c>
      <c r="E5155" s="8" t="s">
        <v>117</v>
      </c>
      <c r="F5155" s="8" t="s">
        <v>7759</v>
      </c>
    </row>
    <row r="5156" spans="2:6" x14ac:dyDescent="0.3">
      <c r="B5156" s="8" t="s">
        <v>7889</v>
      </c>
      <c r="C5156" s="8" t="s">
        <v>3547</v>
      </c>
      <c r="D5156" s="8" t="s">
        <v>7895</v>
      </c>
      <c r="E5156" s="8" t="s">
        <v>117</v>
      </c>
      <c r="F5156" s="8" t="s">
        <v>7759</v>
      </c>
    </row>
    <row r="5157" spans="2:6" x14ac:dyDescent="0.3">
      <c r="B5157" s="8" t="s">
        <v>7889</v>
      </c>
      <c r="C5157" s="8" t="s">
        <v>2554</v>
      </c>
      <c r="D5157" s="8" t="s">
        <v>7896</v>
      </c>
      <c r="E5157" s="8" t="s">
        <v>117</v>
      </c>
      <c r="F5157" s="8" t="s">
        <v>7759</v>
      </c>
    </row>
    <row r="5158" spans="2:6" x14ac:dyDescent="0.3">
      <c r="B5158" s="8" t="s">
        <v>7889</v>
      </c>
      <c r="C5158" s="8" t="s">
        <v>1706</v>
      </c>
      <c r="D5158" s="8" t="s">
        <v>7897</v>
      </c>
      <c r="E5158" s="8" t="s">
        <v>117</v>
      </c>
      <c r="F5158" s="8" t="s">
        <v>7759</v>
      </c>
    </row>
    <row r="5159" spans="2:6" x14ac:dyDescent="0.3">
      <c r="B5159" s="8" t="s">
        <v>7898</v>
      </c>
      <c r="C5159" s="8" t="s">
        <v>6646</v>
      </c>
      <c r="D5159" s="8" t="s">
        <v>7899</v>
      </c>
      <c r="E5159" s="8" t="s">
        <v>117</v>
      </c>
      <c r="F5159" s="8" t="s">
        <v>7759</v>
      </c>
    </row>
    <row r="5160" spans="2:6" x14ac:dyDescent="0.3">
      <c r="B5160" s="8" t="s">
        <v>7898</v>
      </c>
      <c r="C5160" s="8" t="s">
        <v>7900</v>
      </c>
      <c r="D5160" s="8" t="s">
        <v>7901</v>
      </c>
      <c r="E5160" s="8" t="s">
        <v>117</v>
      </c>
      <c r="F5160" s="8" t="s">
        <v>7759</v>
      </c>
    </row>
    <row r="5161" spans="2:6" x14ac:dyDescent="0.3">
      <c r="B5161" s="8" t="s">
        <v>7898</v>
      </c>
      <c r="C5161" s="8" t="s">
        <v>2305</v>
      </c>
      <c r="D5161" s="8" t="s">
        <v>7902</v>
      </c>
      <c r="E5161" s="8" t="s">
        <v>117</v>
      </c>
      <c r="F5161" s="8" t="s">
        <v>7759</v>
      </c>
    </row>
    <row r="5162" spans="2:6" x14ac:dyDescent="0.3">
      <c r="B5162" s="8" t="s">
        <v>7898</v>
      </c>
      <c r="C5162" s="8" t="s">
        <v>2307</v>
      </c>
      <c r="D5162" s="8" t="s">
        <v>7903</v>
      </c>
      <c r="E5162" s="8" t="s">
        <v>117</v>
      </c>
      <c r="F5162" s="8" t="s">
        <v>7759</v>
      </c>
    </row>
    <row r="5163" spans="2:6" x14ac:dyDescent="0.3">
      <c r="B5163" s="8" t="s">
        <v>7898</v>
      </c>
      <c r="C5163" s="8" t="s">
        <v>5638</v>
      </c>
      <c r="D5163" s="8" t="s">
        <v>7904</v>
      </c>
      <c r="E5163" s="8" t="s">
        <v>117</v>
      </c>
      <c r="F5163" s="8" t="s">
        <v>7759</v>
      </c>
    </row>
    <row r="5164" spans="2:6" x14ac:dyDescent="0.3">
      <c r="B5164" s="8" t="s">
        <v>7898</v>
      </c>
      <c r="C5164" s="8" t="s">
        <v>709</v>
      </c>
      <c r="D5164" s="8" t="s">
        <v>7905</v>
      </c>
      <c r="E5164" s="8" t="s">
        <v>117</v>
      </c>
      <c r="F5164" s="8" t="s">
        <v>7759</v>
      </c>
    </row>
    <row r="5165" spans="2:6" x14ac:dyDescent="0.3">
      <c r="B5165" s="8" t="s">
        <v>7898</v>
      </c>
      <c r="C5165" s="8">
        <v>8</v>
      </c>
      <c r="D5165" s="8" t="s">
        <v>7906</v>
      </c>
      <c r="E5165" s="8" t="s">
        <v>117</v>
      </c>
      <c r="F5165" s="8" t="s">
        <v>7759</v>
      </c>
    </row>
    <row r="5166" spans="2:6" x14ac:dyDescent="0.3">
      <c r="B5166" s="8" t="s">
        <v>7898</v>
      </c>
      <c r="C5166" s="8" t="s">
        <v>2973</v>
      </c>
      <c r="D5166" s="8" t="s">
        <v>7907</v>
      </c>
      <c r="E5166" s="8" t="s">
        <v>117</v>
      </c>
      <c r="F5166" s="8" t="s">
        <v>7759</v>
      </c>
    </row>
    <row r="5167" spans="2:6" x14ac:dyDescent="0.3">
      <c r="B5167" s="8" t="s">
        <v>7898</v>
      </c>
      <c r="C5167" s="8" t="s">
        <v>6318</v>
      </c>
      <c r="D5167" s="8" t="s">
        <v>7908</v>
      </c>
      <c r="E5167" s="8" t="s">
        <v>117</v>
      </c>
      <c r="F5167" s="8" t="s">
        <v>7759</v>
      </c>
    </row>
    <row r="5168" spans="2:6" x14ac:dyDescent="0.3">
      <c r="B5168" s="8" t="s">
        <v>7898</v>
      </c>
      <c r="C5168" s="8" t="s">
        <v>3746</v>
      </c>
      <c r="D5168" s="8" t="s">
        <v>7909</v>
      </c>
      <c r="E5168" s="8" t="s">
        <v>117</v>
      </c>
      <c r="F5168" s="8" t="s">
        <v>7759</v>
      </c>
    </row>
    <row r="5169" spans="2:6" x14ac:dyDescent="0.3">
      <c r="B5169" s="8" t="s">
        <v>7898</v>
      </c>
      <c r="C5169" s="8" t="s">
        <v>3748</v>
      </c>
      <c r="D5169" s="8" t="s">
        <v>7910</v>
      </c>
      <c r="E5169" s="8" t="s">
        <v>117</v>
      </c>
      <c r="F5169" s="8" t="s">
        <v>7759</v>
      </c>
    </row>
    <row r="5170" spans="2:6" x14ac:dyDescent="0.3">
      <c r="B5170" s="8" t="s">
        <v>7898</v>
      </c>
      <c r="C5170" s="8" t="s">
        <v>7911</v>
      </c>
      <c r="D5170" s="8" t="s">
        <v>7912</v>
      </c>
      <c r="E5170" s="8" t="s">
        <v>117</v>
      </c>
      <c r="F5170" s="8" t="s">
        <v>7759</v>
      </c>
    </row>
    <row r="5171" spans="2:6" x14ac:dyDescent="0.3">
      <c r="B5171" s="8" t="s">
        <v>7898</v>
      </c>
      <c r="C5171" s="8" t="s">
        <v>6181</v>
      </c>
      <c r="D5171" s="8" t="s">
        <v>7913</v>
      </c>
      <c r="E5171" s="8" t="s">
        <v>117</v>
      </c>
      <c r="F5171" s="8" t="s">
        <v>7759</v>
      </c>
    </row>
    <row r="5172" spans="2:6" x14ac:dyDescent="0.3">
      <c r="B5172" s="8" t="s">
        <v>7898</v>
      </c>
      <c r="C5172" s="8" t="s">
        <v>1596</v>
      </c>
      <c r="D5172" s="8" t="s">
        <v>7914</v>
      </c>
      <c r="E5172" s="8" t="s">
        <v>117</v>
      </c>
      <c r="F5172" s="8" t="s">
        <v>7759</v>
      </c>
    </row>
    <row r="5173" spans="2:6" x14ac:dyDescent="0.3">
      <c r="B5173" s="8" t="s">
        <v>7898</v>
      </c>
      <c r="C5173" s="8" t="s">
        <v>1598</v>
      </c>
      <c r="D5173" s="8" t="s">
        <v>7915</v>
      </c>
      <c r="E5173" s="8" t="s">
        <v>117</v>
      </c>
      <c r="F5173" s="8" t="s">
        <v>7759</v>
      </c>
    </row>
    <row r="5174" spans="2:6" x14ac:dyDescent="0.3">
      <c r="B5174" s="8" t="s">
        <v>7898</v>
      </c>
      <c r="C5174" s="8" t="s">
        <v>3614</v>
      </c>
      <c r="D5174" s="8" t="s">
        <v>7916</v>
      </c>
      <c r="E5174" s="8" t="s">
        <v>117</v>
      </c>
      <c r="F5174" s="8" t="s">
        <v>7759</v>
      </c>
    </row>
    <row r="5175" spans="2:6" x14ac:dyDescent="0.3">
      <c r="B5175" s="8" t="s">
        <v>7898</v>
      </c>
      <c r="C5175" s="8" t="s">
        <v>2167</v>
      </c>
      <c r="D5175" s="8" t="s">
        <v>7917</v>
      </c>
      <c r="E5175" s="8" t="s">
        <v>117</v>
      </c>
      <c r="F5175" s="8" t="s">
        <v>7759</v>
      </c>
    </row>
    <row r="5176" spans="2:6" x14ac:dyDescent="0.3">
      <c r="B5176" s="8" t="s">
        <v>7898</v>
      </c>
      <c r="C5176" s="8" t="s">
        <v>2028</v>
      </c>
      <c r="D5176" s="8" t="s">
        <v>7918</v>
      </c>
      <c r="E5176" s="8" t="s">
        <v>117</v>
      </c>
      <c r="F5176" s="8" t="s">
        <v>7759</v>
      </c>
    </row>
    <row r="5177" spans="2:6" x14ac:dyDescent="0.3">
      <c r="B5177" s="8" t="s">
        <v>7919</v>
      </c>
      <c r="C5177" s="8" t="s">
        <v>4181</v>
      </c>
      <c r="D5177" s="8" t="s">
        <v>7920</v>
      </c>
      <c r="E5177" s="8" t="s">
        <v>117</v>
      </c>
      <c r="F5177" s="8" t="s">
        <v>7759</v>
      </c>
    </row>
    <row r="5178" spans="2:6" x14ac:dyDescent="0.3">
      <c r="B5178" s="8" t="s">
        <v>7919</v>
      </c>
      <c r="C5178" s="8" t="s">
        <v>4187</v>
      </c>
      <c r="D5178" s="8" t="s">
        <v>7921</v>
      </c>
      <c r="E5178" s="8" t="s">
        <v>117</v>
      </c>
      <c r="F5178" s="8" t="s">
        <v>7759</v>
      </c>
    </row>
    <row r="5179" spans="2:6" x14ac:dyDescent="0.3">
      <c r="B5179" s="8" t="s">
        <v>7919</v>
      </c>
      <c r="C5179" s="8" t="s">
        <v>7922</v>
      </c>
      <c r="D5179" s="8" t="s">
        <v>7923</v>
      </c>
      <c r="E5179" s="8" t="s">
        <v>117</v>
      </c>
      <c r="F5179" s="8" t="s">
        <v>7759</v>
      </c>
    </row>
    <row r="5180" spans="2:6" x14ac:dyDescent="0.3">
      <c r="B5180" s="8" t="s">
        <v>7919</v>
      </c>
      <c r="C5180" s="8" t="s">
        <v>4836</v>
      </c>
      <c r="D5180" s="8" t="s">
        <v>7924</v>
      </c>
      <c r="E5180" s="8" t="s">
        <v>117</v>
      </c>
      <c r="F5180" s="8" t="s">
        <v>7759</v>
      </c>
    </row>
    <row r="5181" spans="2:6" x14ac:dyDescent="0.3">
      <c r="B5181" s="8" t="s">
        <v>7919</v>
      </c>
      <c r="C5181" s="8" t="s">
        <v>7925</v>
      </c>
      <c r="D5181" s="8" t="s">
        <v>7926</v>
      </c>
      <c r="E5181" s="8" t="s">
        <v>117</v>
      </c>
      <c r="F5181" s="8" t="s">
        <v>7759</v>
      </c>
    </row>
    <row r="5182" spans="2:6" x14ac:dyDescent="0.3">
      <c r="B5182" s="8" t="s">
        <v>7919</v>
      </c>
      <c r="C5182" s="8" t="s">
        <v>7927</v>
      </c>
      <c r="D5182" s="8" t="s">
        <v>7928</v>
      </c>
      <c r="E5182" s="8" t="s">
        <v>117</v>
      </c>
      <c r="F5182" s="8" t="s">
        <v>7759</v>
      </c>
    </row>
    <row r="5183" spans="2:6" x14ac:dyDescent="0.3">
      <c r="B5183" s="8" t="s">
        <v>7919</v>
      </c>
      <c r="C5183" s="8" t="s">
        <v>7929</v>
      </c>
      <c r="D5183" s="8" t="s">
        <v>7930</v>
      </c>
      <c r="E5183" s="8" t="s">
        <v>117</v>
      </c>
      <c r="F5183" s="8" t="s">
        <v>7759</v>
      </c>
    </row>
    <row r="5184" spans="2:6" x14ac:dyDescent="0.3">
      <c r="B5184" s="8" t="s">
        <v>7919</v>
      </c>
      <c r="C5184" s="8" t="s">
        <v>7931</v>
      </c>
      <c r="D5184" s="8" t="s">
        <v>7932</v>
      </c>
      <c r="E5184" s="8" t="s">
        <v>117</v>
      </c>
      <c r="F5184" s="8" t="s">
        <v>7759</v>
      </c>
    </row>
    <row r="5185" spans="2:6" x14ac:dyDescent="0.3">
      <c r="B5185" s="8" t="s">
        <v>7919</v>
      </c>
      <c r="C5185" s="8" t="s">
        <v>7933</v>
      </c>
      <c r="D5185" s="8" t="s">
        <v>7934</v>
      </c>
      <c r="E5185" s="8" t="s">
        <v>117</v>
      </c>
      <c r="F5185" s="8" t="s">
        <v>7759</v>
      </c>
    </row>
    <row r="5186" spans="2:6" x14ac:dyDescent="0.3">
      <c r="B5186" s="8" t="s">
        <v>7919</v>
      </c>
      <c r="C5186" s="8" t="s">
        <v>7935</v>
      </c>
      <c r="D5186" s="8" t="s">
        <v>7936</v>
      </c>
      <c r="E5186" s="8" t="s">
        <v>117</v>
      </c>
      <c r="F5186" s="8" t="s">
        <v>7759</v>
      </c>
    </row>
    <row r="5187" spans="2:6" x14ac:dyDescent="0.3">
      <c r="B5187" s="8" t="s">
        <v>7919</v>
      </c>
      <c r="C5187" s="8" t="s">
        <v>2227</v>
      </c>
      <c r="D5187" s="8" t="s">
        <v>7937</v>
      </c>
      <c r="E5187" s="8" t="s">
        <v>117</v>
      </c>
      <c r="F5187" s="8" t="s">
        <v>7759</v>
      </c>
    </row>
    <row r="5188" spans="2:6" x14ac:dyDescent="0.3">
      <c r="B5188" s="8" t="s">
        <v>7919</v>
      </c>
      <c r="C5188" s="8" t="s">
        <v>7938</v>
      </c>
      <c r="D5188" s="8" t="s">
        <v>7939</v>
      </c>
      <c r="E5188" s="8" t="s">
        <v>117</v>
      </c>
      <c r="F5188" s="8" t="s">
        <v>7759</v>
      </c>
    </row>
    <row r="5189" spans="2:6" x14ac:dyDescent="0.3">
      <c r="B5189" s="8" t="s">
        <v>7919</v>
      </c>
      <c r="C5189" s="8" t="s">
        <v>7679</v>
      </c>
      <c r="D5189" s="8" t="s">
        <v>7940</v>
      </c>
      <c r="E5189" s="8" t="s">
        <v>117</v>
      </c>
      <c r="F5189" s="8" t="s">
        <v>7759</v>
      </c>
    </row>
    <row r="5190" spans="2:6" x14ac:dyDescent="0.3">
      <c r="B5190" s="8" t="s">
        <v>7919</v>
      </c>
      <c r="C5190" s="8" t="s">
        <v>7681</v>
      </c>
      <c r="D5190" s="8" t="s">
        <v>7941</v>
      </c>
      <c r="E5190" s="8" t="s">
        <v>117</v>
      </c>
      <c r="F5190" s="8" t="s">
        <v>7759</v>
      </c>
    </row>
    <row r="5191" spans="2:6" x14ac:dyDescent="0.3">
      <c r="B5191" s="8" t="s">
        <v>7919</v>
      </c>
      <c r="C5191" s="8" t="s">
        <v>7683</v>
      </c>
      <c r="D5191" s="8" t="s">
        <v>7942</v>
      </c>
      <c r="E5191" s="8" t="s">
        <v>117</v>
      </c>
      <c r="F5191" s="8" t="s">
        <v>7759</v>
      </c>
    </row>
    <row r="5192" spans="2:6" x14ac:dyDescent="0.3">
      <c r="B5192" s="8" t="s">
        <v>7919</v>
      </c>
      <c r="C5192" s="8" t="s">
        <v>7943</v>
      </c>
      <c r="D5192" s="8" t="s">
        <v>7944</v>
      </c>
      <c r="E5192" s="8" t="s">
        <v>117</v>
      </c>
      <c r="F5192" s="8" t="s">
        <v>7759</v>
      </c>
    </row>
    <row r="5193" spans="2:6" x14ac:dyDescent="0.3">
      <c r="B5193" s="8" t="s">
        <v>7919</v>
      </c>
      <c r="C5193" s="8" t="s">
        <v>2229</v>
      </c>
      <c r="D5193" s="8" t="s">
        <v>7945</v>
      </c>
      <c r="E5193" s="8" t="s">
        <v>117</v>
      </c>
      <c r="F5193" s="8" t="s">
        <v>7759</v>
      </c>
    </row>
    <row r="5194" spans="2:6" x14ac:dyDescent="0.3">
      <c r="B5194" s="8" t="s">
        <v>7919</v>
      </c>
      <c r="C5194" s="8" t="s">
        <v>7946</v>
      </c>
      <c r="D5194" s="8" t="s">
        <v>7947</v>
      </c>
      <c r="E5194" s="8" t="s">
        <v>117</v>
      </c>
      <c r="F5194" s="8" t="s">
        <v>7759</v>
      </c>
    </row>
    <row r="5195" spans="2:6" x14ac:dyDescent="0.3">
      <c r="B5195" s="8" t="s">
        <v>7919</v>
      </c>
      <c r="C5195" s="8" t="s">
        <v>7948</v>
      </c>
      <c r="D5195" s="8" t="s">
        <v>7949</v>
      </c>
      <c r="E5195" s="8" t="s">
        <v>117</v>
      </c>
      <c r="F5195" s="8" t="s">
        <v>7759</v>
      </c>
    </row>
    <row r="5196" spans="2:6" x14ac:dyDescent="0.3">
      <c r="B5196" s="8" t="s">
        <v>7919</v>
      </c>
      <c r="C5196" s="8" t="s">
        <v>7950</v>
      </c>
      <c r="D5196" s="8" t="s">
        <v>7951</v>
      </c>
      <c r="E5196" s="8" t="s">
        <v>117</v>
      </c>
      <c r="F5196" s="8" t="s">
        <v>7759</v>
      </c>
    </row>
    <row r="5197" spans="2:6" x14ac:dyDescent="0.3">
      <c r="B5197" s="8" t="s">
        <v>7919</v>
      </c>
      <c r="C5197" s="8" t="s">
        <v>232</v>
      </c>
      <c r="D5197" s="8" t="s">
        <v>7952</v>
      </c>
      <c r="E5197" s="8" t="s">
        <v>117</v>
      </c>
      <c r="F5197" s="8" t="s">
        <v>7759</v>
      </c>
    </row>
    <row r="5198" spans="2:6" x14ac:dyDescent="0.3">
      <c r="B5198" s="8" t="s">
        <v>7919</v>
      </c>
      <c r="C5198" s="8" t="s">
        <v>1415</v>
      </c>
      <c r="D5198" s="8" t="s">
        <v>7953</v>
      </c>
      <c r="E5198" s="8" t="s">
        <v>117</v>
      </c>
      <c r="F5198" s="8" t="s">
        <v>7759</v>
      </c>
    </row>
    <row r="5199" spans="2:6" x14ac:dyDescent="0.3">
      <c r="B5199" s="8" t="s">
        <v>7919</v>
      </c>
      <c r="C5199" s="8" t="s">
        <v>1417</v>
      </c>
      <c r="D5199" s="8" t="s">
        <v>7954</v>
      </c>
      <c r="E5199" s="8" t="s">
        <v>117</v>
      </c>
      <c r="F5199" s="8" t="s">
        <v>7759</v>
      </c>
    </row>
    <row r="5200" spans="2:6" x14ac:dyDescent="0.3">
      <c r="B5200" s="8" t="s">
        <v>7919</v>
      </c>
      <c r="C5200" s="8" t="s">
        <v>1419</v>
      </c>
      <c r="D5200" s="8" t="s">
        <v>7955</v>
      </c>
      <c r="E5200" s="8" t="s">
        <v>117</v>
      </c>
      <c r="F5200" s="8" t="s">
        <v>7759</v>
      </c>
    </row>
    <row r="5201" spans="2:6" x14ac:dyDescent="0.3">
      <c r="B5201" s="8" t="s">
        <v>7919</v>
      </c>
      <c r="C5201" s="8" t="s">
        <v>1421</v>
      </c>
      <c r="D5201" s="8" t="s">
        <v>7956</v>
      </c>
      <c r="E5201" s="8" t="s">
        <v>117</v>
      </c>
      <c r="F5201" s="8" t="s">
        <v>7759</v>
      </c>
    </row>
    <row r="5202" spans="2:6" x14ac:dyDescent="0.3">
      <c r="B5202" s="8" t="s">
        <v>7919</v>
      </c>
      <c r="C5202" s="8" t="s">
        <v>1423</v>
      </c>
      <c r="D5202" s="8" t="s">
        <v>7957</v>
      </c>
      <c r="E5202" s="8" t="s">
        <v>117</v>
      </c>
      <c r="F5202" s="8" t="s">
        <v>7759</v>
      </c>
    </row>
    <row r="5203" spans="2:6" x14ac:dyDescent="0.3">
      <c r="B5203" s="8" t="s">
        <v>7919</v>
      </c>
      <c r="C5203" s="8" t="s">
        <v>260</v>
      </c>
      <c r="D5203" s="8" t="s">
        <v>7958</v>
      </c>
      <c r="E5203" s="8" t="s">
        <v>117</v>
      </c>
      <c r="F5203" s="8" t="s">
        <v>7759</v>
      </c>
    </row>
    <row r="5204" spans="2:6" x14ac:dyDescent="0.3">
      <c r="B5204" s="8" t="s">
        <v>7919</v>
      </c>
      <c r="C5204" s="8" t="s">
        <v>7959</v>
      </c>
      <c r="D5204" s="8" t="s">
        <v>7960</v>
      </c>
      <c r="E5204" s="8" t="s">
        <v>117</v>
      </c>
      <c r="F5204" s="8" t="s">
        <v>7759</v>
      </c>
    </row>
    <row r="5205" spans="2:6" x14ac:dyDescent="0.3">
      <c r="B5205" s="8" t="s">
        <v>7961</v>
      </c>
      <c r="C5205" s="8"/>
      <c r="D5205" s="8" t="s">
        <v>7961</v>
      </c>
      <c r="E5205" s="8" t="s">
        <v>117</v>
      </c>
      <c r="F5205" s="8" t="s">
        <v>7759</v>
      </c>
    </row>
    <row r="5206" spans="2:6" x14ac:dyDescent="0.3">
      <c r="B5206" s="8" t="s">
        <v>7962</v>
      </c>
      <c r="C5206" s="8" t="s">
        <v>7661</v>
      </c>
      <c r="D5206" s="8" t="s">
        <v>7963</v>
      </c>
      <c r="E5206" s="8" t="s">
        <v>117</v>
      </c>
      <c r="F5206" s="8" t="s">
        <v>7759</v>
      </c>
    </row>
    <row r="5207" spans="2:6" x14ac:dyDescent="0.3">
      <c r="B5207" s="8" t="s">
        <v>7962</v>
      </c>
      <c r="C5207" s="8" t="s">
        <v>5298</v>
      </c>
      <c r="D5207" s="8" t="s">
        <v>7964</v>
      </c>
      <c r="E5207" s="8" t="s">
        <v>117</v>
      </c>
      <c r="F5207" s="8" t="s">
        <v>7759</v>
      </c>
    </row>
    <row r="5208" spans="2:6" x14ac:dyDescent="0.3">
      <c r="B5208" s="8" t="s">
        <v>7962</v>
      </c>
      <c r="C5208" s="8" t="s">
        <v>677</v>
      </c>
      <c r="D5208" s="8" t="s">
        <v>7965</v>
      </c>
      <c r="E5208" s="8" t="s">
        <v>117</v>
      </c>
      <c r="F5208" s="8" t="s">
        <v>7759</v>
      </c>
    </row>
    <row r="5209" spans="2:6" x14ac:dyDescent="0.3">
      <c r="B5209" s="8" t="s">
        <v>7962</v>
      </c>
      <c r="C5209" s="8" t="s">
        <v>7966</v>
      </c>
      <c r="D5209" s="8" t="s">
        <v>7967</v>
      </c>
      <c r="E5209" s="8" t="s">
        <v>117</v>
      </c>
      <c r="F5209" s="8" t="s">
        <v>7759</v>
      </c>
    </row>
    <row r="5210" spans="2:6" x14ac:dyDescent="0.3">
      <c r="B5210" s="8" t="s">
        <v>7968</v>
      </c>
      <c r="C5210" s="8" t="s">
        <v>7969</v>
      </c>
      <c r="D5210" s="8" t="s">
        <v>7970</v>
      </c>
      <c r="E5210" s="8" t="s">
        <v>117</v>
      </c>
      <c r="F5210" s="8" t="s">
        <v>7759</v>
      </c>
    </row>
    <row r="5211" spans="2:6" x14ac:dyDescent="0.3">
      <c r="B5211" s="8" t="s">
        <v>7968</v>
      </c>
      <c r="C5211" s="8" t="s">
        <v>1554</v>
      </c>
      <c r="D5211" s="8" t="s">
        <v>7971</v>
      </c>
      <c r="E5211" s="8" t="s">
        <v>117</v>
      </c>
      <c r="F5211" s="8" t="s">
        <v>7759</v>
      </c>
    </row>
    <row r="5212" spans="2:6" x14ac:dyDescent="0.3">
      <c r="B5212" s="8" t="s">
        <v>7968</v>
      </c>
      <c r="C5212" s="8" t="s">
        <v>5727</v>
      </c>
      <c r="D5212" s="8" t="s">
        <v>7972</v>
      </c>
      <c r="E5212" s="8" t="s">
        <v>117</v>
      </c>
      <c r="F5212" s="8" t="s">
        <v>7759</v>
      </c>
    </row>
    <row r="5213" spans="2:6" x14ac:dyDescent="0.3">
      <c r="B5213" s="8" t="s">
        <v>7968</v>
      </c>
      <c r="C5213" s="8" t="s">
        <v>5474</v>
      </c>
      <c r="D5213" s="8" t="s">
        <v>7973</v>
      </c>
      <c r="E5213" s="8" t="s">
        <v>117</v>
      </c>
      <c r="F5213" s="8" t="s">
        <v>7759</v>
      </c>
    </row>
    <row r="5214" spans="2:6" x14ac:dyDescent="0.3">
      <c r="B5214" s="8" t="s">
        <v>7968</v>
      </c>
      <c r="C5214" s="8" t="s">
        <v>977</v>
      </c>
      <c r="D5214" s="8" t="s">
        <v>7974</v>
      </c>
      <c r="E5214" s="8" t="s">
        <v>117</v>
      </c>
      <c r="F5214" s="8" t="s">
        <v>7759</v>
      </c>
    </row>
    <row r="5215" spans="2:6" x14ac:dyDescent="0.3">
      <c r="B5215" s="8" t="s">
        <v>7968</v>
      </c>
      <c r="C5215" s="8" t="s">
        <v>612</v>
      </c>
      <c r="D5215" s="8" t="s">
        <v>7975</v>
      </c>
      <c r="E5215" s="8" t="s">
        <v>117</v>
      </c>
      <c r="F5215" s="8" t="s">
        <v>7759</v>
      </c>
    </row>
    <row r="5216" spans="2:6" x14ac:dyDescent="0.3">
      <c r="B5216" s="8" t="s">
        <v>7968</v>
      </c>
      <c r="C5216" s="8" t="s">
        <v>1839</v>
      </c>
      <c r="D5216" s="8" t="s">
        <v>7976</v>
      </c>
      <c r="E5216" s="8" t="s">
        <v>117</v>
      </c>
      <c r="F5216" s="8" t="s">
        <v>7759</v>
      </c>
    </row>
    <row r="5217" spans="2:6" x14ac:dyDescent="0.3">
      <c r="B5217" s="8" t="s">
        <v>7355</v>
      </c>
      <c r="C5217" s="8" t="s">
        <v>5051</v>
      </c>
      <c r="D5217" s="8" t="s">
        <v>7977</v>
      </c>
      <c r="E5217" s="8" t="s">
        <v>117</v>
      </c>
      <c r="F5217" s="8" t="s">
        <v>7759</v>
      </c>
    </row>
    <row r="5218" spans="2:6" x14ac:dyDescent="0.3">
      <c r="B5218" s="8" t="s">
        <v>7355</v>
      </c>
      <c r="C5218" s="8" t="s">
        <v>1706</v>
      </c>
      <c r="D5218" s="8" t="s">
        <v>7978</v>
      </c>
      <c r="E5218" s="8" t="s">
        <v>117</v>
      </c>
      <c r="F5218" s="8" t="s">
        <v>7759</v>
      </c>
    </row>
    <row r="5219" spans="2:6" x14ac:dyDescent="0.3">
      <c r="B5219" s="8" t="s">
        <v>7362</v>
      </c>
      <c r="C5219" s="8" t="s">
        <v>7979</v>
      </c>
      <c r="D5219" s="8" t="s">
        <v>7980</v>
      </c>
      <c r="E5219" s="8" t="s">
        <v>117</v>
      </c>
      <c r="F5219" s="8" t="s">
        <v>7759</v>
      </c>
    </row>
    <row r="5220" spans="2:6" x14ac:dyDescent="0.3">
      <c r="B5220" s="8" t="s">
        <v>7362</v>
      </c>
      <c r="C5220" s="8" t="s">
        <v>486</v>
      </c>
      <c r="D5220" s="8" t="s">
        <v>7981</v>
      </c>
      <c r="E5220" s="8" t="s">
        <v>117</v>
      </c>
      <c r="F5220" s="8" t="s">
        <v>7759</v>
      </c>
    </row>
    <row r="5221" spans="2:6" x14ac:dyDescent="0.3">
      <c r="B5221" s="8" t="s">
        <v>7362</v>
      </c>
      <c r="C5221" s="8" t="s">
        <v>6339</v>
      </c>
      <c r="D5221" s="8" t="s">
        <v>7982</v>
      </c>
      <c r="E5221" s="8" t="s">
        <v>117</v>
      </c>
      <c r="F5221" s="8" t="s">
        <v>7759</v>
      </c>
    </row>
    <row r="5222" spans="2:6" x14ac:dyDescent="0.3">
      <c r="B5222" s="8" t="s">
        <v>7362</v>
      </c>
      <c r="C5222" s="8" t="s">
        <v>4748</v>
      </c>
      <c r="D5222" s="8" t="s">
        <v>7983</v>
      </c>
      <c r="E5222" s="8" t="s">
        <v>117</v>
      </c>
      <c r="F5222" s="8" t="s">
        <v>7759</v>
      </c>
    </row>
    <row r="5223" spans="2:6" x14ac:dyDescent="0.3">
      <c r="B5223" s="8" t="s">
        <v>7984</v>
      </c>
      <c r="C5223" s="8"/>
      <c r="D5223" s="8" t="s">
        <v>7984</v>
      </c>
      <c r="E5223" s="8" t="s">
        <v>117</v>
      </c>
      <c r="F5223" s="8" t="s">
        <v>7759</v>
      </c>
    </row>
    <row r="5224" spans="2:6" x14ac:dyDescent="0.3">
      <c r="B5224" s="8" t="s">
        <v>7984</v>
      </c>
      <c r="C5224" s="8" t="s">
        <v>2126</v>
      </c>
      <c r="D5224" s="8" t="s">
        <v>7985</v>
      </c>
      <c r="E5224" s="8" t="s">
        <v>117</v>
      </c>
      <c r="F5224" s="8" t="s">
        <v>7759</v>
      </c>
    </row>
    <row r="5225" spans="2:6" x14ac:dyDescent="0.3">
      <c r="B5225" s="8" t="s">
        <v>7984</v>
      </c>
      <c r="C5225" s="8" t="s">
        <v>2128</v>
      </c>
      <c r="D5225" s="8" t="s">
        <v>7986</v>
      </c>
      <c r="E5225" s="8" t="s">
        <v>117</v>
      </c>
      <c r="F5225" s="8" t="s">
        <v>7759</v>
      </c>
    </row>
    <row r="5226" spans="2:6" x14ac:dyDescent="0.3">
      <c r="B5226" s="8" t="s">
        <v>7984</v>
      </c>
      <c r="C5226" s="8" t="s">
        <v>2130</v>
      </c>
      <c r="D5226" s="8" t="s">
        <v>7987</v>
      </c>
      <c r="E5226" s="8" t="s">
        <v>117</v>
      </c>
      <c r="F5226" s="8" t="s">
        <v>7759</v>
      </c>
    </row>
    <row r="5227" spans="2:6" x14ac:dyDescent="0.3">
      <c r="B5227" s="8" t="s">
        <v>7984</v>
      </c>
      <c r="C5227" s="8" t="s">
        <v>2132</v>
      </c>
      <c r="D5227" s="8" t="s">
        <v>7988</v>
      </c>
      <c r="E5227" s="8" t="s">
        <v>117</v>
      </c>
      <c r="F5227" s="8" t="s">
        <v>7759</v>
      </c>
    </row>
    <row r="5228" spans="2:6" x14ac:dyDescent="0.3">
      <c r="B5228" s="8" t="s">
        <v>7984</v>
      </c>
      <c r="C5228" s="8" t="s">
        <v>2134</v>
      </c>
      <c r="D5228" s="8" t="s">
        <v>7989</v>
      </c>
      <c r="E5228" s="8" t="s">
        <v>117</v>
      </c>
      <c r="F5228" s="8" t="s">
        <v>7759</v>
      </c>
    </row>
    <row r="5229" spans="2:6" x14ac:dyDescent="0.3">
      <c r="B5229" s="8" t="s">
        <v>7984</v>
      </c>
      <c r="C5229" s="8" t="s">
        <v>2136</v>
      </c>
      <c r="D5229" s="8" t="s">
        <v>7990</v>
      </c>
      <c r="E5229" s="8" t="s">
        <v>117</v>
      </c>
      <c r="F5229" s="8" t="s">
        <v>7759</v>
      </c>
    </row>
    <row r="5230" spans="2:6" x14ac:dyDescent="0.3">
      <c r="B5230" s="8" t="s">
        <v>7984</v>
      </c>
      <c r="C5230" s="8" t="s">
        <v>2138</v>
      </c>
      <c r="D5230" s="8" t="s">
        <v>7991</v>
      </c>
      <c r="E5230" s="8" t="s">
        <v>117</v>
      </c>
      <c r="F5230" s="8" t="s">
        <v>7759</v>
      </c>
    </row>
    <row r="5231" spans="2:6" x14ac:dyDescent="0.3">
      <c r="B5231" s="8" t="s">
        <v>7992</v>
      </c>
      <c r="C5231" s="8"/>
      <c r="D5231" s="8" t="s">
        <v>7992</v>
      </c>
      <c r="E5231" s="8" t="s">
        <v>117</v>
      </c>
      <c r="F5231" s="8" t="s">
        <v>7759</v>
      </c>
    </row>
    <row r="5232" spans="2:6" x14ac:dyDescent="0.3">
      <c r="B5232" s="8" t="s">
        <v>7993</v>
      </c>
      <c r="C5232" s="8"/>
      <c r="D5232" s="8" t="s">
        <v>7993</v>
      </c>
      <c r="E5232" s="8" t="s">
        <v>117</v>
      </c>
      <c r="F5232" s="8" t="s">
        <v>7759</v>
      </c>
    </row>
    <row r="5233" spans="2:6" x14ac:dyDescent="0.3">
      <c r="B5233" s="8" t="s">
        <v>7994</v>
      </c>
      <c r="C5233" s="8" t="s">
        <v>2589</v>
      </c>
      <c r="D5233" s="8" t="s">
        <v>7995</v>
      </c>
      <c r="E5233" s="8" t="s">
        <v>117</v>
      </c>
      <c r="F5233" s="8" t="s">
        <v>7759</v>
      </c>
    </row>
    <row r="5234" spans="2:6" x14ac:dyDescent="0.3">
      <c r="B5234" s="8" t="s">
        <v>7994</v>
      </c>
      <c r="C5234" s="8" t="s">
        <v>2593</v>
      </c>
      <c r="D5234" s="8" t="s">
        <v>7996</v>
      </c>
      <c r="E5234" s="8" t="s">
        <v>117</v>
      </c>
      <c r="F5234" s="8" t="s">
        <v>7759</v>
      </c>
    </row>
    <row r="5235" spans="2:6" x14ac:dyDescent="0.3">
      <c r="B5235" s="8" t="s">
        <v>7997</v>
      </c>
      <c r="C5235" s="8" t="s">
        <v>5625</v>
      </c>
      <c r="D5235" s="8" t="s">
        <v>7998</v>
      </c>
      <c r="E5235" s="8" t="s">
        <v>117</v>
      </c>
      <c r="F5235" s="8" t="s">
        <v>7759</v>
      </c>
    </row>
    <row r="5236" spans="2:6" x14ac:dyDescent="0.3">
      <c r="B5236" s="8" t="s">
        <v>7997</v>
      </c>
      <c r="C5236" s="8" t="s">
        <v>5447</v>
      </c>
      <c r="D5236" s="8" t="s">
        <v>7999</v>
      </c>
      <c r="E5236" s="8" t="s">
        <v>117</v>
      </c>
      <c r="F5236" s="8" t="s">
        <v>7759</v>
      </c>
    </row>
    <row r="5237" spans="2:6" x14ac:dyDescent="0.3">
      <c r="B5237" s="8" t="s">
        <v>7997</v>
      </c>
      <c r="C5237" s="8" t="s">
        <v>8000</v>
      </c>
      <c r="D5237" s="8" t="s">
        <v>8001</v>
      </c>
      <c r="E5237" s="8" t="s">
        <v>117</v>
      </c>
      <c r="F5237" s="8" t="s">
        <v>7759</v>
      </c>
    </row>
    <row r="5238" spans="2:6" x14ac:dyDescent="0.3">
      <c r="B5238" s="8" t="s">
        <v>8002</v>
      </c>
      <c r="C5238" s="8" t="s">
        <v>1451</v>
      </c>
      <c r="D5238" s="8" t="s">
        <v>8003</v>
      </c>
      <c r="E5238" s="8" t="s">
        <v>117</v>
      </c>
      <c r="F5238" s="8" t="s">
        <v>7759</v>
      </c>
    </row>
    <row r="5239" spans="2:6" x14ac:dyDescent="0.3">
      <c r="B5239" s="8" t="s">
        <v>8002</v>
      </c>
      <c r="C5239" s="8" t="s">
        <v>1463</v>
      </c>
      <c r="D5239" s="8" t="s">
        <v>8004</v>
      </c>
      <c r="E5239" s="8" t="s">
        <v>117</v>
      </c>
      <c r="F5239" s="8" t="s">
        <v>7759</v>
      </c>
    </row>
    <row r="5240" spans="2:6" x14ac:dyDescent="0.3">
      <c r="B5240" s="8" t="s">
        <v>8002</v>
      </c>
      <c r="C5240" s="8" t="s">
        <v>1465</v>
      </c>
      <c r="D5240" s="8" t="s">
        <v>8005</v>
      </c>
      <c r="E5240" s="8" t="s">
        <v>117</v>
      </c>
      <c r="F5240" s="8" t="s">
        <v>7759</v>
      </c>
    </row>
    <row r="5241" spans="2:6" x14ac:dyDescent="0.3">
      <c r="B5241" s="8" t="s">
        <v>8002</v>
      </c>
      <c r="C5241" s="8" t="s">
        <v>1469</v>
      </c>
      <c r="D5241" s="8" t="s">
        <v>8006</v>
      </c>
      <c r="E5241" s="8" t="s">
        <v>117</v>
      </c>
      <c r="F5241" s="8" t="s">
        <v>7759</v>
      </c>
    </row>
    <row r="5242" spans="2:6" x14ac:dyDescent="0.3">
      <c r="B5242" s="8" t="s">
        <v>8002</v>
      </c>
      <c r="C5242" s="8" t="s">
        <v>3543</v>
      </c>
      <c r="D5242" s="8" t="s">
        <v>8007</v>
      </c>
      <c r="E5242" s="8" t="s">
        <v>117</v>
      </c>
      <c r="F5242" s="8" t="s">
        <v>7759</v>
      </c>
    </row>
    <row r="5243" spans="2:6" x14ac:dyDescent="0.3">
      <c r="B5243" s="8" t="s">
        <v>8002</v>
      </c>
      <c r="C5243" s="8" t="s">
        <v>1265</v>
      </c>
      <c r="D5243" s="8" t="s">
        <v>8008</v>
      </c>
      <c r="E5243" s="8" t="s">
        <v>117</v>
      </c>
      <c r="F5243" s="8" t="s">
        <v>7759</v>
      </c>
    </row>
    <row r="5244" spans="2:6" x14ac:dyDescent="0.3">
      <c r="B5244" s="8" t="s">
        <v>8002</v>
      </c>
      <c r="C5244" s="8" t="s">
        <v>1269</v>
      </c>
      <c r="D5244" s="8" t="s">
        <v>8009</v>
      </c>
      <c r="E5244" s="8" t="s">
        <v>117</v>
      </c>
      <c r="F5244" s="8" t="s">
        <v>7759</v>
      </c>
    </row>
    <row r="5245" spans="2:6" x14ac:dyDescent="0.3">
      <c r="B5245" s="8" t="s">
        <v>8002</v>
      </c>
      <c r="C5245" s="8" t="s">
        <v>1271</v>
      </c>
      <c r="D5245" s="8" t="s">
        <v>8010</v>
      </c>
      <c r="E5245" s="8" t="s">
        <v>117</v>
      </c>
      <c r="F5245" s="8" t="s">
        <v>7759</v>
      </c>
    </row>
    <row r="5246" spans="2:6" x14ac:dyDescent="0.3">
      <c r="B5246" s="8" t="s">
        <v>8002</v>
      </c>
      <c r="C5246" s="8" t="s">
        <v>122</v>
      </c>
      <c r="D5246" s="8" t="s">
        <v>8011</v>
      </c>
      <c r="E5246" s="8" t="s">
        <v>117</v>
      </c>
      <c r="F5246" s="8" t="s">
        <v>7759</v>
      </c>
    </row>
    <row r="5247" spans="2:6" x14ac:dyDescent="0.3">
      <c r="B5247" s="8" t="s">
        <v>8002</v>
      </c>
      <c r="C5247" s="8" t="s">
        <v>125</v>
      </c>
      <c r="D5247" s="8" t="s">
        <v>8012</v>
      </c>
      <c r="E5247" s="8" t="s">
        <v>117</v>
      </c>
      <c r="F5247" s="8" t="s">
        <v>7759</v>
      </c>
    </row>
    <row r="5248" spans="2:6" x14ac:dyDescent="0.3">
      <c r="B5248" s="8" t="s">
        <v>8002</v>
      </c>
      <c r="C5248" s="8" t="s">
        <v>1273</v>
      </c>
      <c r="D5248" s="8" t="s">
        <v>8013</v>
      </c>
      <c r="E5248" s="8" t="s">
        <v>117</v>
      </c>
      <c r="F5248" s="8" t="s">
        <v>7759</v>
      </c>
    </row>
    <row r="5249" spans="2:6" x14ac:dyDescent="0.3">
      <c r="B5249" s="8" t="s">
        <v>8002</v>
      </c>
      <c r="C5249" s="8" t="s">
        <v>1277</v>
      </c>
      <c r="D5249" s="8" t="s">
        <v>8014</v>
      </c>
      <c r="E5249" s="8" t="s">
        <v>117</v>
      </c>
      <c r="F5249" s="8" t="s">
        <v>7759</v>
      </c>
    </row>
    <row r="5250" spans="2:6" x14ac:dyDescent="0.3">
      <c r="B5250" s="8" t="s">
        <v>8015</v>
      </c>
      <c r="C5250" s="8" t="s">
        <v>3206</v>
      </c>
      <c r="D5250" s="8" t="s">
        <v>8016</v>
      </c>
      <c r="E5250" s="8" t="s">
        <v>117</v>
      </c>
      <c r="F5250" s="8" t="s">
        <v>7759</v>
      </c>
    </row>
    <row r="5251" spans="2:6" x14ac:dyDescent="0.3">
      <c r="B5251" s="8" t="s">
        <v>8015</v>
      </c>
      <c r="C5251" s="8">
        <v>9</v>
      </c>
      <c r="D5251" s="8" t="s">
        <v>8017</v>
      </c>
      <c r="E5251" s="8" t="s">
        <v>117</v>
      </c>
      <c r="F5251" s="8" t="s">
        <v>7759</v>
      </c>
    </row>
    <row r="5252" spans="2:6" x14ac:dyDescent="0.3">
      <c r="B5252" s="8" t="s">
        <v>8015</v>
      </c>
      <c r="C5252" s="8" t="s">
        <v>8018</v>
      </c>
      <c r="D5252" s="8" t="s">
        <v>8019</v>
      </c>
      <c r="E5252" s="8" t="s">
        <v>117</v>
      </c>
      <c r="F5252" s="8" t="s">
        <v>7759</v>
      </c>
    </row>
    <row r="5253" spans="2:6" x14ac:dyDescent="0.3">
      <c r="B5253" s="8" t="s">
        <v>8015</v>
      </c>
      <c r="C5253" s="8" t="s">
        <v>4032</v>
      </c>
      <c r="D5253" s="8" t="s">
        <v>8020</v>
      </c>
      <c r="E5253" s="8" t="s">
        <v>117</v>
      </c>
      <c r="F5253" s="8" t="s">
        <v>7759</v>
      </c>
    </row>
    <row r="5254" spans="2:6" x14ac:dyDescent="0.3">
      <c r="B5254" s="8" t="s">
        <v>8015</v>
      </c>
      <c r="C5254" s="8" t="s">
        <v>857</v>
      </c>
      <c r="D5254" s="8" t="s">
        <v>8021</v>
      </c>
      <c r="E5254" s="8" t="s">
        <v>117</v>
      </c>
      <c r="F5254" s="8" t="s">
        <v>7759</v>
      </c>
    </row>
    <row r="5255" spans="2:6" x14ac:dyDescent="0.3">
      <c r="B5255" s="8" t="s">
        <v>8015</v>
      </c>
      <c r="C5255" s="8" t="s">
        <v>8022</v>
      </c>
      <c r="D5255" s="8" t="s">
        <v>8023</v>
      </c>
      <c r="E5255" s="8" t="s">
        <v>117</v>
      </c>
      <c r="F5255" s="8" t="s">
        <v>7759</v>
      </c>
    </row>
    <row r="5256" spans="2:6" x14ac:dyDescent="0.3">
      <c r="B5256" s="8" t="s">
        <v>8024</v>
      </c>
      <c r="C5256" s="8" t="s">
        <v>5116</v>
      </c>
      <c r="D5256" s="8" t="s">
        <v>8025</v>
      </c>
      <c r="E5256" s="8" t="s">
        <v>121</v>
      </c>
      <c r="F5256" s="8" t="s">
        <v>7759</v>
      </c>
    </row>
    <row r="5257" spans="2:6" x14ac:dyDescent="0.3">
      <c r="B5257" s="8" t="s">
        <v>8026</v>
      </c>
      <c r="C5257" s="8"/>
      <c r="D5257" s="8" t="s">
        <v>8026</v>
      </c>
      <c r="E5257" s="8" t="s">
        <v>121</v>
      </c>
      <c r="F5257" s="8" t="s">
        <v>7759</v>
      </c>
    </row>
    <row r="5258" spans="2:6" x14ac:dyDescent="0.3">
      <c r="B5258" s="8" t="s">
        <v>7497</v>
      </c>
      <c r="C5258" s="8" t="s">
        <v>3311</v>
      </c>
      <c r="D5258" s="8" t="s">
        <v>8027</v>
      </c>
      <c r="E5258" s="8" t="s">
        <v>121</v>
      </c>
      <c r="F5258" s="8" t="s">
        <v>7759</v>
      </c>
    </row>
    <row r="5259" spans="2:6" x14ac:dyDescent="0.3">
      <c r="B5259" s="8" t="s">
        <v>7497</v>
      </c>
      <c r="C5259" s="8" t="s">
        <v>3313</v>
      </c>
      <c r="D5259" s="8" t="s">
        <v>8028</v>
      </c>
      <c r="E5259" s="8" t="s">
        <v>121</v>
      </c>
      <c r="F5259" s="8" t="s">
        <v>7759</v>
      </c>
    </row>
    <row r="5260" spans="2:6" x14ac:dyDescent="0.3">
      <c r="B5260" s="8" t="s">
        <v>7497</v>
      </c>
      <c r="C5260" s="8" t="s">
        <v>7873</v>
      </c>
      <c r="D5260" s="8" t="s">
        <v>8029</v>
      </c>
      <c r="E5260" s="8" t="s">
        <v>121</v>
      </c>
      <c r="F5260" s="8" t="s">
        <v>7759</v>
      </c>
    </row>
    <row r="5261" spans="2:6" x14ac:dyDescent="0.3">
      <c r="B5261" s="8" t="s">
        <v>7497</v>
      </c>
      <c r="C5261" s="8" t="s">
        <v>8030</v>
      </c>
      <c r="D5261" s="8" t="s">
        <v>8031</v>
      </c>
      <c r="E5261" s="8" t="s">
        <v>121</v>
      </c>
      <c r="F5261" s="8" t="s">
        <v>7759</v>
      </c>
    </row>
    <row r="5262" spans="2:6" x14ac:dyDescent="0.3">
      <c r="B5262" s="8" t="s">
        <v>7497</v>
      </c>
      <c r="C5262" s="8" t="s">
        <v>8032</v>
      </c>
      <c r="D5262" s="8" t="s">
        <v>8033</v>
      </c>
      <c r="E5262" s="8" t="s">
        <v>121</v>
      </c>
      <c r="F5262" s="8" t="s">
        <v>7759</v>
      </c>
    </row>
    <row r="5263" spans="2:6" x14ac:dyDescent="0.3">
      <c r="B5263" s="8" t="s">
        <v>7497</v>
      </c>
      <c r="C5263" s="8" t="s">
        <v>8034</v>
      </c>
      <c r="D5263" s="8" t="s">
        <v>8035</v>
      </c>
      <c r="E5263" s="8" t="s">
        <v>121</v>
      </c>
      <c r="F5263" s="8" t="s">
        <v>7759</v>
      </c>
    </row>
    <row r="5264" spans="2:6" x14ac:dyDescent="0.3">
      <c r="B5264" s="8" t="s">
        <v>7497</v>
      </c>
      <c r="C5264" s="8" t="s">
        <v>3376</v>
      </c>
      <c r="D5264" s="8" t="s">
        <v>8036</v>
      </c>
      <c r="E5264" s="8" t="s">
        <v>121</v>
      </c>
      <c r="F5264" s="8" t="s">
        <v>7759</v>
      </c>
    </row>
    <row r="5265" spans="2:6" x14ac:dyDescent="0.3">
      <c r="B5265" s="8" t="s">
        <v>7497</v>
      </c>
      <c r="C5265" s="8" t="s">
        <v>6282</v>
      </c>
      <c r="D5265" s="8" t="s">
        <v>8037</v>
      </c>
      <c r="E5265" s="8" t="s">
        <v>121</v>
      </c>
      <c r="F5265" s="8" t="s">
        <v>7759</v>
      </c>
    </row>
    <row r="5266" spans="2:6" x14ac:dyDescent="0.3">
      <c r="B5266" s="8" t="s">
        <v>7497</v>
      </c>
      <c r="C5266" s="8" t="s">
        <v>3227</v>
      </c>
      <c r="D5266" s="8" t="s">
        <v>8038</v>
      </c>
      <c r="E5266" s="8" t="s">
        <v>121</v>
      </c>
      <c r="F5266" s="8" t="s">
        <v>7759</v>
      </c>
    </row>
    <row r="5267" spans="2:6" x14ac:dyDescent="0.3">
      <c r="B5267" s="8" t="s">
        <v>7497</v>
      </c>
      <c r="C5267" s="8" t="s">
        <v>3229</v>
      </c>
      <c r="D5267" s="8" t="s">
        <v>8039</v>
      </c>
      <c r="E5267" s="8" t="s">
        <v>121</v>
      </c>
      <c r="F5267" s="8" t="s">
        <v>7759</v>
      </c>
    </row>
    <row r="5268" spans="2:6" x14ac:dyDescent="0.3">
      <c r="B5268" s="8" t="s">
        <v>7497</v>
      </c>
      <c r="C5268" s="8" t="s">
        <v>1099</v>
      </c>
      <c r="D5268" s="8" t="s">
        <v>8040</v>
      </c>
      <c r="E5268" s="8" t="s">
        <v>121</v>
      </c>
      <c r="F5268" s="8" t="s">
        <v>7759</v>
      </c>
    </row>
    <row r="5269" spans="2:6" x14ac:dyDescent="0.3">
      <c r="B5269" s="8" t="s">
        <v>7497</v>
      </c>
      <c r="C5269" s="8" t="s">
        <v>8041</v>
      </c>
      <c r="D5269" s="8" t="s">
        <v>8042</v>
      </c>
      <c r="E5269" s="8" t="s">
        <v>121</v>
      </c>
      <c r="F5269" s="8" t="s">
        <v>7759</v>
      </c>
    </row>
    <row r="5270" spans="2:6" x14ac:dyDescent="0.3">
      <c r="B5270" s="8" t="s">
        <v>7497</v>
      </c>
      <c r="C5270" s="8" t="s">
        <v>3231</v>
      </c>
      <c r="D5270" s="8" t="s">
        <v>8043</v>
      </c>
      <c r="E5270" s="8" t="s">
        <v>121</v>
      </c>
      <c r="F5270" s="8" t="s">
        <v>7759</v>
      </c>
    </row>
    <row r="5271" spans="2:6" x14ac:dyDescent="0.3">
      <c r="B5271" s="8" t="s">
        <v>7497</v>
      </c>
      <c r="C5271" s="8" t="s">
        <v>3423</v>
      </c>
      <c r="D5271" s="8" t="s">
        <v>8044</v>
      </c>
      <c r="E5271" s="8" t="s">
        <v>121</v>
      </c>
      <c r="F5271" s="8" t="s">
        <v>7759</v>
      </c>
    </row>
    <row r="5272" spans="2:6" x14ac:dyDescent="0.3">
      <c r="B5272" s="8" t="s">
        <v>7497</v>
      </c>
      <c r="C5272" s="8" t="s">
        <v>3427</v>
      </c>
      <c r="D5272" s="8" t="s">
        <v>8045</v>
      </c>
      <c r="E5272" s="8" t="s">
        <v>121</v>
      </c>
      <c r="F5272" s="8" t="s">
        <v>7759</v>
      </c>
    </row>
    <row r="5273" spans="2:6" x14ac:dyDescent="0.3">
      <c r="B5273" s="8" t="s">
        <v>7497</v>
      </c>
      <c r="C5273" s="8" t="s">
        <v>1216</v>
      </c>
      <c r="D5273" s="8" t="s">
        <v>8046</v>
      </c>
      <c r="E5273" s="8" t="s">
        <v>121</v>
      </c>
      <c r="F5273" s="8" t="s">
        <v>7759</v>
      </c>
    </row>
    <row r="5274" spans="2:6" x14ac:dyDescent="0.3">
      <c r="B5274" s="8" t="s">
        <v>7518</v>
      </c>
      <c r="C5274" s="8" t="s">
        <v>3730</v>
      </c>
      <c r="D5274" s="8" t="s">
        <v>8047</v>
      </c>
      <c r="E5274" s="8" t="s">
        <v>121</v>
      </c>
      <c r="F5274" s="8" t="s">
        <v>7759</v>
      </c>
    </row>
    <row r="5275" spans="2:6" x14ac:dyDescent="0.3">
      <c r="B5275" s="8" t="s">
        <v>7518</v>
      </c>
      <c r="C5275" s="8" t="s">
        <v>4452</v>
      </c>
      <c r="D5275" s="8" t="s">
        <v>8048</v>
      </c>
      <c r="E5275" s="8" t="s">
        <v>121</v>
      </c>
      <c r="F5275" s="8" t="s">
        <v>7759</v>
      </c>
    </row>
    <row r="5276" spans="2:6" x14ac:dyDescent="0.3">
      <c r="B5276" s="8" t="s">
        <v>7518</v>
      </c>
      <c r="C5276" s="8" t="s">
        <v>4454</v>
      </c>
      <c r="D5276" s="8" t="s">
        <v>8049</v>
      </c>
      <c r="E5276" s="8" t="s">
        <v>121</v>
      </c>
      <c r="F5276" s="8" t="s">
        <v>7759</v>
      </c>
    </row>
    <row r="5277" spans="2:6" x14ac:dyDescent="0.3">
      <c r="B5277" s="8" t="s">
        <v>7518</v>
      </c>
      <c r="C5277" s="8" t="s">
        <v>4456</v>
      </c>
      <c r="D5277" s="8" t="s">
        <v>8050</v>
      </c>
      <c r="E5277" s="8" t="s">
        <v>121</v>
      </c>
      <c r="F5277" s="8" t="s">
        <v>7759</v>
      </c>
    </row>
    <row r="5278" spans="2:6" x14ac:dyDescent="0.3">
      <c r="B5278" s="8" t="s">
        <v>7518</v>
      </c>
      <c r="C5278" s="8" t="s">
        <v>4458</v>
      </c>
      <c r="D5278" s="8" t="s">
        <v>8051</v>
      </c>
      <c r="E5278" s="8" t="s">
        <v>121</v>
      </c>
      <c r="F5278" s="8" t="s">
        <v>7759</v>
      </c>
    </row>
    <row r="5279" spans="2:6" x14ac:dyDescent="0.3">
      <c r="B5279" s="8" t="s">
        <v>7518</v>
      </c>
      <c r="C5279" s="8" t="s">
        <v>868</v>
      </c>
      <c r="D5279" s="8" t="s">
        <v>8052</v>
      </c>
      <c r="E5279" s="8" t="s">
        <v>121</v>
      </c>
      <c r="F5279" s="8" t="s">
        <v>7759</v>
      </c>
    </row>
    <row r="5280" spans="2:6" x14ac:dyDescent="0.3">
      <c r="B5280" s="8" t="s">
        <v>7518</v>
      </c>
      <c r="C5280" s="8" t="s">
        <v>4373</v>
      </c>
      <c r="D5280" s="8" t="s">
        <v>8053</v>
      </c>
      <c r="E5280" s="8" t="s">
        <v>121</v>
      </c>
      <c r="F5280" s="8" t="s">
        <v>7759</v>
      </c>
    </row>
    <row r="5281" spans="2:6" x14ac:dyDescent="0.3">
      <c r="B5281" s="8" t="s">
        <v>8054</v>
      </c>
      <c r="C5281" s="8" t="s">
        <v>1547</v>
      </c>
      <c r="D5281" s="8" t="s">
        <v>8055</v>
      </c>
      <c r="E5281" s="8" t="s">
        <v>121</v>
      </c>
      <c r="F5281" s="8" t="s">
        <v>7759</v>
      </c>
    </row>
    <row r="5282" spans="2:6" x14ac:dyDescent="0.3">
      <c r="B5282" s="8" t="s">
        <v>7578</v>
      </c>
      <c r="C5282" s="8" t="s">
        <v>1948</v>
      </c>
      <c r="D5282" s="8" t="s">
        <v>8056</v>
      </c>
      <c r="E5282" s="8" t="s">
        <v>121</v>
      </c>
      <c r="F5282" s="8" t="s">
        <v>7759</v>
      </c>
    </row>
    <row r="5283" spans="2:6" x14ac:dyDescent="0.3">
      <c r="B5283" s="8" t="s">
        <v>7578</v>
      </c>
      <c r="C5283" s="8" t="s">
        <v>1471</v>
      </c>
      <c r="D5283" s="8" t="s">
        <v>8057</v>
      </c>
      <c r="E5283" s="8" t="s">
        <v>121</v>
      </c>
      <c r="F5283" s="8" t="s">
        <v>7759</v>
      </c>
    </row>
    <row r="5284" spans="2:6" x14ac:dyDescent="0.3">
      <c r="B5284" s="8" t="s">
        <v>7578</v>
      </c>
      <c r="C5284" s="8" t="s">
        <v>826</v>
      </c>
      <c r="D5284" s="8" t="s">
        <v>8058</v>
      </c>
      <c r="E5284" s="8" t="s">
        <v>121</v>
      </c>
      <c r="F5284" s="8" t="s">
        <v>7759</v>
      </c>
    </row>
    <row r="5285" spans="2:6" x14ac:dyDescent="0.3">
      <c r="B5285" s="8" t="s">
        <v>7578</v>
      </c>
      <c r="C5285" s="8" t="s">
        <v>600</v>
      </c>
      <c r="D5285" s="8" t="s">
        <v>8059</v>
      </c>
      <c r="E5285" s="8" t="s">
        <v>121</v>
      </c>
      <c r="F5285" s="8" t="s">
        <v>7759</v>
      </c>
    </row>
    <row r="5286" spans="2:6" x14ac:dyDescent="0.3">
      <c r="B5286" s="8" t="s">
        <v>7578</v>
      </c>
      <c r="C5286" s="8" t="s">
        <v>602</v>
      </c>
      <c r="D5286" s="8" t="s">
        <v>8060</v>
      </c>
      <c r="E5286" s="8" t="s">
        <v>121</v>
      </c>
      <c r="F5286" s="8" t="s">
        <v>7759</v>
      </c>
    </row>
    <row r="5287" spans="2:6" x14ac:dyDescent="0.3">
      <c r="B5287" s="8" t="s">
        <v>7578</v>
      </c>
      <c r="C5287" s="8" t="s">
        <v>604</v>
      </c>
      <c r="D5287" s="8" t="s">
        <v>8061</v>
      </c>
      <c r="E5287" s="8" t="s">
        <v>121</v>
      </c>
      <c r="F5287" s="8" t="s">
        <v>7759</v>
      </c>
    </row>
    <row r="5288" spans="2:6" x14ac:dyDescent="0.3">
      <c r="B5288" s="8" t="s">
        <v>7578</v>
      </c>
      <c r="C5288" s="8" t="s">
        <v>7320</v>
      </c>
      <c r="D5288" s="8" t="s">
        <v>8062</v>
      </c>
      <c r="E5288" s="8" t="s">
        <v>121</v>
      </c>
      <c r="F5288" s="8" t="s">
        <v>7759</v>
      </c>
    </row>
    <row r="5289" spans="2:6" x14ac:dyDescent="0.3">
      <c r="B5289" s="8" t="s">
        <v>8063</v>
      </c>
      <c r="C5289" s="8" t="s">
        <v>5300</v>
      </c>
      <c r="D5289" s="8" t="s">
        <v>8064</v>
      </c>
      <c r="E5289" s="8" t="s">
        <v>121</v>
      </c>
      <c r="F5289" s="8" t="s">
        <v>7759</v>
      </c>
    </row>
    <row r="5290" spans="2:6" x14ac:dyDescent="0.3">
      <c r="B5290" s="8" t="s">
        <v>8063</v>
      </c>
      <c r="C5290" s="8" t="s">
        <v>7097</v>
      </c>
      <c r="D5290" s="8" t="s">
        <v>8065</v>
      </c>
      <c r="E5290" s="8" t="s">
        <v>121</v>
      </c>
      <c r="F5290" s="8" t="s">
        <v>7759</v>
      </c>
    </row>
    <row r="5291" spans="2:6" x14ac:dyDescent="0.3">
      <c r="B5291" s="8" t="s">
        <v>8063</v>
      </c>
      <c r="C5291" s="8" t="s">
        <v>6517</v>
      </c>
      <c r="D5291" s="8" t="s">
        <v>8066</v>
      </c>
      <c r="E5291" s="8" t="s">
        <v>121</v>
      </c>
      <c r="F5291" s="8" t="s">
        <v>7759</v>
      </c>
    </row>
    <row r="5292" spans="2:6" x14ac:dyDescent="0.3">
      <c r="B5292" s="8" t="s">
        <v>8063</v>
      </c>
      <c r="C5292" s="8" t="s">
        <v>3598</v>
      </c>
      <c r="D5292" s="8" t="s">
        <v>8067</v>
      </c>
      <c r="E5292" s="8" t="s">
        <v>121</v>
      </c>
      <c r="F5292" s="8" t="s">
        <v>7759</v>
      </c>
    </row>
    <row r="5293" spans="2:6" x14ac:dyDescent="0.3">
      <c r="B5293" s="8" t="s">
        <v>8063</v>
      </c>
      <c r="C5293" s="8" t="s">
        <v>3600</v>
      </c>
      <c r="D5293" s="8" t="s">
        <v>8068</v>
      </c>
      <c r="E5293" s="8" t="s">
        <v>121</v>
      </c>
      <c r="F5293" s="8" t="s">
        <v>7759</v>
      </c>
    </row>
    <row r="5294" spans="2:6" x14ac:dyDescent="0.3">
      <c r="B5294" s="8" t="s">
        <v>8063</v>
      </c>
      <c r="C5294" s="8" t="s">
        <v>8069</v>
      </c>
      <c r="D5294" s="8" t="s">
        <v>8070</v>
      </c>
      <c r="E5294" s="8" t="s">
        <v>121</v>
      </c>
      <c r="F5294" s="8" t="s">
        <v>7759</v>
      </c>
    </row>
    <row r="5295" spans="2:6" x14ac:dyDescent="0.3">
      <c r="B5295" s="8" t="s">
        <v>8063</v>
      </c>
      <c r="C5295" s="8" t="s">
        <v>7772</v>
      </c>
      <c r="D5295" s="8" t="s">
        <v>8071</v>
      </c>
      <c r="E5295" s="8" t="s">
        <v>121</v>
      </c>
      <c r="F5295" s="8" t="s">
        <v>7759</v>
      </c>
    </row>
    <row r="5296" spans="2:6" x14ac:dyDescent="0.3">
      <c r="B5296" s="8" t="s">
        <v>7800</v>
      </c>
      <c r="C5296" s="8"/>
      <c r="D5296" s="8" t="s">
        <v>7800</v>
      </c>
      <c r="E5296" s="8" t="s">
        <v>121</v>
      </c>
      <c r="F5296" s="8" t="s">
        <v>7759</v>
      </c>
    </row>
    <row r="5297" spans="2:6" x14ac:dyDescent="0.3">
      <c r="B5297" s="8" t="s">
        <v>8072</v>
      </c>
      <c r="C5297" s="8"/>
      <c r="D5297" s="8" t="s">
        <v>8072</v>
      </c>
      <c r="E5297" s="8" t="s">
        <v>121</v>
      </c>
      <c r="F5297" s="8" t="s">
        <v>7759</v>
      </c>
    </row>
    <row r="5298" spans="2:6" x14ac:dyDescent="0.3">
      <c r="B5298" s="8" t="s">
        <v>8073</v>
      </c>
      <c r="C5298" s="8" t="s">
        <v>6428</v>
      </c>
      <c r="D5298" s="8" t="s">
        <v>8074</v>
      </c>
      <c r="E5298" s="8" t="s">
        <v>121</v>
      </c>
      <c r="F5298" s="8" t="s">
        <v>7759</v>
      </c>
    </row>
    <row r="5299" spans="2:6" x14ac:dyDescent="0.3">
      <c r="B5299" s="8" t="s">
        <v>7834</v>
      </c>
      <c r="C5299" s="8">
        <v>3</v>
      </c>
      <c r="D5299" s="8" t="s">
        <v>8075</v>
      </c>
      <c r="E5299" s="8" t="s">
        <v>121</v>
      </c>
      <c r="F5299" s="8" t="s">
        <v>7759</v>
      </c>
    </row>
    <row r="5300" spans="2:6" x14ac:dyDescent="0.3">
      <c r="B5300" s="8" t="s">
        <v>7834</v>
      </c>
      <c r="C5300" s="8" t="s">
        <v>1784</v>
      </c>
      <c r="D5300" s="8" t="s">
        <v>8076</v>
      </c>
      <c r="E5300" s="8" t="s">
        <v>121</v>
      </c>
      <c r="F5300" s="8" t="s">
        <v>7759</v>
      </c>
    </row>
    <row r="5301" spans="2:6" x14ac:dyDescent="0.3">
      <c r="B5301" s="8" t="s">
        <v>7834</v>
      </c>
      <c r="C5301" s="8" t="s">
        <v>5373</v>
      </c>
      <c r="D5301" s="8" t="s">
        <v>8077</v>
      </c>
      <c r="E5301" s="8" t="s">
        <v>121</v>
      </c>
      <c r="F5301" s="8" t="s">
        <v>7759</v>
      </c>
    </row>
    <row r="5302" spans="2:6" x14ac:dyDescent="0.3">
      <c r="B5302" s="8" t="s">
        <v>7834</v>
      </c>
      <c r="C5302" s="8" t="s">
        <v>1443</v>
      </c>
      <c r="D5302" s="8" t="s">
        <v>8078</v>
      </c>
      <c r="E5302" s="8" t="s">
        <v>121</v>
      </c>
      <c r="F5302" s="8" t="s">
        <v>7759</v>
      </c>
    </row>
    <row r="5303" spans="2:6" x14ac:dyDescent="0.3">
      <c r="B5303" s="8" t="s">
        <v>7834</v>
      </c>
      <c r="C5303" s="8" t="s">
        <v>1471</v>
      </c>
      <c r="D5303" s="8" t="s">
        <v>8079</v>
      </c>
      <c r="E5303" s="8" t="s">
        <v>121</v>
      </c>
      <c r="F5303" s="8" t="s">
        <v>7759</v>
      </c>
    </row>
    <row r="5304" spans="2:6" x14ac:dyDescent="0.3">
      <c r="B5304" s="8" t="s">
        <v>8080</v>
      </c>
      <c r="C5304" s="8" t="s">
        <v>446</v>
      </c>
      <c r="D5304" s="8" t="s">
        <v>8081</v>
      </c>
      <c r="E5304" s="8" t="s">
        <v>121</v>
      </c>
      <c r="F5304" s="8" t="s">
        <v>7759</v>
      </c>
    </row>
    <row r="5305" spans="2:6" x14ac:dyDescent="0.3">
      <c r="B5305" s="8" t="s">
        <v>8080</v>
      </c>
      <c r="C5305" s="8" t="s">
        <v>8082</v>
      </c>
      <c r="D5305" s="8" t="s">
        <v>8083</v>
      </c>
      <c r="E5305" s="8" t="s">
        <v>121</v>
      </c>
      <c r="F5305" s="8" t="s">
        <v>7759</v>
      </c>
    </row>
    <row r="5306" spans="2:6" x14ac:dyDescent="0.3">
      <c r="B5306" s="8" t="s">
        <v>8080</v>
      </c>
      <c r="C5306" s="8" t="s">
        <v>8084</v>
      </c>
      <c r="D5306" s="8" t="s">
        <v>8085</v>
      </c>
      <c r="E5306" s="8" t="s">
        <v>121</v>
      </c>
      <c r="F5306" s="8" t="s">
        <v>7759</v>
      </c>
    </row>
    <row r="5307" spans="2:6" x14ac:dyDescent="0.3">
      <c r="B5307" s="8" t="s">
        <v>7864</v>
      </c>
      <c r="C5307" s="8"/>
      <c r="D5307" s="8" t="s">
        <v>7864</v>
      </c>
      <c r="E5307" s="8" t="s">
        <v>121</v>
      </c>
      <c r="F5307" s="8" t="s">
        <v>7759</v>
      </c>
    </row>
    <row r="5308" spans="2:6" x14ac:dyDescent="0.3">
      <c r="B5308" s="8" t="s">
        <v>7864</v>
      </c>
      <c r="C5308" s="8" t="s">
        <v>1575</v>
      </c>
      <c r="D5308" s="8" t="s">
        <v>8086</v>
      </c>
      <c r="E5308" s="8" t="s">
        <v>121</v>
      </c>
      <c r="F5308" s="8" t="s">
        <v>7759</v>
      </c>
    </row>
    <row r="5309" spans="2:6" x14ac:dyDescent="0.3">
      <c r="B5309" s="8" t="s">
        <v>7864</v>
      </c>
      <c r="C5309" s="8" t="s">
        <v>2401</v>
      </c>
      <c r="D5309" s="8" t="s">
        <v>8087</v>
      </c>
      <c r="E5309" s="8" t="s">
        <v>121</v>
      </c>
      <c r="F5309" s="8" t="s">
        <v>7759</v>
      </c>
    </row>
    <row r="5310" spans="2:6" x14ac:dyDescent="0.3">
      <c r="B5310" s="8" t="s">
        <v>7864</v>
      </c>
      <c r="C5310" s="8" t="s">
        <v>2325</v>
      </c>
      <c r="D5310" s="8" t="s">
        <v>8088</v>
      </c>
      <c r="E5310" s="8" t="s">
        <v>121</v>
      </c>
      <c r="F5310" s="8" t="s">
        <v>7759</v>
      </c>
    </row>
    <row r="5311" spans="2:6" x14ac:dyDescent="0.3">
      <c r="B5311" s="8" t="s">
        <v>7864</v>
      </c>
      <c r="C5311" s="8" t="s">
        <v>2080</v>
      </c>
      <c r="D5311" s="8" t="s">
        <v>8089</v>
      </c>
      <c r="E5311" s="8" t="s">
        <v>121</v>
      </c>
      <c r="F5311" s="8" t="s">
        <v>7759</v>
      </c>
    </row>
    <row r="5312" spans="2:6" x14ac:dyDescent="0.3">
      <c r="B5312" s="8" t="s">
        <v>7864</v>
      </c>
      <c r="C5312" s="8" t="s">
        <v>5816</v>
      </c>
      <c r="D5312" s="8" t="s">
        <v>8090</v>
      </c>
      <c r="E5312" s="8" t="s">
        <v>121</v>
      </c>
      <c r="F5312" s="8" t="s">
        <v>7759</v>
      </c>
    </row>
    <row r="5313" spans="2:6" x14ac:dyDescent="0.3">
      <c r="B5313" s="8" t="s">
        <v>7864</v>
      </c>
      <c r="C5313" s="8" t="s">
        <v>4467</v>
      </c>
      <c r="D5313" s="8" t="s">
        <v>8091</v>
      </c>
      <c r="E5313" s="8" t="s">
        <v>121</v>
      </c>
      <c r="F5313" s="8" t="s">
        <v>7759</v>
      </c>
    </row>
    <row r="5314" spans="2:6" x14ac:dyDescent="0.3">
      <c r="B5314" s="8" t="s">
        <v>7864</v>
      </c>
      <c r="C5314" s="8" t="s">
        <v>4935</v>
      </c>
      <c r="D5314" s="8" t="s">
        <v>8092</v>
      </c>
      <c r="E5314" s="8" t="s">
        <v>121</v>
      </c>
      <c r="F5314" s="8" t="s">
        <v>7759</v>
      </c>
    </row>
    <row r="5315" spans="2:6" x14ac:dyDescent="0.3">
      <c r="B5315" s="8" t="s">
        <v>7864</v>
      </c>
      <c r="C5315" s="8" t="s">
        <v>4937</v>
      </c>
      <c r="D5315" s="8" t="s">
        <v>8093</v>
      </c>
      <c r="E5315" s="8" t="s">
        <v>121</v>
      </c>
      <c r="F5315" s="8" t="s">
        <v>7759</v>
      </c>
    </row>
    <row r="5316" spans="2:6" x14ac:dyDescent="0.3">
      <c r="B5316" s="8" t="s">
        <v>7864</v>
      </c>
      <c r="C5316" s="8" t="s">
        <v>6286</v>
      </c>
      <c r="D5316" s="8" t="s">
        <v>8094</v>
      </c>
      <c r="E5316" s="8" t="s">
        <v>121</v>
      </c>
      <c r="F5316" s="8" t="s">
        <v>7759</v>
      </c>
    </row>
    <row r="5317" spans="2:6" x14ac:dyDescent="0.3">
      <c r="B5317" s="8" t="s">
        <v>7864</v>
      </c>
      <c r="C5317" s="8" t="s">
        <v>7511</v>
      </c>
      <c r="D5317" s="8" t="s">
        <v>8095</v>
      </c>
      <c r="E5317" s="8" t="s">
        <v>121</v>
      </c>
      <c r="F5317" s="8" t="s">
        <v>7759</v>
      </c>
    </row>
    <row r="5318" spans="2:6" x14ac:dyDescent="0.3">
      <c r="B5318" s="8" t="s">
        <v>7864</v>
      </c>
      <c r="C5318" s="8" t="s">
        <v>7515</v>
      </c>
      <c r="D5318" s="8" t="s">
        <v>8096</v>
      </c>
      <c r="E5318" s="8" t="s">
        <v>121</v>
      </c>
      <c r="F5318" s="8" t="s">
        <v>7759</v>
      </c>
    </row>
    <row r="5319" spans="2:6" x14ac:dyDescent="0.3">
      <c r="B5319" s="8" t="s">
        <v>7880</v>
      </c>
      <c r="C5319" s="8"/>
      <c r="D5319" s="8" t="s">
        <v>7880</v>
      </c>
      <c r="E5319" s="8" t="s">
        <v>121</v>
      </c>
      <c r="F5319" s="8" t="s">
        <v>7759</v>
      </c>
    </row>
    <row r="5320" spans="2:6" x14ac:dyDescent="0.3">
      <c r="B5320" s="8" t="s">
        <v>8097</v>
      </c>
      <c r="C5320" s="8"/>
      <c r="D5320" s="8" t="s">
        <v>8097</v>
      </c>
      <c r="E5320" s="8" t="s">
        <v>121</v>
      </c>
      <c r="F5320" s="8" t="s">
        <v>7759</v>
      </c>
    </row>
    <row r="5321" spans="2:6" x14ac:dyDescent="0.3">
      <c r="B5321" s="8" t="s">
        <v>7962</v>
      </c>
      <c r="C5321" s="8" t="s">
        <v>3376</v>
      </c>
      <c r="D5321" s="8" t="s">
        <v>8098</v>
      </c>
      <c r="E5321" s="8" t="s">
        <v>121</v>
      </c>
      <c r="F5321" s="8" t="s">
        <v>7759</v>
      </c>
    </row>
    <row r="5322" spans="2:6" x14ac:dyDescent="0.3">
      <c r="B5322" s="8" t="s">
        <v>7962</v>
      </c>
      <c r="C5322" s="8" t="s">
        <v>738</v>
      </c>
      <c r="D5322" s="8" t="s">
        <v>8099</v>
      </c>
      <c r="E5322" s="8" t="s">
        <v>121</v>
      </c>
      <c r="F5322" s="8" t="s">
        <v>7759</v>
      </c>
    </row>
    <row r="5323" spans="2:6" x14ac:dyDescent="0.3">
      <c r="B5323" s="8" t="s">
        <v>8100</v>
      </c>
      <c r="C5323" s="8" t="s">
        <v>8101</v>
      </c>
      <c r="D5323" s="8" t="s">
        <v>8102</v>
      </c>
      <c r="E5323" s="8" t="s">
        <v>121</v>
      </c>
      <c r="F5323" s="8" t="s">
        <v>7759</v>
      </c>
    </row>
    <row r="5324" spans="2:6" x14ac:dyDescent="0.3">
      <c r="B5324" s="8" t="s">
        <v>7297</v>
      </c>
      <c r="C5324" s="8" t="s">
        <v>1500</v>
      </c>
      <c r="D5324" s="8" t="s">
        <v>8103</v>
      </c>
      <c r="E5324" s="8" t="s">
        <v>121</v>
      </c>
      <c r="F5324" s="8" t="s">
        <v>7759</v>
      </c>
    </row>
    <row r="5325" spans="2:6" x14ac:dyDescent="0.3">
      <c r="B5325" s="8" t="s">
        <v>7297</v>
      </c>
      <c r="C5325" s="8" t="s">
        <v>2014</v>
      </c>
      <c r="D5325" s="8" t="s">
        <v>8104</v>
      </c>
      <c r="E5325" s="8" t="s">
        <v>121</v>
      </c>
      <c r="F5325" s="8" t="s">
        <v>7759</v>
      </c>
    </row>
    <row r="5326" spans="2:6" x14ac:dyDescent="0.3">
      <c r="B5326" s="8" t="s">
        <v>7297</v>
      </c>
      <c r="C5326" s="8" t="s">
        <v>3730</v>
      </c>
      <c r="D5326" s="8" t="s">
        <v>8105</v>
      </c>
      <c r="E5326" s="8" t="s">
        <v>121</v>
      </c>
      <c r="F5326" s="8" t="s">
        <v>7759</v>
      </c>
    </row>
    <row r="5327" spans="2:6" x14ac:dyDescent="0.3">
      <c r="B5327" s="8" t="s">
        <v>7297</v>
      </c>
      <c r="C5327" s="8" t="s">
        <v>501</v>
      </c>
      <c r="D5327" s="8" t="s">
        <v>8106</v>
      </c>
      <c r="E5327" s="8" t="s">
        <v>121</v>
      </c>
      <c r="F5327" s="8" t="s">
        <v>7759</v>
      </c>
    </row>
    <row r="5328" spans="2:6" x14ac:dyDescent="0.3">
      <c r="B5328" s="8" t="s">
        <v>7297</v>
      </c>
      <c r="C5328" s="8" t="s">
        <v>8107</v>
      </c>
      <c r="D5328" s="8" t="s">
        <v>8108</v>
      </c>
      <c r="E5328" s="8" t="s">
        <v>121</v>
      </c>
      <c r="F5328" s="8" t="s">
        <v>7759</v>
      </c>
    </row>
    <row r="5329" spans="2:6" x14ac:dyDescent="0.3">
      <c r="B5329" s="8" t="s">
        <v>7355</v>
      </c>
      <c r="C5329" s="8"/>
      <c r="D5329" s="8" t="s">
        <v>7355</v>
      </c>
      <c r="E5329" s="8" t="s">
        <v>121</v>
      </c>
      <c r="F5329" s="8" t="s">
        <v>7759</v>
      </c>
    </row>
    <row r="5330" spans="2:6" x14ac:dyDescent="0.3">
      <c r="B5330" s="8" t="s">
        <v>7355</v>
      </c>
      <c r="C5330" s="8" t="s">
        <v>7431</v>
      </c>
      <c r="D5330" s="8" t="s">
        <v>8109</v>
      </c>
      <c r="E5330" s="8" t="s">
        <v>121</v>
      </c>
      <c r="F5330" s="8" t="s">
        <v>7759</v>
      </c>
    </row>
    <row r="5331" spans="2:6" x14ac:dyDescent="0.3">
      <c r="B5331" s="8" t="s">
        <v>7355</v>
      </c>
      <c r="C5331" s="8" t="s">
        <v>6991</v>
      </c>
      <c r="D5331" s="8" t="s">
        <v>8110</v>
      </c>
      <c r="E5331" s="8" t="s">
        <v>121</v>
      </c>
      <c r="F5331" s="8" t="s">
        <v>7759</v>
      </c>
    </row>
    <row r="5332" spans="2:6" x14ac:dyDescent="0.3">
      <c r="B5332" s="8" t="s">
        <v>7355</v>
      </c>
      <c r="C5332" s="8" t="s">
        <v>2285</v>
      </c>
      <c r="D5332" s="8" t="s">
        <v>8111</v>
      </c>
      <c r="E5332" s="8" t="s">
        <v>121</v>
      </c>
      <c r="F5332" s="8" t="s">
        <v>7759</v>
      </c>
    </row>
    <row r="5333" spans="2:6" x14ac:dyDescent="0.3">
      <c r="B5333" s="8" t="s">
        <v>7355</v>
      </c>
      <c r="C5333" s="8" t="s">
        <v>8112</v>
      </c>
      <c r="D5333" s="8" t="s">
        <v>8113</v>
      </c>
      <c r="E5333" s="8" t="s">
        <v>121</v>
      </c>
      <c r="F5333" s="8" t="s">
        <v>7759</v>
      </c>
    </row>
    <row r="5334" spans="2:6" x14ac:dyDescent="0.3">
      <c r="B5334" s="8" t="s">
        <v>7355</v>
      </c>
      <c r="C5334" s="8" t="s">
        <v>3166</v>
      </c>
      <c r="D5334" s="8" t="s">
        <v>8114</v>
      </c>
      <c r="E5334" s="8" t="s">
        <v>121</v>
      </c>
      <c r="F5334" s="8" t="s">
        <v>7759</v>
      </c>
    </row>
    <row r="5335" spans="2:6" x14ac:dyDescent="0.3">
      <c r="B5335" s="8" t="s">
        <v>7355</v>
      </c>
      <c r="C5335" s="8" t="s">
        <v>1927</v>
      </c>
      <c r="D5335" s="8" t="s">
        <v>8115</v>
      </c>
      <c r="E5335" s="8" t="s">
        <v>121</v>
      </c>
      <c r="F5335" s="8" t="s">
        <v>7759</v>
      </c>
    </row>
    <row r="5336" spans="2:6" x14ac:dyDescent="0.3">
      <c r="B5336" s="8" t="s">
        <v>7355</v>
      </c>
      <c r="C5336" s="8" t="s">
        <v>8116</v>
      </c>
      <c r="D5336" s="8" t="s">
        <v>8117</v>
      </c>
      <c r="E5336" s="8" t="s">
        <v>121</v>
      </c>
      <c r="F5336" s="8" t="s">
        <v>7759</v>
      </c>
    </row>
    <row r="5337" spans="2:6" x14ac:dyDescent="0.3">
      <c r="B5337" s="8" t="s">
        <v>7355</v>
      </c>
      <c r="C5337" s="8" t="s">
        <v>8118</v>
      </c>
      <c r="D5337" s="8" t="s">
        <v>8119</v>
      </c>
      <c r="E5337" s="8" t="s">
        <v>121</v>
      </c>
      <c r="F5337" s="8" t="s">
        <v>7759</v>
      </c>
    </row>
    <row r="5338" spans="2:6" x14ac:dyDescent="0.3">
      <c r="B5338" s="8" t="s">
        <v>8120</v>
      </c>
      <c r="C5338" s="8" t="s">
        <v>8121</v>
      </c>
      <c r="D5338" s="8" t="s">
        <v>8122</v>
      </c>
      <c r="E5338" s="8" t="s">
        <v>121</v>
      </c>
      <c r="F5338" s="8" t="s">
        <v>7759</v>
      </c>
    </row>
    <row r="5339" spans="2:6" x14ac:dyDescent="0.3">
      <c r="B5339" s="8" t="s">
        <v>8120</v>
      </c>
      <c r="C5339" s="8" t="s">
        <v>750</v>
      </c>
      <c r="D5339" s="8" t="s">
        <v>8123</v>
      </c>
      <c r="E5339" s="8" t="s">
        <v>121</v>
      </c>
      <c r="F5339" s="8" t="s">
        <v>7759</v>
      </c>
    </row>
    <row r="5340" spans="2:6" x14ac:dyDescent="0.3">
      <c r="B5340" s="8" t="s">
        <v>8124</v>
      </c>
      <c r="C5340" s="8" t="s">
        <v>4445</v>
      </c>
      <c r="D5340" s="8" t="s">
        <v>8125</v>
      </c>
      <c r="E5340" s="8" t="s">
        <v>121</v>
      </c>
      <c r="F5340" s="8" t="s">
        <v>7759</v>
      </c>
    </row>
    <row r="5341" spans="2:6" x14ac:dyDescent="0.3">
      <c r="B5341" s="8" t="s">
        <v>7398</v>
      </c>
      <c r="C5341" s="8"/>
      <c r="D5341" s="8" t="s">
        <v>7398</v>
      </c>
      <c r="E5341" s="8" t="s">
        <v>121</v>
      </c>
      <c r="F5341" s="8" t="s">
        <v>7759</v>
      </c>
    </row>
    <row r="5342" spans="2:6" x14ac:dyDescent="0.3">
      <c r="B5342" s="8" t="s">
        <v>7406</v>
      </c>
      <c r="C5342" s="8" t="s">
        <v>961</v>
      </c>
      <c r="D5342" s="8" t="s">
        <v>8126</v>
      </c>
      <c r="E5342" s="8" t="s">
        <v>121</v>
      </c>
      <c r="F5342" s="8" t="s">
        <v>7759</v>
      </c>
    </row>
    <row r="5343" spans="2:6" x14ac:dyDescent="0.3">
      <c r="B5343" s="8" t="s">
        <v>7406</v>
      </c>
      <c r="C5343" s="8" t="s">
        <v>6237</v>
      </c>
      <c r="D5343" s="8" t="s">
        <v>8127</v>
      </c>
      <c r="E5343" s="8" t="s">
        <v>121</v>
      </c>
      <c r="F5343" s="8" t="s">
        <v>7759</v>
      </c>
    </row>
    <row r="5344" spans="2:6" x14ac:dyDescent="0.3">
      <c r="B5344" s="8" t="s">
        <v>7406</v>
      </c>
      <c r="C5344" s="8" t="s">
        <v>3714</v>
      </c>
      <c r="D5344" s="8" t="s">
        <v>8128</v>
      </c>
      <c r="E5344" s="8" t="s">
        <v>121</v>
      </c>
      <c r="F5344" s="8" t="s">
        <v>7759</v>
      </c>
    </row>
    <row r="5345" spans="2:6" x14ac:dyDescent="0.3">
      <c r="B5345" s="8" t="s">
        <v>7406</v>
      </c>
      <c r="C5345" s="8" t="s">
        <v>7227</v>
      </c>
      <c r="D5345" s="8" t="s">
        <v>8129</v>
      </c>
      <c r="E5345" s="8" t="s">
        <v>121</v>
      </c>
      <c r="F5345" s="8" t="s">
        <v>7759</v>
      </c>
    </row>
    <row r="5346" spans="2:6" x14ac:dyDescent="0.3">
      <c r="B5346" s="8" t="s">
        <v>7406</v>
      </c>
      <c r="C5346" s="8" t="s">
        <v>440</v>
      </c>
      <c r="D5346" s="8" t="s">
        <v>8130</v>
      </c>
      <c r="E5346" s="8" t="s">
        <v>121</v>
      </c>
      <c r="F5346" s="8" t="s">
        <v>7759</v>
      </c>
    </row>
    <row r="5347" spans="2:6" x14ac:dyDescent="0.3">
      <c r="B5347" s="8" t="s">
        <v>7406</v>
      </c>
      <c r="C5347" s="8" t="s">
        <v>442</v>
      </c>
      <c r="D5347" s="8" t="s">
        <v>8131</v>
      </c>
      <c r="E5347" s="8" t="s">
        <v>121</v>
      </c>
      <c r="F5347" s="8" t="s">
        <v>7759</v>
      </c>
    </row>
    <row r="5348" spans="2:6" x14ac:dyDescent="0.3">
      <c r="B5348" s="8" t="s">
        <v>7406</v>
      </c>
      <c r="C5348" s="8" t="s">
        <v>444</v>
      </c>
      <c r="D5348" s="8" t="s">
        <v>8132</v>
      </c>
      <c r="E5348" s="8" t="s">
        <v>121</v>
      </c>
      <c r="F5348" s="8" t="s">
        <v>7759</v>
      </c>
    </row>
    <row r="5349" spans="2:6" x14ac:dyDescent="0.3">
      <c r="B5349" s="8" t="s">
        <v>7406</v>
      </c>
      <c r="C5349" s="8" t="s">
        <v>1598</v>
      </c>
      <c r="D5349" s="8" t="s">
        <v>8133</v>
      </c>
      <c r="E5349" s="8" t="s">
        <v>121</v>
      </c>
      <c r="F5349" s="8" t="s">
        <v>7759</v>
      </c>
    </row>
    <row r="5350" spans="2:6" x14ac:dyDescent="0.3">
      <c r="B5350" s="8" t="s">
        <v>7406</v>
      </c>
      <c r="C5350" s="8" t="s">
        <v>1600</v>
      </c>
      <c r="D5350" s="8" t="s">
        <v>8134</v>
      </c>
      <c r="E5350" s="8" t="s">
        <v>121</v>
      </c>
      <c r="F5350" s="8" t="s">
        <v>7759</v>
      </c>
    </row>
    <row r="5351" spans="2:6" x14ac:dyDescent="0.3">
      <c r="B5351" s="8" t="s">
        <v>7406</v>
      </c>
      <c r="C5351" s="8" t="s">
        <v>6185</v>
      </c>
      <c r="D5351" s="8" t="s">
        <v>8135</v>
      </c>
      <c r="E5351" s="8" t="s">
        <v>121</v>
      </c>
      <c r="F5351" s="8" t="s">
        <v>7759</v>
      </c>
    </row>
    <row r="5352" spans="2:6" x14ac:dyDescent="0.3">
      <c r="B5352" s="8" t="s">
        <v>7406</v>
      </c>
      <c r="C5352" s="8" t="s">
        <v>7883</v>
      </c>
      <c r="D5352" s="8" t="s">
        <v>8136</v>
      </c>
      <c r="E5352" s="8" t="s">
        <v>121</v>
      </c>
      <c r="F5352" s="8" t="s">
        <v>7759</v>
      </c>
    </row>
    <row r="5353" spans="2:6" x14ac:dyDescent="0.3">
      <c r="B5353" s="8" t="s">
        <v>7406</v>
      </c>
      <c r="C5353" s="8" t="s">
        <v>6187</v>
      </c>
      <c r="D5353" s="8" t="s">
        <v>8137</v>
      </c>
      <c r="E5353" s="8" t="s">
        <v>121</v>
      </c>
      <c r="F5353" s="8" t="s">
        <v>7759</v>
      </c>
    </row>
    <row r="5354" spans="2:6" x14ac:dyDescent="0.3">
      <c r="B5354" s="8" t="s">
        <v>7406</v>
      </c>
      <c r="C5354" s="8" t="s">
        <v>6473</v>
      </c>
      <c r="D5354" s="8" t="s">
        <v>8138</v>
      </c>
      <c r="E5354" s="8" t="s">
        <v>121</v>
      </c>
      <c r="F5354" s="8" t="s">
        <v>7759</v>
      </c>
    </row>
    <row r="5355" spans="2:6" x14ac:dyDescent="0.3">
      <c r="B5355" s="8" t="s">
        <v>7406</v>
      </c>
      <c r="C5355" s="8" t="s">
        <v>8139</v>
      </c>
      <c r="D5355" s="8" t="s">
        <v>8140</v>
      </c>
      <c r="E5355" s="8" t="s">
        <v>121</v>
      </c>
      <c r="F5355" s="8" t="s">
        <v>7759</v>
      </c>
    </row>
    <row r="5356" spans="2:6" x14ac:dyDescent="0.3">
      <c r="B5356" s="8" t="s">
        <v>8141</v>
      </c>
      <c r="C5356" s="8"/>
      <c r="D5356" s="8" t="s">
        <v>8141</v>
      </c>
      <c r="E5356" s="8" t="s">
        <v>121</v>
      </c>
      <c r="F5356" s="8" t="s">
        <v>7759</v>
      </c>
    </row>
    <row r="5357" spans="2:6" x14ac:dyDescent="0.3">
      <c r="B5357" s="8" t="s">
        <v>7487</v>
      </c>
      <c r="C5357" s="8" t="s">
        <v>2991</v>
      </c>
      <c r="D5357" s="8" t="s">
        <v>8142</v>
      </c>
      <c r="E5357" s="8" t="s">
        <v>121</v>
      </c>
      <c r="F5357" s="8" t="s">
        <v>7759</v>
      </c>
    </row>
    <row r="5358" spans="2:6" x14ac:dyDescent="0.3">
      <c r="B5358" s="8" t="s">
        <v>7487</v>
      </c>
      <c r="C5358" s="8" t="s">
        <v>2993</v>
      </c>
      <c r="D5358" s="8" t="s">
        <v>8143</v>
      </c>
      <c r="E5358" s="8" t="s">
        <v>121</v>
      </c>
      <c r="F5358" s="8" t="s">
        <v>7759</v>
      </c>
    </row>
    <row r="5359" spans="2:6" x14ac:dyDescent="0.3">
      <c r="B5359" s="8" t="s">
        <v>7487</v>
      </c>
      <c r="C5359" s="8" t="s">
        <v>2995</v>
      </c>
      <c r="D5359" s="8" t="s">
        <v>8144</v>
      </c>
      <c r="E5359" s="8" t="s">
        <v>121</v>
      </c>
      <c r="F5359" s="8" t="s">
        <v>7759</v>
      </c>
    </row>
    <row r="5360" spans="2:6" x14ac:dyDescent="0.3">
      <c r="B5360" s="8" t="s">
        <v>7487</v>
      </c>
      <c r="C5360" s="8" t="s">
        <v>2997</v>
      </c>
      <c r="D5360" s="8" t="s">
        <v>8145</v>
      </c>
      <c r="E5360" s="8" t="s">
        <v>121</v>
      </c>
      <c r="F5360" s="8" t="s">
        <v>7759</v>
      </c>
    </row>
    <row r="5361" spans="2:6" x14ac:dyDescent="0.3">
      <c r="B5361" s="8" t="s">
        <v>7487</v>
      </c>
      <c r="C5361" s="8" t="s">
        <v>2999</v>
      </c>
      <c r="D5361" s="8" t="s">
        <v>8146</v>
      </c>
      <c r="E5361" s="8" t="s">
        <v>121</v>
      </c>
      <c r="F5361" s="8" t="s">
        <v>7759</v>
      </c>
    </row>
    <row r="5362" spans="2:6" x14ac:dyDescent="0.3">
      <c r="B5362" s="8" t="s">
        <v>7487</v>
      </c>
      <c r="C5362" s="8" t="s">
        <v>3001</v>
      </c>
      <c r="D5362" s="8" t="s">
        <v>8147</v>
      </c>
      <c r="E5362" s="8" t="s">
        <v>121</v>
      </c>
      <c r="F5362" s="8" t="s">
        <v>7759</v>
      </c>
    </row>
    <row r="5363" spans="2:6" x14ac:dyDescent="0.3">
      <c r="B5363" s="8" t="s">
        <v>7487</v>
      </c>
      <c r="C5363" s="8" t="s">
        <v>4083</v>
      </c>
      <c r="D5363" s="8" t="s">
        <v>8148</v>
      </c>
      <c r="E5363" s="8" t="s">
        <v>121</v>
      </c>
      <c r="F5363" s="8" t="s">
        <v>7759</v>
      </c>
    </row>
    <row r="5364" spans="2:6" x14ac:dyDescent="0.3">
      <c r="B5364" s="8" t="s">
        <v>7487</v>
      </c>
      <c r="C5364" s="8" t="s">
        <v>4085</v>
      </c>
      <c r="D5364" s="8" t="s">
        <v>8149</v>
      </c>
      <c r="E5364" s="8" t="s">
        <v>121</v>
      </c>
      <c r="F5364" s="8" t="s">
        <v>7759</v>
      </c>
    </row>
    <row r="5365" spans="2:6" x14ac:dyDescent="0.3">
      <c r="B5365" s="8" t="s">
        <v>8150</v>
      </c>
      <c r="C5365" s="8" t="s">
        <v>8151</v>
      </c>
      <c r="D5365" s="8" t="s">
        <v>8152</v>
      </c>
      <c r="E5365" s="8" t="s">
        <v>121</v>
      </c>
      <c r="F5365" s="8" t="s">
        <v>7759</v>
      </c>
    </row>
    <row r="5366" spans="2:6" x14ac:dyDescent="0.3">
      <c r="B5366" s="8" t="s">
        <v>7727</v>
      </c>
      <c r="C5366" s="8" t="s">
        <v>7118</v>
      </c>
      <c r="D5366" s="8" t="s">
        <v>8153</v>
      </c>
      <c r="E5366" s="8" t="s">
        <v>121</v>
      </c>
      <c r="F5366" s="8" t="s">
        <v>7759</v>
      </c>
    </row>
    <row r="5367" spans="2:6" x14ac:dyDescent="0.3">
      <c r="B5367" s="8" t="s">
        <v>7727</v>
      </c>
      <c r="C5367" s="8" t="s">
        <v>459</v>
      </c>
      <c r="D5367" s="8" t="s">
        <v>8154</v>
      </c>
      <c r="E5367" s="8" t="s">
        <v>121</v>
      </c>
      <c r="F5367" s="8" t="s">
        <v>7759</v>
      </c>
    </row>
    <row r="5368" spans="2:6" x14ac:dyDescent="0.3">
      <c r="B5368" s="8" t="s">
        <v>7727</v>
      </c>
      <c r="C5368" s="8" t="s">
        <v>7036</v>
      </c>
      <c r="D5368" s="8" t="s">
        <v>8155</v>
      </c>
      <c r="E5368" s="8" t="s">
        <v>121</v>
      </c>
      <c r="F5368" s="8" t="s">
        <v>7759</v>
      </c>
    </row>
    <row r="5369" spans="2:6" x14ac:dyDescent="0.3">
      <c r="B5369" s="8" t="s">
        <v>7727</v>
      </c>
      <c r="C5369" s="8" t="s">
        <v>7038</v>
      </c>
      <c r="D5369" s="8" t="s">
        <v>8156</v>
      </c>
      <c r="E5369" s="8" t="s">
        <v>121</v>
      </c>
      <c r="F5369" s="8" t="s">
        <v>7759</v>
      </c>
    </row>
    <row r="5370" spans="2:6" x14ac:dyDescent="0.3">
      <c r="B5370" s="8" t="s">
        <v>7727</v>
      </c>
      <c r="C5370" s="8" t="s">
        <v>4599</v>
      </c>
      <c r="D5370" s="8" t="s">
        <v>8157</v>
      </c>
      <c r="E5370" s="8" t="s">
        <v>121</v>
      </c>
      <c r="F5370" s="8" t="s">
        <v>7759</v>
      </c>
    </row>
    <row r="5371" spans="2:6" x14ac:dyDescent="0.3">
      <c r="B5371" s="8" t="s">
        <v>7727</v>
      </c>
      <c r="C5371" s="8" t="s">
        <v>2924</v>
      </c>
      <c r="D5371" s="8" t="s">
        <v>8158</v>
      </c>
      <c r="E5371" s="8" t="s">
        <v>121</v>
      </c>
      <c r="F5371" s="8" t="s">
        <v>7759</v>
      </c>
    </row>
    <row r="5372" spans="2:6" x14ac:dyDescent="0.3">
      <c r="B5372" s="8" t="s">
        <v>7727</v>
      </c>
      <c r="C5372" s="8" t="s">
        <v>3075</v>
      </c>
      <c r="D5372" s="8" t="s">
        <v>8159</v>
      </c>
      <c r="E5372" s="8" t="s">
        <v>121</v>
      </c>
      <c r="F5372" s="8" t="s">
        <v>7759</v>
      </c>
    </row>
    <row r="5373" spans="2:6" x14ac:dyDescent="0.3">
      <c r="B5373" s="8" t="s">
        <v>7727</v>
      </c>
      <c r="C5373" s="8" t="s">
        <v>2006</v>
      </c>
      <c r="D5373" s="8" t="s">
        <v>8160</v>
      </c>
      <c r="E5373" s="8" t="s">
        <v>121</v>
      </c>
      <c r="F5373" s="8" t="s">
        <v>7759</v>
      </c>
    </row>
    <row r="5374" spans="2:6" x14ac:dyDescent="0.3">
      <c r="B5374" s="8" t="s">
        <v>7727</v>
      </c>
      <c r="C5374" s="8" t="s">
        <v>3082</v>
      </c>
      <c r="D5374" s="8" t="s">
        <v>8161</v>
      </c>
      <c r="E5374" s="8" t="s">
        <v>121</v>
      </c>
      <c r="F5374" s="8" t="s">
        <v>7759</v>
      </c>
    </row>
    <row r="5375" spans="2:6" x14ac:dyDescent="0.3">
      <c r="B5375" s="8" t="s">
        <v>7727</v>
      </c>
      <c r="C5375" s="8" t="s">
        <v>8162</v>
      </c>
      <c r="D5375" s="8" t="s">
        <v>8163</v>
      </c>
      <c r="E5375" s="8" t="s">
        <v>121</v>
      </c>
      <c r="F5375" s="8" t="s">
        <v>7759</v>
      </c>
    </row>
    <row r="5376" spans="2:6" x14ac:dyDescent="0.3">
      <c r="B5376" s="8" t="s">
        <v>7727</v>
      </c>
      <c r="C5376" s="8" t="s">
        <v>8164</v>
      </c>
      <c r="D5376" s="8" t="s">
        <v>8165</v>
      </c>
      <c r="E5376" s="8" t="s">
        <v>121</v>
      </c>
      <c r="F5376" s="8" t="s">
        <v>7759</v>
      </c>
    </row>
    <row r="5377" spans="2:6" x14ac:dyDescent="0.3">
      <c r="B5377" s="8" t="s">
        <v>7727</v>
      </c>
      <c r="C5377" s="8" t="s">
        <v>7151</v>
      </c>
      <c r="D5377" s="8" t="s">
        <v>8166</v>
      </c>
      <c r="E5377" s="8" t="s">
        <v>121</v>
      </c>
      <c r="F5377" s="8" t="s">
        <v>7759</v>
      </c>
    </row>
    <row r="5378" spans="2:6" x14ac:dyDescent="0.3">
      <c r="B5378" s="8" t="s">
        <v>7733</v>
      </c>
      <c r="C5378" s="8" t="s">
        <v>3985</v>
      </c>
      <c r="D5378" s="8" t="s">
        <v>8167</v>
      </c>
      <c r="E5378" s="8" t="s">
        <v>121</v>
      </c>
      <c r="F5378" s="8" t="s">
        <v>7759</v>
      </c>
    </row>
    <row r="5379" spans="2:6" x14ac:dyDescent="0.3">
      <c r="B5379" s="8" t="s">
        <v>7733</v>
      </c>
      <c r="C5379" s="8" t="s">
        <v>8101</v>
      </c>
      <c r="D5379" s="8" t="s">
        <v>8168</v>
      </c>
      <c r="E5379" s="8" t="s">
        <v>121</v>
      </c>
      <c r="F5379" s="8" t="s">
        <v>7759</v>
      </c>
    </row>
    <row r="5380" spans="2:6" x14ac:dyDescent="0.3">
      <c r="B5380" s="8" t="s">
        <v>7733</v>
      </c>
      <c r="C5380" s="8" t="s">
        <v>2382</v>
      </c>
      <c r="D5380" s="8" t="s">
        <v>8169</v>
      </c>
      <c r="E5380" s="8" t="s">
        <v>121</v>
      </c>
      <c r="F5380" s="8" t="s">
        <v>7759</v>
      </c>
    </row>
    <row r="5381" spans="2:6" x14ac:dyDescent="0.3">
      <c r="B5381" s="8" t="s">
        <v>8170</v>
      </c>
      <c r="C5381" s="8" t="s">
        <v>1502</v>
      </c>
      <c r="D5381" s="8" t="s">
        <v>8171</v>
      </c>
      <c r="E5381" s="8" t="s">
        <v>121</v>
      </c>
      <c r="F5381" s="8" t="s">
        <v>7759</v>
      </c>
    </row>
    <row r="5382" spans="2:6" x14ac:dyDescent="0.3">
      <c r="B5382" s="8" t="s">
        <v>8170</v>
      </c>
      <c r="C5382" s="8" t="s">
        <v>4628</v>
      </c>
      <c r="D5382" s="8" t="s">
        <v>8172</v>
      </c>
      <c r="E5382" s="8" t="s">
        <v>121</v>
      </c>
      <c r="F5382" s="8" t="s">
        <v>7759</v>
      </c>
    </row>
    <row r="5383" spans="2:6" x14ac:dyDescent="0.3">
      <c r="B5383" s="8" t="s">
        <v>8170</v>
      </c>
      <c r="C5383" s="8" t="s">
        <v>4458</v>
      </c>
      <c r="D5383" s="8" t="s">
        <v>8173</v>
      </c>
      <c r="E5383" s="8" t="s">
        <v>121</v>
      </c>
      <c r="F5383" s="8" t="s">
        <v>7759</v>
      </c>
    </row>
    <row r="5384" spans="2:6" x14ac:dyDescent="0.3">
      <c r="B5384" s="8" t="s">
        <v>8174</v>
      </c>
      <c r="C5384" s="8" t="s">
        <v>6399</v>
      </c>
      <c r="D5384" s="8" t="s">
        <v>8175</v>
      </c>
      <c r="E5384" s="8" t="s">
        <v>121</v>
      </c>
      <c r="F5384" s="8" t="s">
        <v>7759</v>
      </c>
    </row>
    <row r="5385" spans="2:6" x14ac:dyDescent="0.3">
      <c r="B5385" s="8" t="s">
        <v>8174</v>
      </c>
      <c r="C5385" s="8" t="s">
        <v>608</v>
      </c>
      <c r="D5385" s="8" t="s">
        <v>8176</v>
      </c>
      <c r="E5385" s="8" t="s">
        <v>121</v>
      </c>
      <c r="F5385" s="8" t="s">
        <v>7759</v>
      </c>
    </row>
    <row r="5386" spans="2:6" x14ac:dyDescent="0.3">
      <c r="B5386" s="8" t="s">
        <v>8174</v>
      </c>
      <c r="C5386" s="8" t="s">
        <v>1071</v>
      </c>
      <c r="D5386" s="8" t="s">
        <v>8177</v>
      </c>
      <c r="E5386" s="8" t="s">
        <v>121</v>
      </c>
      <c r="F5386" s="8" t="s">
        <v>7759</v>
      </c>
    </row>
    <row r="5387" spans="2:6" x14ac:dyDescent="0.3">
      <c r="B5387" s="8" t="s">
        <v>8174</v>
      </c>
      <c r="C5387" s="8" t="s">
        <v>1073</v>
      </c>
      <c r="D5387" s="8" t="s">
        <v>8178</v>
      </c>
      <c r="E5387" s="8" t="s">
        <v>121</v>
      </c>
      <c r="F5387" s="8" t="s">
        <v>7759</v>
      </c>
    </row>
    <row r="5388" spans="2:6" x14ac:dyDescent="0.3">
      <c r="B5388" s="8" t="s">
        <v>8179</v>
      </c>
      <c r="C5388" s="8" t="s">
        <v>3421</v>
      </c>
      <c r="D5388" s="8" t="s">
        <v>8180</v>
      </c>
      <c r="E5388" s="8" t="s">
        <v>121</v>
      </c>
      <c r="F5388" s="8" t="s">
        <v>7759</v>
      </c>
    </row>
    <row r="5389" spans="2:6" x14ac:dyDescent="0.3">
      <c r="B5389" s="8" t="s">
        <v>8179</v>
      </c>
      <c r="C5389" s="8" t="s">
        <v>3423</v>
      </c>
      <c r="D5389" s="8" t="s">
        <v>8181</v>
      </c>
      <c r="E5389" s="8" t="s">
        <v>121</v>
      </c>
      <c r="F5389" s="8" t="s">
        <v>7759</v>
      </c>
    </row>
    <row r="5390" spans="2:6" x14ac:dyDescent="0.3">
      <c r="B5390" s="8" t="s">
        <v>8182</v>
      </c>
      <c r="C5390" s="8" t="s">
        <v>8162</v>
      </c>
      <c r="D5390" s="8" t="s">
        <v>8183</v>
      </c>
      <c r="E5390" s="8" t="s">
        <v>121</v>
      </c>
      <c r="F5390" s="8" t="s">
        <v>7759</v>
      </c>
    </row>
    <row r="5391" spans="2:6" x14ac:dyDescent="0.3">
      <c r="B5391" s="8" t="s">
        <v>8182</v>
      </c>
      <c r="C5391" s="8" t="s">
        <v>3084</v>
      </c>
      <c r="D5391" s="8" t="s">
        <v>8184</v>
      </c>
      <c r="E5391" s="8" t="s">
        <v>121</v>
      </c>
      <c r="F5391" s="8" t="s">
        <v>7759</v>
      </c>
    </row>
    <row r="5392" spans="2:6" x14ac:dyDescent="0.3">
      <c r="B5392" s="8" t="s">
        <v>8185</v>
      </c>
      <c r="C5392" s="8" t="s">
        <v>8186</v>
      </c>
      <c r="D5392" s="8" t="s">
        <v>8187</v>
      </c>
      <c r="E5392" s="8" t="s">
        <v>121</v>
      </c>
      <c r="F5392" s="8" t="s">
        <v>7759</v>
      </c>
    </row>
    <row r="5393" spans="2:6" x14ac:dyDescent="0.3">
      <c r="B5393" s="8" t="s">
        <v>8185</v>
      </c>
      <c r="C5393" s="8" t="s">
        <v>482</v>
      </c>
      <c r="D5393" s="8" t="s">
        <v>8188</v>
      </c>
      <c r="E5393" s="8" t="s">
        <v>121</v>
      </c>
      <c r="F5393" s="8" t="s">
        <v>7759</v>
      </c>
    </row>
    <row r="5394" spans="2:6" x14ac:dyDescent="0.3">
      <c r="B5394" s="8" t="s">
        <v>8185</v>
      </c>
      <c r="C5394" s="8" t="s">
        <v>1887</v>
      </c>
      <c r="D5394" s="8" t="s">
        <v>8189</v>
      </c>
      <c r="E5394" s="8" t="s">
        <v>121</v>
      </c>
      <c r="F5394" s="8" t="s">
        <v>7759</v>
      </c>
    </row>
    <row r="5395" spans="2:6" x14ac:dyDescent="0.3">
      <c r="B5395" s="8" t="s">
        <v>8185</v>
      </c>
      <c r="C5395" s="8" t="s">
        <v>7661</v>
      </c>
      <c r="D5395" s="8" t="s">
        <v>8190</v>
      </c>
      <c r="E5395" s="8" t="s">
        <v>121</v>
      </c>
      <c r="F5395" s="8" t="s">
        <v>7759</v>
      </c>
    </row>
    <row r="5396" spans="2:6" x14ac:dyDescent="0.3">
      <c r="B5396" s="8" t="s">
        <v>8185</v>
      </c>
      <c r="C5396" s="8" t="s">
        <v>6428</v>
      </c>
      <c r="D5396" s="8" t="s">
        <v>8191</v>
      </c>
      <c r="E5396" s="8" t="s">
        <v>121</v>
      </c>
      <c r="F5396" s="8" t="s">
        <v>7759</v>
      </c>
    </row>
    <row r="5397" spans="2:6" x14ac:dyDescent="0.3">
      <c r="B5397" s="8" t="s">
        <v>8185</v>
      </c>
      <c r="C5397" s="8" t="s">
        <v>6430</v>
      </c>
      <c r="D5397" s="8" t="s">
        <v>8192</v>
      </c>
      <c r="E5397" s="8" t="s">
        <v>121</v>
      </c>
      <c r="F5397" s="8" t="s">
        <v>7759</v>
      </c>
    </row>
    <row r="5398" spans="2:6" x14ac:dyDescent="0.3">
      <c r="B5398" s="8" t="s">
        <v>8185</v>
      </c>
      <c r="C5398" s="8" t="s">
        <v>5091</v>
      </c>
      <c r="D5398" s="8" t="s">
        <v>8193</v>
      </c>
      <c r="E5398" s="8" t="s">
        <v>121</v>
      </c>
      <c r="F5398" s="8" t="s">
        <v>7759</v>
      </c>
    </row>
    <row r="5399" spans="2:6" x14ac:dyDescent="0.3">
      <c r="B5399" s="8" t="s">
        <v>8185</v>
      </c>
      <c r="C5399" s="8" t="s">
        <v>6272</v>
      </c>
      <c r="D5399" s="8" t="s">
        <v>8194</v>
      </c>
      <c r="E5399" s="8" t="s">
        <v>121</v>
      </c>
      <c r="F5399" s="8" t="s">
        <v>7759</v>
      </c>
    </row>
    <row r="5400" spans="2:6" x14ac:dyDescent="0.3">
      <c r="B5400" s="8" t="s">
        <v>8185</v>
      </c>
      <c r="C5400" s="8" t="s">
        <v>1573</v>
      </c>
      <c r="D5400" s="8" t="s">
        <v>8195</v>
      </c>
      <c r="E5400" s="8" t="s">
        <v>121</v>
      </c>
      <c r="F5400" s="8" t="s">
        <v>7759</v>
      </c>
    </row>
    <row r="5401" spans="2:6" x14ac:dyDescent="0.3">
      <c r="B5401" s="8" t="s">
        <v>8185</v>
      </c>
      <c r="C5401" s="8" t="s">
        <v>3419</v>
      </c>
      <c r="D5401" s="8" t="s">
        <v>8196</v>
      </c>
      <c r="E5401" s="8" t="s">
        <v>121</v>
      </c>
      <c r="F5401" s="8" t="s">
        <v>7759</v>
      </c>
    </row>
    <row r="5402" spans="2:6" x14ac:dyDescent="0.3">
      <c r="B5402" s="8" t="s">
        <v>8185</v>
      </c>
      <c r="C5402" s="8" t="s">
        <v>8032</v>
      </c>
      <c r="D5402" s="8" t="s">
        <v>8197</v>
      </c>
      <c r="E5402" s="8" t="s">
        <v>121</v>
      </c>
      <c r="F5402" s="8" t="s">
        <v>7759</v>
      </c>
    </row>
    <row r="5403" spans="2:6" x14ac:dyDescent="0.3">
      <c r="B5403" s="8" t="s">
        <v>8185</v>
      </c>
      <c r="C5403" s="8" t="s">
        <v>8034</v>
      </c>
      <c r="D5403" s="8" t="s">
        <v>8198</v>
      </c>
      <c r="E5403" s="8" t="s">
        <v>121</v>
      </c>
      <c r="F5403" s="8" t="s">
        <v>7759</v>
      </c>
    </row>
    <row r="5404" spans="2:6" x14ac:dyDescent="0.3">
      <c r="B5404" s="8" t="s">
        <v>8185</v>
      </c>
      <c r="C5404" s="8" t="s">
        <v>4579</v>
      </c>
      <c r="D5404" s="8" t="s">
        <v>8199</v>
      </c>
      <c r="E5404" s="8" t="s">
        <v>121</v>
      </c>
      <c r="F5404" s="8" t="s">
        <v>7759</v>
      </c>
    </row>
    <row r="5405" spans="2:6" x14ac:dyDescent="0.3">
      <c r="B5405" s="8" t="s">
        <v>8185</v>
      </c>
      <c r="C5405" s="8" t="s">
        <v>3427</v>
      </c>
      <c r="D5405" s="8" t="s">
        <v>8200</v>
      </c>
      <c r="E5405" s="8" t="s">
        <v>121</v>
      </c>
      <c r="F5405" s="8" t="s">
        <v>7759</v>
      </c>
    </row>
    <row r="5406" spans="2:6" x14ac:dyDescent="0.3">
      <c r="B5406" s="8" t="s">
        <v>8185</v>
      </c>
      <c r="C5406" s="8" t="s">
        <v>3429</v>
      </c>
      <c r="D5406" s="8" t="s">
        <v>8201</v>
      </c>
      <c r="E5406" s="8" t="s">
        <v>121</v>
      </c>
      <c r="F5406" s="8" t="s">
        <v>7759</v>
      </c>
    </row>
    <row r="5407" spans="2:6" x14ac:dyDescent="0.3">
      <c r="B5407" s="8" t="s">
        <v>8185</v>
      </c>
      <c r="C5407" s="8" t="s">
        <v>1218</v>
      </c>
      <c r="D5407" s="8" t="s">
        <v>8202</v>
      </c>
      <c r="E5407" s="8" t="s">
        <v>121</v>
      </c>
      <c r="F5407" s="8" t="s">
        <v>7759</v>
      </c>
    </row>
    <row r="5408" spans="2:6" x14ac:dyDescent="0.3">
      <c r="B5408" s="8" t="s">
        <v>8185</v>
      </c>
      <c r="C5408" s="8" t="s">
        <v>1220</v>
      </c>
      <c r="D5408" s="8" t="s">
        <v>8203</v>
      </c>
      <c r="E5408" s="8" t="s">
        <v>121</v>
      </c>
      <c r="F5408" s="8" t="s">
        <v>7759</v>
      </c>
    </row>
    <row r="5409" spans="2:6" x14ac:dyDescent="0.3">
      <c r="B5409" s="8" t="s">
        <v>8204</v>
      </c>
      <c r="C5409" s="8" t="s">
        <v>2591</v>
      </c>
      <c r="D5409" s="8" t="s">
        <v>8205</v>
      </c>
      <c r="E5409" s="8" t="s">
        <v>121</v>
      </c>
      <c r="F5409" s="8" t="s">
        <v>7759</v>
      </c>
    </row>
    <row r="5410" spans="2:6" x14ac:dyDescent="0.3">
      <c r="B5410" s="8" t="s">
        <v>8206</v>
      </c>
      <c r="C5410" s="8" t="s">
        <v>6120</v>
      </c>
      <c r="D5410" s="8" t="s">
        <v>8207</v>
      </c>
      <c r="E5410" s="8" t="s">
        <v>121</v>
      </c>
      <c r="F5410" s="8" t="s">
        <v>7759</v>
      </c>
    </row>
    <row r="5411" spans="2:6" x14ac:dyDescent="0.3">
      <c r="B5411" s="8" t="s">
        <v>7736</v>
      </c>
      <c r="C5411" s="8" t="s">
        <v>1573</v>
      </c>
      <c r="D5411" s="8" t="s">
        <v>8208</v>
      </c>
      <c r="E5411" s="8" t="s">
        <v>121</v>
      </c>
      <c r="F5411" s="8" t="s">
        <v>7759</v>
      </c>
    </row>
    <row r="5412" spans="2:6" x14ac:dyDescent="0.3">
      <c r="B5412" s="8" t="s">
        <v>7736</v>
      </c>
      <c r="C5412" s="8" t="s">
        <v>746</v>
      </c>
      <c r="D5412" s="8" t="s">
        <v>8209</v>
      </c>
      <c r="E5412" s="8" t="s">
        <v>121</v>
      </c>
      <c r="F5412" s="8" t="s">
        <v>7759</v>
      </c>
    </row>
    <row r="5413" spans="2:6" x14ac:dyDescent="0.3">
      <c r="B5413" s="8" t="s">
        <v>7736</v>
      </c>
      <c r="C5413" s="8" t="s">
        <v>8210</v>
      </c>
      <c r="D5413" s="8" t="s">
        <v>8211</v>
      </c>
      <c r="E5413" s="8" t="s">
        <v>121</v>
      </c>
      <c r="F5413" s="8" t="s">
        <v>7759</v>
      </c>
    </row>
    <row r="5414" spans="2:6" x14ac:dyDescent="0.3">
      <c r="B5414" s="8" t="s">
        <v>7736</v>
      </c>
      <c r="C5414" s="8" t="s">
        <v>6781</v>
      </c>
      <c r="D5414" s="8" t="s">
        <v>8212</v>
      </c>
      <c r="E5414" s="8" t="s">
        <v>121</v>
      </c>
      <c r="F5414" s="8" t="s">
        <v>7759</v>
      </c>
    </row>
    <row r="5415" spans="2:6" x14ac:dyDescent="0.3">
      <c r="B5415" s="8" t="s">
        <v>7736</v>
      </c>
      <c r="C5415" s="8" t="s">
        <v>6783</v>
      </c>
      <c r="D5415" s="8" t="s">
        <v>8213</v>
      </c>
      <c r="E5415" s="8" t="s">
        <v>121</v>
      </c>
      <c r="F5415" s="8" t="s">
        <v>7759</v>
      </c>
    </row>
    <row r="5416" spans="2:6" x14ac:dyDescent="0.3">
      <c r="B5416" s="8" t="s">
        <v>7736</v>
      </c>
      <c r="C5416" s="8" t="s">
        <v>8214</v>
      </c>
      <c r="D5416" s="8" t="s">
        <v>8215</v>
      </c>
      <c r="E5416" s="8" t="s">
        <v>121</v>
      </c>
      <c r="F5416" s="8" t="s">
        <v>7759</v>
      </c>
    </row>
    <row r="5417" spans="2:6" x14ac:dyDescent="0.3">
      <c r="B5417" s="8" t="s">
        <v>7736</v>
      </c>
      <c r="C5417" s="8" t="s">
        <v>6293</v>
      </c>
      <c r="D5417" s="8" t="s">
        <v>8216</v>
      </c>
      <c r="E5417" s="8" t="s">
        <v>121</v>
      </c>
      <c r="F5417" s="8" t="s">
        <v>7759</v>
      </c>
    </row>
    <row r="5418" spans="2:6" x14ac:dyDescent="0.3">
      <c r="B5418" s="8" t="s">
        <v>7736</v>
      </c>
      <c r="C5418" s="8" t="s">
        <v>6785</v>
      </c>
      <c r="D5418" s="8" t="s">
        <v>8217</v>
      </c>
      <c r="E5418" s="8" t="s">
        <v>121</v>
      </c>
      <c r="F5418" s="8" t="s">
        <v>7759</v>
      </c>
    </row>
    <row r="5419" spans="2:6" x14ac:dyDescent="0.3">
      <c r="B5419" s="8" t="s">
        <v>7736</v>
      </c>
      <c r="C5419" s="8" t="s">
        <v>1224</v>
      </c>
      <c r="D5419" s="8" t="s">
        <v>8218</v>
      </c>
      <c r="E5419" s="8" t="s">
        <v>121</v>
      </c>
      <c r="F5419" s="8" t="s">
        <v>7759</v>
      </c>
    </row>
    <row r="5420" spans="2:6" x14ac:dyDescent="0.3">
      <c r="B5420" s="8" t="s">
        <v>7736</v>
      </c>
      <c r="C5420" s="8" t="s">
        <v>8219</v>
      </c>
      <c r="D5420" s="8" t="s">
        <v>8220</v>
      </c>
      <c r="E5420" s="8" t="s">
        <v>121</v>
      </c>
      <c r="F5420" s="8" t="s">
        <v>7759</v>
      </c>
    </row>
    <row r="5421" spans="2:6" x14ac:dyDescent="0.3">
      <c r="B5421" s="8" t="s">
        <v>7736</v>
      </c>
      <c r="C5421" s="8" t="s">
        <v>754</v>
      </c>
      <c r="D5421" s="8" t="s">
        <v>8221</v>
      </c>
      <c r="E5421" s="8" t="s">
        <v>121</v>
      </c>
      <c r="F5421" s="8" t="s">
        <v>7759</v>
      </c>
    </row>
    <row r="5422" spans="2:6" x14ac:dyDescent="0.3">
      <c r="B5422" s="8" t="s">
        <v>7736</v>
      </c>
      <c r="C5422" s="8" t="s">
        <v>5617</v>
      </c>
      <c r="D5422" s="8" t="s">
        <v>8222</v>
      </c>
      <c r="E5422" s="8" t="s">
        <v>121</v>
      </c>
      <c r="F5422" s="8" t="s">
        <v>7759</v>
      </c>
    </row>
    <row r="5423" spans="2:6" x14ac:dyDescent="0.3">
      <c r="B5423" s="8" t="s">
        <v>7736</v>
      </c>
      <c r="C5423" s="8" t="s">
        <v>6297</v>
      </c>
      <c r="D5423" s="8" t="s">
        <v>8223</v>
      </c>
      <c r="E5423" s="8" t="s">
        <v>121</v>
      </c>
      <c r="F5423" s="8" t="s">
        <v>7759</v>
      </c>
    </row>
    <row r="5424" spans="2:6" x14ac:dyDescent="0.3">
      <c r="B5424" s="8" t="s">
        <v>7736</v>
      </c>
      <c r="C5424" s="8" t="s">
        <v>6299</v>
      </c>
      <c r="D5424" s="8" t="s">
        <v>8224</v>
      </c>
      <c r="E5424" s="8" t="s">
        <v>121</v>
      </c>
      <c r="F5424" s="8" t="s">
        <v>7759</v>
      </c>
    </row>
    <row r="5425" spans="2:6" x14ac:dyDescent="0.3">
      <c r="B5425" s="8" t="s">
        <v>7736</v>
      </c>
      <c r="C5425" s="8" t="s">
        <v>6301</v>
      </c>
      <c r="D5425" s="8" t="s">
        <v>8225</v>
      </c>
      <c r="E5425" s="8" t="s">
        <v>121</v>
      </c>
      <c r="F5425" s="8" t="s">
        <v>7759</v>
      </c>
    </row>
    <row r="5426" spans="2:6" x14ac:dyDescent="0.3">
      <c r="B5426" s="8" t="s">
        <v>7736</v>
      </c>
      <c r="C5426" s="8" t="s">
        <v>1003</v>
      </c>
      <c r="D5426" s="8" t="s">
        <v>8226</v>
      </c>
      <c r="E5426" s="8" t="s">
        <v>121</v>
      </c>
      <c r="F5426" s="8" t="s">
        <v>7759</v>
      </c>
    </row>
    <row r="5427" spans="2:6" x14ac:dyDescent="0.3">
      <c r="B5427" s="8" t="s">
        <v>7736</v>
      </c>
      <c r="C5427" s="8" t="s">
        <v>1005</v>
      </c>
      <c r="D5427" s="8" t="s">
        <v>8227</v>
      </c>
      <c r="E5427" s="8" t="s">
        <v>121</v>
      </c>
      <c r="F5427" s="8" t="s">
        <v>7759</v>
      </c>
    </row>
    <row r="5428" spans="2:6" x14ac:dyDescent="0.3">
      <c r="B5428" s="8" t="s">
        <v>7736</v>
      </c>
      <c r="C5428" s="8" t="s">
        <v>95</v>
      </c>
      <c r="D5428" s="8" t="s">
        <v>8228</v>
      </c>
      <c r="E5428" s="8" t="s">
        <v>121</v>
      </c>
      <c r="F5428" s="8" t="s">
        <v>7759</v>
      </c>
    </row>
    <row r="5429" spans="2:6" x14ac:dyDescent="0.3">
      <c r="B5429" s="8" t="s">
        <v>7736</v>
      </c>
      <c r="C5429" s="8" t="s">
        <v>98</v>
      </c>
      <c r="D5429" s="8" t="s">
        <v>8229</v>
      </c>
      <c r="E5429" s="8" t="s">
        <v>121</v>
      </c>
      <c r="F5429" s="8" t="s">
        <v>7759</v>
      </c>
    </row>
    <row r="5430" spans="2:6" x14ac:dyDescent="0.3">
      <c r="B5430" s="8" t="s">
        <v>7736</v>
      </c>
      <c r="C5430" s="8" t="s">
        <v>8230</v>
      </c>
      <c r="D5430" s="8" t="s">
        <v>8231</v>
      </c>
      <c r="E5430" s="8" t="s">
        <v>121</v>
      </c>
      <c r="F5430" s="8" t="s">
        <v>7759</v>
      </c>
    </row>
    <row r="5431" spans="2:6" x14ac:dyDescent="0.3">
      <c r="B5431" s="8" t="s">
        <v>7736</v>
      </c>
      <c r="C5431" s="8" t="s">
        <v>3351</v>
      </c>
      <c r="D5431" s="8" t="s">
        <v>8232</v>
      </c>
      <c r="E5431" s="8" t="s">
        <v>121</v>
      </c>
      <c r="F5431" s="8" t="s">
        <v>7759</v>
      </c>
    </row>
    <row r="5432" spans="2:6" x14ac:dyDescent="0.3">
      <c r="B5432" s="8" t="s">
        <v>7736</v>
      </c>
      <c r="C5432" s="8" t="s">
        <v>3353</v>
      </c>
      <c r="D5432" s="8" t="s">
        <v>8233</v>
      </c>
      <c r="E5432" s="8" t="s">
        <v>121</v>
      </c>
      <c r="F5432" s="8" t="s">
        <v>7759</v>
      </c>
    </row>
    <row r="5433" spans="2:6" x14ac:dyDescent="0.3">
      <c r="B5433" s="8" t="s">
        <v>7736</v>
      </c>
      <c r="C5433" s="8" t="s">
        <v>2443</v>
      </c>
      <c r="D5433" s="8" t="s">
        <v>8234</v>
      </c>
      <c r="E5433" s="8" t="s">
        <v>121</v>
      </c>
      <c r="F5433" s="8" t="s">
        <v>7759</v>
      </c>
    </row>
    <row r="5434" spans="2:6" x14ac:dyDescent="0.3">
      <c r="B5434" s="8" t="s">
        <v>7736</v>
      </c>
      <c r="C5434" s="8" t="s">
        <v>2445</v>
      </c>
      <c r="D5434" s="8" t="s">
        <v>8235</v>
      </c>
      <c r="E5434" s="8" t="s">
        <v>121</v>
      </c>
      <c r="F5434" s="8" t="s">
        <v>7759</v>
      </c>
    </row>
    <row r="5435" spans="2:6" x14ac:dyDescent="0.3">
      <c r="B5435" s="8" t="s">
        <v>8236</v>
      </c>
      <c r="C5435" s="8" t="s">
        <v>1670</v>
      </c>
      <c r="D5435" s="8" t="s">
        <v>8237</v>
      </c>
      <c r="E5435" s="8" t="s">
        <v>121</v>
      </c>
      <c r="F5435" s="8" t="s">
        <v>7759</v>
      </c>
    </row>
    <row r="5436" spans="2:6" x14ac:dyDescent="0.3">
      <c r="B5436" s="8" t="s">
        <v>8236</v>
      </c>
      <c r="C5436" s="8" t="s">
        <v>8238</v>
      </c>
      <c r="D5436" s="8" t="s">
        <v>8239</v>
      </c>
      <c r="E5436" s="8" t="s">
        <v>121</v>
      </c>
      <c r="F5436" s="8" t="s">
        <v>7759</v>
      </c>
    </row>
    <row r="5437" spans="2:6" x14ac:dyDescent="0.3">
      <c r="B5437" s="8" t="s">
        <v>8236</v>
      </c>
      <c r="C5437" s="8" t="s">
        <v>8240</v>
      </c>
      <c r="D5437" s="8" t="s">
        <v>8241</v>
      </c>
      <c r="E5437" s="8" t="s">
        <v>121</v>
      </c>
      <c r="F5437" s="8" t="s">
        <v>7759</v>
      </c>
    </row>
    <row r="5438" spans="2:6" x14ac:dyDescent="0.3">
      <c r="B5438" s="8" t="s">
        <v>8236</v>
      </c>
      <c r="C5438" s="8" t="s">
        <v>864</v>
      </c>
      <c r="D5438" s="8" t="s">
        <v>8242</v>
      </c>
      <c r="E5438" s="8" t="s">
        <v>121</v>
      </c>
      <c r="F5438" s="8" t="s">
        <v>7759</v>
      </c>
    </row>
    <row r="5439" spans="2:6" x14ac:dyDescent="0.3">
      <c r="B5439" s="8" t="s">
        <v>8243</v>
      </c>
      <c r="C5439" s="8" t="s">
        <v>1171</v>
      </c>
      <c r="D5439" s="8" t="s">
        <v>8244</v>
      </c>
      <c r="E5439" s="8" t="s">
        <v>121</v>
      </c>
      <c r="F5439" s="8" t="s">
        <v>7759</v>
      </c>
    </row>
    <row r="5440" spans="2:6" x14ac:dyDescent="0.3">
      <c r="B5440" s="8" t="s">
        <v>8243</v>
      </c>
      <c r="C5440" s="8" t="s">
        <v>8245</v>
      </c>
      <c r="D5440" s="8" t="s">
        <v>8246</v>
      </c>
      <c r="E5440" s="8" t="s">
        <v>121</v>
      </c>
      <c r="F5440" s="8" t="s">
        <v>7759</v>
      </c>
    </row>
    <row r="5441" spans="2:6" x14ac:dyDescent="0.3">
      <c r="B5441" s="8" t="s">
        <v>8243</v>
      </c>
      <c r="C5441" s="8" t="s">
        <v>8247</v>
      </c>
      <c r="D5441" s="8" t="s">
        <v>8248</v>
      </c>
      <c r="E5441" s="8" t="s">
        <v>121</v>
      </c>
      <c r="F5441" s="8" t="s">
        <v>7759</v>
      </c>
    </row>
    <row r="5442" spans="2:6" x14ac:dyDescent="0.3">
      <c r="B5442" s="8" t="s">
        <v>8243</v>
      </c>
      <c r="C5442" s="8" t="s">
        <v>3617</v>
      </c>
      <c r="D5442" s="8" t="s">
        <v>8249</v>
      </c>
      <c r="E5442" s="8" t="s">
        <v>121</v>
      </c>
      <c r="F5442" s="8" t="s">
        <v>7759</v>
      </c>
    </row>
    <row r="5443" spans="2:6" x14ac:dyDescent="0.3">
      <c r="B5443" s="8" t="s">
        <v>8243</v>
      </c>
      <c r="C5443" s="8" t="s">
        <v>8250</v>
      </c>
      <c r="D5443" s="8" t="s">
        <v>8251</v>
      </c>
      <c r="E5443" s="8" t="s">
        <v>121</v>
      </c>
      <c r="F5443" s="8" t="s">
        <v>7759</v>
      </c>
    </row>
    <row r="5444" spans="2:6" x14ac:dyDescent="0.3">
      <c r="B5444" s="8" t="s">
        <v>8252</v>
      </c>
      <c r="C5444" s="8" t="s">
        <v>1948</v>
      </c>
      <c r="D5444" s="8" t="s">
        <v>8253</v>
      </c>
      <c r="E5444" s="8" t="s">
        <v>121</v>
      </c>
      <c r="F5444" s="8" t="s">
        <v>7759</v>
      </c>
    </row>
    <row r="5445" spans="2:6" x14ac:dyDescent="0.3">
      <c r="B5445" s="8" t="s">
        <v>8252</v>
      </c>
      <c r="C5445" s="8" t="s">
        <v>1471</v>
      </c>
      <c r="D5445" s="8" t="s">
        <v>8254</v>
      </c>
      <c r="E5445" s="8" t="s">
        <v>121</v>
      </c>
      <c r="F5445" s="8" t="s">
        <v>7759</v>
      </c>
    </row>
    <row r="5446" spans="2:6" x14ac:dyDescent="0.3">
      <c r="B5446" s="8" t="s">
        <v>8252</v>
      </c>
      <c r="C5446" s="8" t="s">
        <v>3978</v>
      </c>
      <c r="D5446" s="8" t="s">
        <v>8255</v>
      </c>
      <c r="E5446" s="8" t="s">
        <v>121</v>
      </c>
      <c r="F5446" s="8" t="s">
        <v>7759</v>
      </c>
    </row>
    <row r="5447" spans="2:6" x14ac:dyDescent="0.3">
      <c r="B5447" s="8" t="s">
        <v>8252</v>
      </c>
      <c r="C5447" s="8" t="s">
        <v>8256</v>
      </c>
      <c r="D5447" s="8" t="s">
        <v>8257</v>
      </c>
      <c r="E5447" s="8" t="s">
        <v>121</v>
      </c>
      <c r="F5447" s="8" t="s">
        <v>7759</v>
      </c>
    </row>
    <row r="5448" spans="2:6" x14ac:dyDescent="0.3">
      <c r="B5448" s="8" t="s">
        <v>8252</v>
      </c>
      <c r="C5448" s="8" t="s">
        <v>3980</v>
      </c>
      <c r="D5448" s="8" t="s">
        <v>8258</v>
      </c>
      <c r="E5448" s="8" t="s">
        <v>121</v>
      </c>
      <c r="F5448" s="8" t="s">
        <v>7759</v>
      </c>
    </row>
    <row r="5449" spans="2:6" x14ac:dyDescent="0.3">
      <c r="B5449" s="8" t="s">
        <v>8252</v>
      </c>
      <c r="C5449" s="8" t="s">
        <v>304</v>
      </c>
      <c r="D5449" s="8" t="s">
        <v>8259</v>
      </c>
      <c r="E5449" s="8" t="s">
        <v>121</v>
      </c>
      <c r="F5449" s="8" t="s">
        <v>7759</v>
      </c>
    </row>
    <row r="5450" spans="2:6" x14ac:dyDescent="0.3">
      <c r="B5450" s="8" t="s">
        <v>8252</v>
      </c>
      <c r="C5450" s="8" t="s">
        <v>1528</v>
      </c>
      <c r="D5450" s="8" t="s">
        <v>8260</v>
      </c>
      <c r="E5450" s="8" t="s">
        <v>121</v>
      </c>
      <c r="F5450" s="8" t="s">
        <v>7759</v>
      </c>
    </row>
    <row r="5451" spans="2:6" x14ac:dyDescent="0.3">
      <c r="B5451" s="8" t="s">
        <v>8252</v>
      </c>
      <c r="C5451" s="8" t="s">
        <v>1482</v>
      </c>
      <c r="D5451" s="8" t="s">
        <v>8261</v>
      </c>
      <c r="E5451" s="8" t="s">
        <v>121</v>
      </c>
      <c r="F5451" s="8" t="s">
        <v>7759</v>
      </c>
    </row>
    <row r="5452" spans="2:6" x14ac:dyDescent="0.3">
      <c r="B5452" s="8" t="s">
        <v>8252</v>
      </c>
      <c r="C5452" s="8" t="s">
        <v>1484</v>
      </c>
      <c r="D5452" s="8" t="s">
        <v>8262</v>
      </c>
      <c r="E5452" s="8" t="s">
        <v>121</v>
      </c>
      <c r="F5452" s="8" t="s">
        <v>7759</v>
      </c>
    </row>
    <row r="5453" spans="2:6" x14ac:dyDescent="0.3">
      <c r="B5453" s="8" t="s">
        <v>8252</v>
      </c>
      <c r="C5453" s="8" t="s">
        <v>6746</v>
      </c>
      <c r="D5453" s="8" t="s">
        <v>8263</v>
      </c>
      <c r="E5453" s="8" t="s">
        <v>121</v>
      </c>
      <c r="F5453" s="8" t="s">
        <v>7759</v>
      </c>
    </row>
    <row r="5454" spans="2:6" x14ac:dyDescent="0.3">
      <c r="B5454" s="8" t="s">
        <v>8252</v>
      </c>
      <c r="C5454" s="8" t="s">
        <v>1486</v>
      </c>
      <c r="D5454" s="8" t="s">
        <v>8264</v>
      </c>
      <c r="E5454" s="8" t="s">
        <v>121</v>
      </c>
      <c r="F5454" s="8" t="s">
        <v>7759</v>
      </c>
    </row>
    <row r="5455" spans="2:6" x14ac:dyDescent="0.3">
      <c r="B5455" s="8" t="s">
        <v>8252</v>
      </c>
      <c r="C5455" s="8" t="s">
        <v>142</v>
      </c>
      <c r="D5455" s="8" t="s">
        <v>8265</v>
      </c>
      <c r="E5455" s="8" t="s">
        <v>121</v>
      </c>
      <c r="F5455" s="8" t="s">
        <v>7759</v>
      </c>
    </row>
    <row r="5456" spans="2:6" x14ac:dyDescent="0.3">
      <c r="B5456" s="8" t="s">
        <v>8266</v>
      </c>
      <c r="C5456" s="8" t="s">
        <v>4622</v>
      </c>
      <c r="D5456" s="8" t="s">
        <v>8267</v>
      </c>
      <c r="E5456" s="8" t="s">
        <v>124</v>
      </c>
      <c r="F5456" s="8" t="s">
        <v>7759</v>
      </c>
    </row>
    <row r="5457" spans="2:6" x14ac:dyDescent="0.3">
      <c r="B5457" s="8" t="s">
        <v>7518</v>
      </c>
      <c r="C5457" s="8" t="s">
        <v>541</v>
      </c>
      <c r="D5457" s="8" t="s">
        <v>8268</v>
      </c>
      <c r="E5457" s="8" t="s">
        <v>124</v>
      </c>
      <c r="F5457" s="8" t="s">
        <v>7759</v>
      </c>
    </row>
    <row r="5458" spans="2:6" x14ac:dyDescent="0.3">
      <c r="B5458" s="8" t="s">
        <v>7518</v>
      </c>
      <c r="C5458" s="8" t="s">
        <v>2036</v>
      </c>
      <c r="D5458" s="8" t="s">
        <v>8269</v>
      </c>
      <c r="E5458" s="8" t="s">
        <v>124</v>
      </c>
      <c r="F5458" s="8" t="s">
        <v>7759</v>
      </c>
    </row>
    <row r="5459" spans="2:6" x14ac:dyDescent="0.3">
      <c r="B5459" s="8" t="s">
        <v>7518</v>
      </c>
      <c r="C5459" s="8" t="s">
        <v>8270</v>
      </c>
      <c r="D5459" s="8" t="s">
        <v>8271</v>
      </c>
      <c r="E5459" s="8" t="s">
        <v>124</v>
      </c>
      <c r="F5459" s="8" t="s">
        <v>7759</v>
      </c>
    </row>
    <row r="5460" spans="2:6" x14ac:dyDescent="0.3">
      <c r="B5460" s="8" t="s">
        <v>8272</v>
      </c>
      <c r="C5460" s="8" t="s">
        <v>8273</v>
      </c>
      <c r="D5460" s="8" t="s">
        <v>8274</v>
      </c>
      <c r="E5460" s="8" t="s">
        <v>124</v>
      </c>
      <c r="F5460" s="8" t="s">
        <v>7759</v>
      </c>
    </row>
    <row r="5461" spans="2:6" x14ac:dyDescent="0.3">
      <c r="B5461" s="8" t="s">
        <v>8272</v>
      </c>
      <c r="C5461" s="8" t="s">
        <v>8275</v>
      </c>
      <c r="D5461" s="8" t="s">
        <v>8276</v>
      </c>
      <c r="E5461" s="8" t="s">
        <v>124</v>
      </c>
      <c r="F5461" s="8" t="s">
        <v>7759</v>
      </c>
    </row>
    <row r="5462" spans="2:6" x14ac:dyDescent="0.3">
      <c r="B5462" s="8" t="s">
        <v>8272</v>
      </c>
      <c r="C5462" s="8" t="s">
        <v>8277</v>
      </c>
      <c r="D5462" s="8" t="s">
        <v>8278</v>
      </c>
      <c r="E5462" s="8" t="s">
        <v>124</v>
      </c>
      <c r="F5462" s="8" t="s">
        <v>7759</v>
      </c>
    </row>
    <row r="5463" spans="2:6" x14ac:dyDescent="0.3">
      <c r="B5463" s="8" t="s">
        <v>8272</v>
      </c>
      <c r="C5463" s="8" t="s">
        <v>8279</v>
      </c>
      <c r="D5463" s="8" t="s">
        <v>8280</v>
      </c>
      <c r="E5463" s="8" t="s">
        <v>124</v>
      </c>
      <c r="F5463" s="8" t="s">
        <v>7759</v>
      </c>
    </row>
    <row r="5464" spans="2:6" x14ac:dyDescent="0.3">
      <c r="B5464" s="8" t="s">
        <v>8272</v>
      </c>
      <c r="C5464" s="8" t="s">
        <v>3152</v>
      </c>
      <c r="D5464" s="8" t="s">
        <v>8281</v>
      </c>
      <c r="E5464" s="8" t="s">
        <v>124</v>
      </c>
      <c r="F5464" s="8" t="s">
        <v>7759</v>
      </c>
    </row>
    <row r="5465" spans="2:6" x14ac:dyDescent="0.3">
      <c r="B5465" s="8" t="s">
        <v>8272</v>
      </c>
      <c r="C5465" s="8" t="s">
        <v>8282</v>
      </c>
      <c r="D5465" s="8" t="s">
        <v>8283</v>
      </c>
      <c r="E5465" s="8" t="s">
        <v>124</v>
      </c>
      <c r="F5465" s="8" t="s">
        <v>7759</v>
      </c>
    </row>
    <row r="5466" spans="2:6" x14ac:dyDescent="0.3">
      <c r="B5466" s="8" t="s">
        <v>8272</v>
      </c>
      <c r="C5466" s="8" t="s">
        <v>8284</v>
      </c>
      <c r="D5466" s="8" t="s">
        <v>8285</v>
      </c>
      <c r="E5466" s="8" t="s">
        <v>124</v>
      </c>
      <c r="F5466" s="8" t="s">
        <v>7759</v>
      </c>
    </row>
    <row r="5467" spans="2:6" x14ac:dyDescent="0.3">
      <c r="B5467" s="8" t="s">
        <v>8272</v>
      </c>
      <c r="C5467" s="8" t="s">
        <v>1556</v>
      </c>
      <c r="D5467" s="8" t="s">
        <v>8286</v>
      </c>
      <c r="E5467" s="8" t="s">
        <v>124</v>
      </c>
      <c r="F5467" s="8" t="s">
        <v>7759</v>
      </c>
    </row>
    <row r="5468" spans="2:6" x14ac:dyDescent="0.3">
      <c r="B5468" s="8" t="s">
        <v>8272</v>
      </c>
      <c r="C5468" s="8" t="s">
        <v>8287</v>
      </c>
      <c r="D5468" s="8" t="s">
        <v>8288</v>
      </c>
      <c r="E5468" s="8" t="s">
        <v>124</v>
      </c>
      <c r="F5468" s="8" t="s">
        <v>7759</v>
      </c>
    </row>
    <row r="5469" spans="2:6" x14ac:dyDescent="0.3">
      <c r="B5469" s="8" t="s">
        <v>8272</v>
      </c>
      <c r="C5469" s="8" t="s">
        <v>8289</v>
      </c>
      <c r="D5469" s="8" t="s">
        <v>8290</v>
      </c>
      <c r="E5469" s="8" t="s">
        <v>124</v>
      </c>
      <c r="F5469" s="8" t="s">
        <v>7759</v>
      </c>
    </row>
    <row r="5470" spans="2:6" x14ac:dyDescent="0.3">
      <c r="B5470" s="8" t="s">
        <v>8272</v>
      </c>
      <c r="C5470" s="8" t="s">
        <v>8291</v>
      </c>
      <c r="D5470" s="8" t="s">
        <v>8292</v>
      </c>
      <c r="E5470" s="8" t="s">
        <v>124</v>
      </c>
      <c r="F5470" s="8" t="s">
        <v>7759</v>
      </c>
    </row>
    <row r="5471" spans="2:6" x14ac:dyDescent="0.3">
      <c r="B5471" s="8" t="s">
        <v>8272</v>
      </c>
      <c r="C5471" s="8" t="s">
        <v>8293</v>
      </c>
      <c r="D5471" s="8" t="s">
        <v>8294</v>
      </c>
      <c r="E5471" s="8" t="s">
        <v>124</v>
      </c>
      <c r="F5471" s="8" t="s">
        <v>7759</v>
      </c>
    </row>
    <row r="5472" spans="2:6" x14ac:dyDescent="0.3">
      <c r="B5472" s="8" t="s">
        <v>8272</v>
      </c>
      <c r="C5472" s="8" t="s">
        <v>8295</v>
      </c>
      <c r="D5472" s="8" t="s">
        <v>8296</v>
      </c>
      <c r="E5472" s="8" t="s">
        <v>124</v>
      </c>
      <c r="F5472" s="8" t="s">
        <v>7759</v>
      </c>
    </row>
    <row r="5473" spans="2:6" x14ac:dyDescent="0.3">
      <c r="B5473" s="8" t="s">
        <v>8272</v>
      </c>
      <c r="C5473" s="8" t="s">
        <v>8297</v>
      </c>
      <c r="D5473" s="8" t="s">
        <v>8298</v>
      </c>
      <c r="E5473" s="8" t="s">
        <v>124</v>
      </c>
      <c r="F5473" s="8" t="s">
        <v>7759</v>
      </c>
    </row>
    <row r="5474" spans="2:6" x14ac:dyDescent="0.3">
      <c r="B5474" s="8" t="s">
        <v>8272</v>
      </c>
      <c r="C5474" s="8" t="s">
        <v>8299</v>
      </c>
      <c r="D5474" s="8" t="s">
        <v>8300</v>
      </c>
      <c r="E5474" s="8" t="s">
        <v>124</v>
      </c>
      <c r="F5474" s="8" t="s">
        <v>7759</v>
      </c>
    </row>
    <row r="5475" spans="2:6" x14ac:dyDescent="0.3">
      <c r="B5475" s="8" t="s">
        <v>8272</v>
      </c>
      <c r="C5475" s="8" t="s">
        <v>2825</v>
      </c>
      <c r="D5475" s="8" t="s">
        <v>8301</v>
      </c>
      <c r="E5475" s="8" t="s">
        <v>124</v>
      </c>
      <c r="F5475" s="8" t="s">
        <v>7759</v>
      </c>
    </row>
    <row r="5476" spans="2:6" x14ac:dyDescent="0.3">
      <c r="B5476" s="8" t="s">
        <v>8302</v>
      </c>
      <c r="C5476" s="8" t="s">
        <v>8303</v>
      </c>
      <c r="D5476" s="8" t="s">
        <v>8304</v>
      </c>
      <c r="E5476" s="8" t="s">
        <v>124</v>
      </c>
      <c r="F5476" s="8" t="s">
        <v>7759</v>
      </c>
    </row>
    <row r="5477" spans="2:6" x14ac:dyDescent="0.3">
      <c r="B5477" s="8" t="s">
        <v>8305</v>
      </c>
      <c r="C5477" s="8"/>
      <c r="D5477" s="8" t="s">
        <v>8305</v>
      </c>
      <c r="E5477" s="8" t="s">
        <v>124</v>
      </c>
      <c r="F5477" s="8" t="s">
        <v>7759</v>
      </c>
    </row>
    <row r="5478" spans="2:6" x14ac:dyDescent="0.3">
      <c r="B5478" s="8" t="s">
        <v>8306</v>
      </c>
      <c r="C5478" s="8"/>
      <c r="D5478" s="8" t="s">
        <v>8306</v>
      </c>
      <c r="E5478" s="8" t="s">
        <v>124</v>
      </c>
      <c r="F5478" s="8" t="s">
        <v>7759</v>
      </c>
    </row>
    <row r="5479" spans="2:6" x14ac:dyDescent="0.3">
      <c r="B5479" s="8" t="s">
        <v>8307</v>
      </c>
      <c r="C5479" s="8"/>
      <c r="D5479" s="8" t="s">
        <v>8307</v>
      </c>
      <c r="E5479" s="8" t="s">
        <v>124</v>
      </c>
      <c r="F5479" s="8" t="s">
        <v>7759</v>
      </c>
    </row>
    <row r="5480" spans="2:6" x14ac:dyDescent="0.3">
      <c r="B5480" s="8" t="s">
        <v>8185</v>
      </c>
      <c r="C5480" s="8" t="s">
        <v>5853</v>
      </c>
      <c r="D5480" s="8" t="s">
        <v>8308</v>
      </c>
      <c r="E5480" s="8" t="s">
        <v>124</v>
      </c>
      <c r="F5480" s="8" t="s">
        <v>7759</v>
      </c>
    </row>
    <row r="5481" spans="2:6" x14ac:dyDescent="0.3">
      <c r="B5481" s="8" t="s">
        <v>8185</v>
      </c>
      <c r="C5481" s="8" t="s">
        <v>693</v>
      </c>
      <c r="D5481" s="8" t="s">
        <v>8309</v>
      </c>
      <c r="E5481" s="8" t="s">
        <v>124</v>
      </c>
      <c r="F5481" s="8" t="s">
        <v>7759</v>
      </c>
    </row>
    <row r="5482" spans="2:6" x14ac:dyDescent="0.3">
      <c r="B5482" s="8" t="s">
        <v>8185</v>
      </c>
      <c r="C5482" s="8" t="s">
        <v>4464</v>
      </c>
      <c r="D5482" s="8" t="s">
        <v>8310</v>
      </c>
      <c r="E5482" s="8" t="s">
        <v>124</v>
      </c>
      <c r="F5482" s="8" t="s">
        <v>7759</v>
      </c>
    </row>
    <row r="5483" spans="2:6" x14ac:dyDescent="0.3">
      <c r="B5483" s="8" t="s">
        <v>8185</v>
      </c>
      <c r="C5483" s="8" t="s">
        <v>5636</v>
      </c>
      <c r="D5483" s="8" t="s">
        <v>8311</v>
      </c>
      <c r="E5483" s="8" t="s">
        <v>124</v>
      </c>
      <c r="F5483" s="8" t="s">
        <v>7759</v>
      </c>
    </row>
    <row r="5484" spans="2:6" x14ac:dyDescent="0.3">
      <c r="B5484" s="8" t="s">
        <v>8185</v>
      </c>
      <c r="C5484" s="8" t="s">
        <v>5858</v>
      </c>
      <c r="D5484" s="8" t="s">
        <v>8312</v>
      </c>
      <c r="E5484" s="8" t="s">
        <v>124</v>
      </c>
      <c r="F5484" s="8" t="s">
        <v>7759</v>
      </c>
    </row>
    <row r="5485" spans="2:6" x14ac:dyDescent="0.3">
      <c r="B5485" s="8" t="s">
        <v>8185</v>
      </c>
      <c r="C5485" s="8" t="s">
        <v>3266</v>
      </c>
      <c r="D5485" s="8" t="s">
        <v>8313</v>
      </c>
      <c r="E5485" s="8" t="s">
        <v>124</v>
      </c>
      <c r="F5485" s="8" t="s">
        <v>7759</v>
      </c>
    </row>
    <row r="5486" spans="2:6" x14ac:dyDescent="0.3">
      <c r="B5486" s="8" t="s">
        <v>8185</v>
      </c>
      <c r="C5486" s="8" t="s">
        <v>893</v>
      </c>
      <c r="D5486" s="8" t="s">
        <v>8314</v>
      </c>
      <c r="E5486" s="8" t="s">
        <v>124</v>
      </c>
      <c r="F5486" s="8" t="s">
        <v>7759</v>
      </c>
    </row>
    <row r="5487" spans="2:6" x14ac:dyDescent="0.3">
      <c r="B5487" s="8" t="s">
        <v>8185</v>
      </c>
      <c r="C5487" s="8" t="s">
        <v>895</v>
      </c>
      <c r="D5487" s="8" t="s">
        <v>8315</v>
      </c>
      <c r="E5487" s="8" t="s">
        <v>124</v>
      </c>
      <c r="F5487" s="8" t="s">
        <v>7759</v>
      </c>
    </row>
    <row r="5488" spans="2:6" x14ac:dyDescent="0.3">
      <c r="B5488" s="8" t="s">
        <v>8185</v>
      </c>
      <c r="C5488" s="8" t="s">
        <v>897</v>
      </c>
      <c r="D5488" s="8" t="s">
        <v>8316</v>
      </c>
      <c r="E5488" s="8" t="s">
        <v>124</v>
      </c>
      <c r="F5488" s="8" t="s">
        <v>7759</v>
      </c>
    </row>
    <row r="5489" spans="2:6" x14ac:dyDescent="0.3">
      <c r="B5489" s="8" t="s">
        <v>8185</v>
      </c>
      <c r="C5489" s="8" t="s">
        <v>900</v>
      </c>
      <c r="D5489" s="8" t="s">
        <v>8317</v>
      </c>
      <c r="E5489" s="8" t="s">
        <v>124</v>
      </c>
      <c r="F5489" s="8" t="s">
        <v>7759</v>
      </c>
    </row>
    <row r="5490" spans="2:6" x14ac:dyDescent="0.3">
      <c r="B5490" s="8" t="s">
        <v>8185</v>
      </c>
      <c r="C5490" s="8" t="s">
        <v>2080</v>
      </c>
      <c r="D5490" s="8" t="s">
        <v>8318</v>
      </c>
      <c r="E5490" s="8" t="s">
        <v>124</v>
      </c>
      <c r="F5490" s="8" t="s">
        <v>7759</v>
      </c>
    </row>
    <row r="5491" spans="2:6" x14ac:dyDescent="0.3">
      <c r="B5491" s="8" t="s">
        <v>8185</v>
      </c>
      <c r="C5491" s="8" t="s">
        <v>5816</v>
      </c>
      <c r="D5491" s="8" t="s">
        <v>8319</v>
      </c>
      <c r="E5491" s="8" t="s">
        <v>124</v>
      </c>
      <c r="F5491" s="8" t="s">
        <v>7759</v>
      </c>
    </row>
    <row r="5492" spans="2:6" x14ac:dyDescent="0.3">
      <c r="B5492" s="8" t="s">
        <v>8185</v>
      </c>
      <c r="C5492" s="8" t="s">
        <v>8320</v>
      </c>
      <c r="D5492" s="8" t="s">
        <v>8321</v>
      </c>
      <c r="E5492" s="8" t="s">
        <v>124</v>
      </c>
      <c r="F5492" s="8" t="s">
        <v>7759</v>
      </c>
    </row>
    <row r="5493" spans="2:6" x14ac:dyDescent="0.3">
      <c r="B5493" s="8" t="s">
        <v>8185</v>
      </c>
      <c r="C5493" s="8" t="s">
        <v>671</v>
      </c>
      <c r="D5493" s="8" t="s">
        <v>8322</v>
      </c>
      <c r="E5493" s="8" t="s">
        <v>124</v>
      </c>
      <c r="F5493" s="8" t="s">
        <v>7759</v>
      </c>
    </row>
    <row r="5494" spans="2:6" x14ac:dyDescent="0.3">
      <c r="B5494" s="8" t="s">
        <v>8185</v>
      </c>
      <c r="C5494" s="8" t="s">
        <v>8323</v>
      </c>
      <c r="D5494" s="8" t="s">
        <v>8324</v>
      </c>
      <c r="E5494" s="8" t="s">
        <v>124</v>
      </c>
      <c r="F5494" s="8" t="s">
        <v>7759</v>
      </c>
    </row>
    <row r="5495" spans="2:6" x14ac:dyDescent="0.3">
      <c r="B5495" s="8" t="s">
        <v>8185</v>
      </c>
      <c r="C5495" s="8" t="s">
        <v>6445</v>
      </c>
      <c r="D5495" s="8" t="s">
        <v>8325</v>
      </c>
      <c r="E5495" s="8" t="s">
        <v>124</v>
      </c>
      <c r="F5495" s="8" t="s">
        <v>7759</v>
      </c>
    </row>
    <row r="5496" spans="2:6" x14ac:dyDescent="0.3">
      <c r="B5496" s="8" t="s">
        <v>8185</v>
      </c>
      <c r="C5496" s="8" t="s">
        <v>683</v>
      </c>
      <c r="D5496" s="8" t="s">
        <v>8326</v>
      </c>
      <c r="E5496" s="8" t="s">
        <v>124</v>
      </c>
      <c r="F5496" s="8" t="s">
        <v>7759</v>
      </c>
    </row>
    <row r="5497" spans="2:6" x14ac:dyDescent="0.3">
      <c r="B5497" s="8" t="s">
        <v>8185</v>
      </c>
      <c r="C5497" s="8" t="s">
        <v>6778</v>
      </c>
      <c r="D5497" s="8" t="s">
        <v>8327</v>
      </c>
      <c r="E5497" s="8" t="s">
        <v>124</v>
      </c>
      <c r="F5497" s="8" t="s">
        <v>7759</v>
      </c>
    </row>
    <row r="5498" spans="2:6" x14ac:dyDescent="0.3">
      <c r="B5498" s="8" t="s">
        <v>7736</v>
      </c>
      <c r="C5498" s="8" t="s">
        <v>8328</v>
      </c>
      <c r="D5498" s="8" t="s">
        <v>8329</v>
      </c>
      <c r="E5498" s="8" t="s">
        <v>124</v>
      </c>
      <c r="F5498" s="8" t="s">
        <v>7759</v>
      </c>
    </row>
    <row r="5499" spans="2:6" x14ac:dyDescent="0.3">
      <c r="B5499" s="8" t="s">
        <v>7736</v>
      </c>
      <c r="C5499" s="8" t="s">
        <v>8330</v>
      </c>
      <c r="D5499" s="8" t="s">
        <v>8331</v>
      </c>
      <c r="E5499" s="8" t="s">
        <v>124</v>
      </c>
      <c r="F5499" s="8" t="s">
        <v>7759</v>
      </c>
    </row>
    <row r="5500" spans="2:6" x14ac:dyDescent="0.3">
      <c r="B5500" s="8" t="s">
        <v>7736</v>
      </c>
      <c r="C5500" s="8" t="s">
        <v>1724</v>
      </c>
      <c r="D5500" s="8" t="s">
        <v>8332</v>
      </c>
      <c r="E5500" s="8" t="s">
        <v>124</v>
      </c>
      <c r="F5500" s="8" t="s">
        <v>7759</v>
      </c>
    </row>
    <row r="5501" spans="2:6" x14ac:dyDescent="0.3">
      <c r="B5501" s="8" t="s">
        <v>7736</v>
      </c>
      <c r="C5501" s="8" t="s">
        <v>1726</v>
      </c>
      <c r="D5501" s="8" t="s">
        <v>8333</v>
      </c>
      <c r="E5501" s="8" t="s">
        <v>124</v>
      </c>
      <c r="F5501" s="8" t="s">
        <v>7759</v>
      </c>
    </row>
    <row r="5502" spans="2:6" x14ac:dyDescent="0.3">
      <c r="B5502" s="8" t="s">
        <v>7743</v>
      </c>
      <c r="C5502" s="8" t="s">
        <v>6574</v>
      </c>
      <c r="D5502" s="8" t="s">
        <v>8334</v>
      </c>
      <c r="E5502" s="8" t="s">
        <v>124</v>
      </c>
      <c r="F5502" s="8" t="s">
        <v>7759</v>
      </c>
    </row>
    <row r="5503" spans="2:6" x14ac:dyDescent="0.3">
      <c r="B5503" s="8" t="s">
        <v>7743</v>
      </c>
      <c r="C5503" s="8" t="s">
        <v>3538</v>
      </c>
      <c r="D5503" s="8" t="s">
        <v>8335</v>
      </c>
      <c r="E5503" s="8" t="s">
        <v>124</v>
      </c>
      <c r="F5503" s="8" t="s">
        <v>7759</v>
      </c>
    </row>
    <row r="5504" spans="2:6" x14ac:dyDescent="0.3">
      <c r="B5504" s="8" t="s">
        <v>7743</v>
      </c>
      <c r="C5504" s="8" t="s">
        <v>6948</v>
      </c>
      <c r="D5504" s="8" t="s">
        <v>8336</v>
      </c>
      <c r="E5504" s="8" t="s">
        <v>124</v>
      </c>
      <c r="F5504" s="8" t="s">
        <v>7759</v>
      </c>
    </row>
    <row r="5505" spans="2:6" x14ac:dyDescent="0.3">
      <c r="B5505" s="8" t="s">
        <v>7743</v>
      </c>
      <c r="C5505" s="8" t="s">
        <v>1463</v>
      </c>
      <c r="D5505" s="8" t="s">
        <v>8337</v>
      </c>
      <c r="E5505" s="8" t="s">
        <v>124</v>
      </c>
      <c r="F5505" s="8" t="s">
        <v>7759</v>
      </c>
    </row>
    <row r="5506" spans="2:6" x14ac:dyDescent="0.3">
      <c r="B5506" s="8" t="s">
        <v>8236</v>
      </c>
      <c r="C5506" s="8" t="s">
        <v>1094</v>
      </c>
      <c r="D5506" s="8" t="s">
        <v>8338</v>
      </c>
      <c r="E5506" s="8" t="s">
        <v>124</v>
      </c>
      <c r="F5506" s="8" t="s">
        <v>7759</v>
      </c>
    </row>
    <row r="5507" spans="2:6" x14ac:dyDescent="0.3">
      <c r="B5507" s="8" t="s">
        <v>8236</v>
      </c>
      <c r="C5507" s="8" t="s">
        <v>8139</v>
      </c>
      <c r="D5507" s="8" t="s">
        <v>8339</v>
      </c>
      <c r="E5507" s="8" t="s">
        <v>124</v>
      </c>
      <c r="F5507" s="8" t="s">
        <v>7759</v>
      </c>
    </row>
    <row r="5508" spans="2:6" x14ac:dyDescent="0.3">
      <c r="B5508" s="8" t="s">
        <v>8236</v>
      </c>
      <c r="C5508" s="8" t="s">
        <v>8340</v>
      </c>
      <c r="D5508" s="8" t="s">
        <v>8341</v>
      </c>
      <c r="E5508" s="8" t="s">
        <v>124</v>
      </c>
      <c r="F5508" s="8" t="s">
        <v>7759</v>
      </c>
    </row>
    <row r="5509" spans="2:6" x14ac:dyDescent="0.3">
      <c r="B5509" s="8" t="s">
        <v>8236</v>
      </c>
      <c r="C5509" s="8" t="s">
        <v>8342</v>
      </c>
      <c r="D5509" s="8" t="s">
        <v>8343</v>
      </c>
      <c r="E5509" s="8" t="s">
        <v>124</v>
      </c>
      <c r="F5509" s="8" t="s">
        <v>7759</v>
      </c>
    </row>
    <row r="5510" spans="2:6" x14ac:dyDescent="0.3">
      <c r="B5510" s="8" t="s">
        <v>8236</v>
      </c>
      <c r="C5510" s="8" t="s">
        <v>1096</v>
      </c>
      <c r="D5510" s="8" t="s">
        <v>8344</v>
      </c>
      <c r="E5510" s="8" t="s">
        <v>124</v>
      </c>
      <c r="F5510" s="8" t="s">
        <v>7759</v>
      </c>
    </row>
    <row r="5511" spans="2:6" x14ac:dyDescent="0.3">
      <c r="B5511" s="8" t="s">
        <v>8252</v>
      </c>
      <c r="C5511" s="8" t="s">
        <v>6574</v>
      </c>
      <c r="D5511" s="8" t="s">
        <v>8345</v>
      </c>
      <c r="E5511" s="8" t="s">
        <v>124</v>
      </c>
      <c r="F5511" s="8" t="s">
        <v>7759</v>
      </c>
    </row>
    <row r="5512" spans="2:6" x14ac:dyDescent="0.3">
      <c r="B5512" s="8" t="s">
        <v>8252</v>
      </c>
      <c r="C5512" s="8" t="s">
        <v>3535</v>
      </c>
      <c r="D5512" s="8" t="s">
        <v>8346</v>
      </c>
      <c r="E5512" s="8" t="s">
        <v>124</v>
      </c>
      <c r="F5512" s="8" t="s">
        <v>7759</v>
      </c>
    </row>
    <row r="5513" spans="2:6" x14ac:dyDescent="0.3">
      <c r="B5513" s="8" t="s">
        <v>8252</v>
      </c>
      <c r="C5513" s="8" t="s">
        <v>732</v>
      </c>
      <c r="D5513" s="8" t="s">
        <v>8347</v>
      </c>
      <c r="E5513" s="8" t="s">
        <v>124</v>
      </c>
      <c r="F5513" s="8" t="s">
        <v>7759</v>
      </c>
    </row>
    <row r="5514" spans="2:6" x14ac:dyDescent="0.3">
      <c r="B5514" s="8" t="s">
        <v>8252</v>
      </c>
      <c r="C5514" s="8" t="s">
        <v>3538</v>
      </c>
      <c r="D5514" s="8" t="s">
        <v>8348</v>
      </c>
      <c r="E5514" s="8" t="s">
        <v>124</v>
      </c>
      <c r="F5514" s="8" t="s">
        <v>7759</v>
      </c>
    </row>
    <row r="5515" spans="2:6" x14ac:dyDescent="0.3">
      <c r="B5515" s="8" t="s">
        <v>8252</v>
      </c>
      <c r="C5515" s="8" t="s">
        <v>3540</v>
      </c>
      <c r="D5515" s="8" t="s">
        <v>8349</v>
      </c>
      <c r="E5515" s="8" t="s">
        <v>124</v>
      </c>
      <c r="F5515" s="8" t="s">
        <v>7759</v>
      </c>
    </row>
    <row r="5516" spans="2:6" x14ac:dyDescent="0.3">
      <c r="B5516" s="8" t="s">
        <v>8252</v>
      </c>
      <c r="C5516" s="8" t="s">
        <v>734</v>
      </c>
      <c r="D5516" s="8" t="s">
        <v>8350</v>
      </c>
      <c r="E5516" s="8" t="s">
        <v>124</v>
      </c>
      <c r="F5516" s="8" t="s">
        <v>7759</v>
      </c>
    </row>
    <row r="5517" spans="2:6" x14ac:dyDescent="0.3">
      <c r="B5517" s="8" t="s">
        <v>8252</v>
      </c>
      <c r="C5517" s="8" t="s">
        <v>2536</v>
      </c>
      <c r="D5517" s="8" t="s">
        <v>8351</v>
      </c>
      <c r="E5517" s="8" t="s">
        <v>124</v>
      </c>
      <c r="F5517" s="8" t="s">
        <v>7759</v>
      </c>
    </row>
    <row r="5518" spans="2:6" x14ac:dyDescent="0.3">
      <c r="B5518" s="8" t="s">
        <v>8252</v>
      </c>
      <c r="C5518" s="8" t="s">
        <v>2538</v>
      </c>
      <c r="D5518" s="8" t="s">
        <v>8352</v>
      </c>
      <c r="E5518" s="8" t="s">
        <v>124</v>
      </c>
      <c r="F5518" s="8" t="s">
        <v>7759</v>
      </c>
    </row>
    <row r="5519" spans="2:6" x14ac:dyDescent="0.3">
      <c r="B5519" s="8" t="s">
        <v>8252</v>
      </c>
      <c r="C5519" s="8" t="s">
        <v>6198</v>
      </c>
      <c r="D5519" s="8" t="s">
        <v>8353</v>
      </c>
      <c r="E5519" s="8" t="s">
        <v>124</v>
      </c>
      <c r="F5519" s="8" t="s">
        <v>7759</v>
      </c>
    </row>
    <row r="5520" spans="2:6" x14ac:dyDescent="0.3">
      <c r="B5520" s="8" t="s">
        <v>8354</v>
      </c>
      <c r="C5520" s="8" t="s">
        <v>8355</v>
      </c>
      <c r="D5520" s="8" t="s">
        <v>8356</v>
      </c>
      <c r="E5520" s="8" t="s">
        <v>127</v>
      </c>
      <c r="F5520" s="8" t="s">
        <v>8357</v>
      </c>
    </row>
    <row r="5521" spans="2:6" x14ac:dyDescent="0.3">
      <c r="B5521" s="8" t="s">
        <v>8358</v>
      </c>
      <c r="C5521" s="8" t="s">
        <v>8355</v>
      </c>
      <c r="D5521" s="8" t="s">
        <v>8359</v>
      </c>
      <c r="E5521" s="8" t="s">
        <v>127</v>
      </c>
      <c r="F5521" s="8" t="s">
        <v>8357</v>
      </c>
    </row>
    <row r="5522" spans="2:6" x14ac:dyDescent="0.3">
      <c r="B5522" s="8" t="s">
        <v>8360</v>
      </c>
      <c r="C5522" s="8" t="s">
        <v>8361</v>
      </c>
      <c r="D5522" s="8" t="s">
        <v>8362</v>
      </c>
      <c r="E5522" s="8" t="s">
        <v>127</v>
      </c>
      <c r="F5522" s="8" t="s">
        <v>8357</v>
      </c>
    </row>
    <row r="5523" spans="2:6" x14ac:dyDescent="0.3">
      <c r="B5523" s="8" t="s">
        <v>8360</v>
      </c>
      <c r="C5523" s="8" t="s">
        <v>5056</v>
      </c>
      <c r="D5523" s="8" t="s">
        <v>8363</v>
      </c>
      <c r="E5523" s="8" t="s">
        <v>127</v>
      </c>
      <c r="F5523" s="8" t="s">
        <v>8357</v>
      </c>
    </row>
    <row r="5524" spans="2:6" x14ac:dyDescent="0.3">
      <c r="B5524" s="8" t="s">
        <v>8360</v>
      </c>
      <c r="C5524" s="8" t="s">
        <v>5058</v>
      </c>
      <c r="D5524" s="8" t="s">
        <v>8364</v>
      </c>
      <c r="E5524" s="8" t="s">
        <v>127</v>
      </c>
      <c r="F5524" s="8" t="s">
        <v>8357</v>
      </c>
    </row>
    <row r="5525" spans="2:6" x14ac:dyDescent="0.3">
      <c r="B5525" s="8" t="s">
        <v>8360</v>
      </c>
      <c r="C5525" s="8" t="s">
        <v>8365</v>
      </c>
      <c r="D5525" s="8" t="s">
        <v>8366</v>
      </c>
      <c r="E5525" s="8" t="s">
        <v>127</v>
      </c>
      <c r="F5525" s="8" t="s">
        <v>8357</v>
      </c>
    </row>
    <row r="5526" spans="2:6" x14ac:dyDescent="0.3">
      <c r="B5526" s="8" t="s">
        <v>8360</v>
      </c>
      <c r="C5526" s="8" t="s">
        <v>8367</v>
      </c>
      <c r="D5526" s="8" t="s">
        <v>8368</v>
      </c>
      <c r="E5526" s="8" t="s">
        <v>127</v>
      </c>
      <c r="F5526" s="8" t="s">
        <v>8357</v>
      </c>
    </row>
    <row r="5527" spans="2:6" x14ac:dyDescent="0.3">
      <c r="B5527" s="8" t="s">
        <v>5852</v>
      </c>
      <c r="C5527" s="8" t="s">
        <v>4348</v>
      </c>
      <c r="D5527" s="8" t="s">
        <v>8369</v>
      </c>
      <c r="E5527" s="8" t="s">
        <v>127</v>
      </c>
      <c r="F5527" s="8" t="s">
        <v>8357</v>
      </c>
    </row>
    <row r="5528" spans="2:6" x14ac:dyDescent="0.3">
      <c r="B5528" s="8" t="s">
        <v>5852</v>
      </c>
      <c r="C5528" s="8" t="s">
        <v>7900</v>
      </c>
      <c r="D5528" s="8" t="s">
        <v>8370</v>
      </c>
      <c r="E5528" s="8" t="s">
        <v>127</v>
      </c>
      <c r="F5528" s="8" t="s">
        <v>8357</v>
      </c>
    </row>
    <row r="5529" spans="2:6" x14ac:dyDescent="0.3">
      <c r="B5529" s="8" t="s">
        <v>5852</v>
      </c>
      <c r="C5529" s="8" t="s">
        <v>2305</v>
      </c>
      <c r="D5529" s="8" t="s">
        <v>8371</v>
      </c>
      <c r="E5529" s="8" t="s">
        <v>127</v>
      </c>
      <c r="F5529" s="8" t="s">
        <v>8357</v>
      </c>
    </row>
    <row r="5530" spans="2:6" x14ac:dyDescent="0.3">
      <c r="B5530" s="8" t="s">
        <v>5852</v>
      </c>
      <c r="C5530" s="8" t="s">
        <v>2307</v>
      </c>
      <c r="D5530" s="8" t="s">
        <v>8372</v>
      </c>
      <c r="E5530" s="8" t="s">
        <v>127</v>
      </c>
      <c r="F5530" s="8" t="s">
        <v>8357</v>
      </c>
    </row>
    <row r="5531" spans="2:6" x14ac:dyDescent="0.3">
      <c r="B5531" s="8" t="s">
        <v>5852</v>
      </c>
      <c r="C5531" s="8" t="s">
        <v>3628</v>
      </c>
      <c r="D5531" s="8" t="s">
        <v>8373</v>
      </c>
      <c r="E5531" s="8" t="s">
        <v>127</v>
      </c>
      <c r="F5531" s="8" t="s">
        <v>8357</v>
      </c>
    </row>
    <row r="5532" spans="2:6" x14ac:dyDescent="0.3">
      <c r="B5532" s="8" t="s">
        <v>5852</v>
      </c>
      <c r="C5532" s="8" t="s">
        <v>2829</v>
      </c>
      <c r="D5532" s="8" t="s">
        <v>8374</v>
      </c>
      <c r="E5532" s="8" t="s">
        <v>127</v>
      </c>
      <c r="F5532" s="8" t="s">
        <v>8357</v>
      </c>
    </row>
    <row r="5533" spans="2:6" x14ac:dyDescent="0.3">
      <c r="B5533" s="8" t="s">
        <v>5852</v>
      </c>
      <c r="C5533" s="8" t="s">
        <v>6536</v>
      </c>
      <c r="D5533" s="8" t="s">
        <v>8375</v>
      </c>
      <c r="E5533" s="8" t="s">
        <v>127</v>
      </c>
      <c r="F5533" s="8" t="s">
        <v>8357</v>
      </c>
    </row>
    <row r="5534" spans="2:6" x14ac:dyDescent="0.3">
      <c r="B5534" s="8" t="s">
        <v>5852</v>
      </c>
      <c r="C5534" s="8" t="s">
        <v>6538</v>
      </c>
      <c r="D5534" s="8" t="s">
        <v>8376</v>
      </c>
      <c r="E5534" s="8" t="s">
        <v>127</v>
      </c>
      <c r="F5534" s="8" t="s">
        <v>8357</v>
      </c>
    </row>
    <row r="5535" spans="2:6" x14ac:dyDescent="0.3">
      <c r="B5535" s="8" t="s">
        <v>5852</v>
      </c>
      <c r="C5535" s="8" t="s">
        <v>6540</v>
      </c>
      <c r="D5535" s="8" t="s">
        <v>8377</v>
      </c>
      <c r="E5535" s="8" t="s">
        <v>127</v>
      </c>
      <c r="F5535" s="8" t="s">
        <v>8357</v>
      </c>
    </row>
    <row r="5536" spans="2:6" x14ac:dyDescent="0.3">
      <c r="B5536" s="8" t="s">
        <v>5852</v>
      </c>
      <c r="C5536" s="8" t="s">
        <v>3630</v>
      </c>
      <c r="D5536" s="8" t="s">
        <v>8378</v>
      </c>
      <c r="E5536" s="8" t="s">
        <v>127</v>
      </c>
      <c r="F5536" s="8" t="s">
        <v>8357</v>
      </c>
    </row>
    <row r="5537" spans="2:6" x14ac:dyDescent="0.3">
      <c r="B5537" s="8" t="s">
        <v>5852</v>
      </c>
      <c r="C5537" s="8" t="s">
        <v>6545</v>
      </c>
      <c r="D5537" s="8" t="s">
        <v>8379</v>
      </c>
      <c r="E5537" s="8" t="s">
        <v>127</v>
      </c>
      <c r="F5537" s="8" t="s">
        <v>8357</v>
      </c>
    </row>
    <row r="5538" spans="2:6" x14ac:dyDescent="0.3">
      <c r="B5538" s="8" t="s">
        <v>5852</v>
      </c>
      <c r="C5538" s="8" t="s">
        <v>1887</v>
      </c>
      <c r="D5538" s="8" t="s">
        <v>8380</v>
      </c>
      <c r="E5538" s="8" t="s">
        <v>127</v>
      </c>
      <c r="F5538" s="8" t="s">
        <v>8357</v>
      </c>
    </row>
    <row r="5539" spans="2:6" x14ac:dyDescent="0.3">
      <c r="B5539" s="8" t="s">
        <v>5852</v>
      </c>
      <c r="C5539" s="8" t="s">
        <v>709</v>
      </c>
      <c r="D5539" s="8" t="s">
        <v>8381</v>
      </c>
      <c r="E5539" s="8" t="s">
        <v>127</v>
      </c>
      <c r="F5539" s="8" t="s">
        <v>8357</v>
      </c>
    </row>
    <row r="5540" spans="2:6" x14ac:dyDescent="0.3">
      <c r="B5540" s="8" t="s">
        <v>5852</v>
      </c>
      <c r="C5540" s="8" t="s">
        <v>484</v>
      </c>
      <c r="D5540" s="8" t="s">
        <v>8382</v>
      </c>
      <c r="E5540" s="8" t="s">
        <v>127</v>
      </c>
      <c r="F5540" s="8" t="s">
        <v>8357</v>
      </c>
    </row>
    <row r="5541" spans="2:6" x14ac:dyDescent="0.3">
      <c r="B5541" s="8" t="s">
        <v>5852</v>
      </c>
      <c r="C5541" s="8" t="s">
        <v>924</v>
      </c>
      <c r="D5541" s="8" t="s">
        <v>8383</v>
      </c>
      <c r="E5541" s="8" t="s">
        <v>127</v>
      </c>
      <c r="F5541" s="8" t="s">
        <v>8357</v>
      </c>
    </row>
    <row r="5542" spans="2:6" x14ac:dyDescent="0.3">
      <c r="B5542" s="8" t="s">
        <v>5879</v>
      </c>
      <c r="C5542" s="8" t="s">
        <v>189</v>
      </c>
      <c r="D5542" s="8" t="s">
        <v>8384</v>
      </c>
      <c r="E5542" s="8" t="s">
        <v>127</v>
      </c>
      <c r="F5542" s="8" t="s">
        <v>8357</v>
      </c>
    </row>
    <row r="5543" spans="2:6" x14ac:dyDescent="0.3">
      <c r="B5543" s="8" t="s">
        <v>5879</v>
      </c>
      <c r="C5543" s="8" t="s">
        <v>4918</v>
      </c>
      <c r="D5543" s="8" t="s">
        <v>8385</v>
      </c>
      <c r="E5543" s="8" t="s">
        <v>127</v>
      </c>
      <c r="F5543" s="8" t="s">
        <v>8357</v>
      </c>
    </row>
    <row r="5544" spans="2:6" x14ac:dyDescent="0.3">
      <c r="B5544" s="8" t="s">
        <v>5879</v>
      </c>
      <c r="C5544" s="8" t="s">
        <v>191</v>
      </c>
      <c r="D5544" s="8" t="s">
        <v>8386</v>
      </c>
      <c r="E5544" s="8" t="s">
        <v>127</v>
      </c>
      <c r="F5544" s="8" t="s">
        <v>8357</v>
      </c>
    </row>
    <row r="5545" spans="2:6" x14ac:dyDescent="0.3">
      <c r="B5545" s="8" t="s">
        <v>5879</v>
      </c>
      <c r="C5545" s="8" t="s">
        <v>193</v>
      </c>
      <c r="D5545" s="8" t="s">
        <v>8387</v>
      </c>
      <c r="E5545" s="8" t="s">
        <v>127</v>
      </c>
      <c r="F5545" s="8" t="s">
        <v>8357</v>
      </c>
    </row>
    <row r="5546" spans="2:6" x14ac:dyDescent="0.3">
      <c r="B5546" s="8" t="s">
        <v>5879</v>
      </c>
      <c r="C5546" s="8" t="s">
        <v>8388</v>
      </c>
      <c r="D5546" s="8" t="s">
        <v>8389</v>
      </c>
      <c r="E5546" s="8" t="s">
        <v>127</v>
      </c>
      <c r="F5546" s="8" t="s">
        <v>8357</v>
      </c>
    </row>
    <row r="5547" spans="2:6" x14ac:dyDescent="0.3">
      <c r="B5547" s="8" t="s">
        <v>5879</v>
      </c>
      <c r="C5547" s="8" t="s">
        <v>195</v>
      </c>
      <c r="D5547" s="8" t="s">
        <v>8390</v>
      </c>
      <c r="E5547" s="8" t="s">
        <v>127</v>
      </c>
      <c r="F5547" s="8" t="s">
        <v>8357</v>
      </c>
    </row>
    <row r="5548" spans="2:6" x14ac:dyDescent="0.3">
      <c r="B5548" s="8" t="s">
        <v>5879</v>
      </c>
      <c r="C5548" s="8" t="s">
        <v>8391</v>
      </c>
      <c r="D5548" s="8" t="s">
        <v>8392</v>
      </c>
      <c r="E5548" s="8" t="s">
        <v>127</v>
      </c>
      <c r="F5548" s="8" t="s">
        <v>8357</v>
      </c>
    </row>
    <row r="5549" spans="2:6" x14ac:dyDescent="0.3">
      <c r="B5549" s="8" t="s">
        <v>5879</v>
      </c>
      <c r="C5549" s="8" t="s">
        <v>4057</v>
      </c>
      <c r="D5549" s="8" t="s">
        <v>8393</v>
      </c>
      <c r="E5549" s="8" t="s">
        <v>127</v>
      </c>
      <c r="F5549" s="8" t="s">
        <v>8357</v>
      </c>
    </row>
    <row r="5550" spans="2:6" x14ac:dyDescent="0.3">
      <c r="B5550" s="8" t="s">
        <v>5879</v>
      </c>
      <c r="C5550" s="8" t="s">
        <v>831</v>
      </c>
      <c r="D5550" s="8" t="s">
        <v>8394</v>
      </c>
      <c r="E5550" s="8" t="s">
        <v>127</v>
      </c>
      <c r="F5550" s="8" t="s">
        <v>8357</v>
      </c>
    </row>
    <row r="5551" spans="2:6" x14ac:dyDescent="0.3">
      <c r="B5551" s="8" t="s">
        <v>5879</v>
      </c>
      <c r="C5551" s="8" t="s">
        <v>8395</v>
      </c>
      <c r="D5551" s="8" t="s">
        <v>8396</v>
      </c>
      <c r="E5551" s="8" t="s">
        <v>127</v>
      </c>
      <c r="F5551" s="8" t="s">
        <v>8357</v>
      </c>
    </row>
    <row r="5552" spans="2:6" x14ac:dyDescent="0.3">
      <c r="B5552" s="8" t="s">
        <v>5879</v>
      </c>
      <c r="C5552" s="8" t="s">
        <v>833</v>
      </c>
      <c r="D5552" s="8" t="s">
        <v>8397</v>
      </c>
      <c r="E5552" s="8" t="s">
        <v>127</v>
      </c>
      <c r="F5552" s="8" t="s">
        <v>8357</v>
      </c>
    </row>
    <row r="5553" spans="2:6" x14ac:dyDescent="0.3">
      <c r="B5553" s="8" t="s">
        <v>5879</v>
      </c>
      <c r="C5553" s="8" t="s">
        <v>7394</v>
      </c>
      <c r="D5553" s="8" t="s">
        <v>8398</v>
      </c>
      <c r="E5553" s="8" t="s">
        <v>127</v>
      </c>
      <c r="F5553" s="8" t="s">
        <v>8357</v>
      </c>
    </row>
    <row r="5554" spans="2:6" x14ac:dyDescent="0.3">
      <c r="B5554" s="8" t="s">
        <v>5879</v>
      </c>
      <c r="C5554" s="8" t="s">
        <v>2733</v>
      </c>
      <c r="D5554" s="8" t="s">
        <v>8399</v>
      </c>
      <c r="E5554" s="8" t="s">
        <v>127</v>
      </c>
      <c r="F5554" s="8" t="s">
        <v>8357</v>
      </c>
    </row>
    <row r="5555" spans="2:6" x14ac:dyDescent="0.3">
      <c r="B5555" s="8" t="s">
        <v>5879</v>
      </c>
      <c r="C5555" s="8" t="s">
        <v>2246</v>
      </c>
      <c r="D5555" s="8" t="s">
        <v>8400</v>
      </c>
      <c r="E5555" s="8" t="s">
        <v>127</v>
      </c>
      <c r="F5555" s="8" t="s">
        <v>8357</v>
      </c>
    </row>
    <row r="5556" spans="2:6" x14ac:dyDescent="0.3">
      <c r="B5556" s="8" t="s">
        <v>5879</v>
      </c>
      <c r="C5556" s="8" t="s">
        <v>3255</v>
      </c>
      <c r="D5556" s="8" t="s">
        <v>8401</v>
      </c>
      <c r="E5556" s="8" t="s">
        <v>127</v>
      </c>
      <c r="F5556" s="8" t="s">
        <v>8357</v>
      </c>
    </row>
    <row r="5557" spans="2:6" x14ac:dyDescent="0.3">
      <c r="B5557" s="8" t="s">
        <v>5879</v>
      </c>
      <c r="C5557" s="8" t="s">
        <v>7259</v>
      </c>
      <c r="D5557" s="8" t="s">
        <v>8402</v>
      </c>
      <c r="E5557" s="8" t="s">
        <v>127</v>
      </c>
      <c r="F5557" s="8" t="s">
        <v>8357</v>
      </c>
    </row>
    <row r="5558" spans="2:6" x14ac:dyDescent="0.3">
      <c r="B5558" s="8" t="s">
        <v>5879</v>
      </c>
      <c r="C5558" s="8" t="s">
        <v>4618</v>
      </c>
      <c r="D5558" s="8" t="s">
        <v>8403</v>
      </c>
      <c r="E5558" s="8" t="s">
        <v>127</v>
      </c>
      <c r="F5558" s="8" t="s">
        <v>8357</v>
      </c>
    </row>
    <row r="5559" spans="2:6" x14ac:dyDescent="0.3">
      <c r="B5559" s="8" t="s">
        <v>5879</v>
      </c>
      <c r="C5559" s="8" t="s">
        <v>8404</v>
      </c>
      <c r="D5559" s="8" t="s">
        <v>8405</v>
      </c>
      <c r="E5559" s="8" t="s">
        <v>127</v>
      </c>
      <c r="F5559" s="8" t="s">
        <v>8357</v>
      </c>
    </row>
    <row r="5560" spans="2:6" x14ac:dyDescent="0.3">
      <c r="B5560" s="8" t="s">
        <v>5879</v>
      </c>
      <c r="C5560" s="8" t="s">
        <v>8406</v>
      </c>
      <c r="D5560" s="8" t="s">
        <v>8407</v>
      </c>
      <c r="E5560" s="8" t="s">
        <v>127</v>
      </c>
      <c r="F5560" s="8" t="s">
        <v>8357</v>
      </c>
    </row>
    <row r="5561" spans="2:6" x14ac:dyDescent="0.3">
      <c r="B5561" s="8" t="s">
        <v>5879</v>
      </c>
      <c r="C5561" s="8" t="s">
        <v>8408</v>
      </c>
      <c r="D5561" s="8" t="s">
        <v>8409</v>
      </c>
      <c r="E5561" s="8" t="s">
        <v>127</v>
      </c>
      <c r="F5561" s="8" t="s">
        <v>8357</v>
      </c>
    </row>
    <row r="5562" spans="2:6" x14ac:dyDescent="0.3">
      <c r="B5562" s="8" t="s">
        <v>5879</v>
      </c>
      <c r="C5562" s="8" t="s">
        <v>8410</v>
      </c>
      <c r="D5562" s="8" t="s">
        <v>8411</v>
      </c>
      <c r="E5562" s="8" t="s">
        <v>127</v>
      </c>
      <c r="F5562" s="8" t="s">
        <v>8357</v>
      </c>
    </row>
    <row r="5563" spans="2:6" x14ac:dyDescent="0.3">
      <c r="B5563" s="8" t="s">
        <v>5879</v>
      </c>
      <c r="C5563" s="8" t="s">
        <v>4030</v>
      </c>
      <c r="D5563" s="8" t="s">
        <v>8412</v>
      </c>
      <c r="E5563" s="8" t="s">
        <v>127</v>
      </c>
      <c r="F5563" s="8" t="s">
        <v>8357</v>
      </c>
    </row>
    <row r="5564" spans="2:6" x14ac:dyDescent="0.3">
      <c r="B5564" s="8" t="s">
        <v>5879</v>
      </c>
      <c r="C5564" s="8" t="s">
        <v>8413</v>
      </c>
      <c r="D5564" s="8" t="s">
        <v>8414</v>
      </c>
      <c r="E5564" s="8" t="s">
        <v>127</v>
      </c>
      <c r="F5564" s="8" t="s">
        <v>8357</v>
      </c>
    </row>
    <row r="5565" spans="2:6" x14ac:dyDescent="0.3">
      <c r="B5565" s="8" t="s">
        <v>5879</v>
      </c>
      <c r="C5565" s="8" t="s">
        <v>1993</v>
      </c>
      <c r="D5565" s="8" t="s">
        <v>8415</v>
      </c>
      <c r="E5565" s="8" t="s">
        <v>127</v>
      </c>
      <c r="F5565" s="8" t="s">
        <v>8357</v>
      </c>
    </row>
    <row r="5566" spans="2:6" x14ac:dyDescent="0.3">
      <c r="B5566" s="8" t="s">
        <v>5879</v>
      </c>
      <c r="C5566" s="8" t="s">
        <v>7731</v>
      </c>
      <c r="D5566" s="8" t="s">
        <v>8416</v>
      </c>
      <c r="E5566" s="8" t="s">
        <v>127</v>
      </c>
      <c r="F5566" s="8" t="s">
        <v>8357</v>
      </c>
    </row>
    <row r="5567" spans="2:6" x14ac:dyDescent="0.3">
      <c r="B5567" s="8" t="s">
        <v>5879</v>
      </c>
      <c r="C5567" s="8" t="s">
        <v>2034</v>
      </c>
      <c r="D5567" s="8" t="s">
        <v>8417</v>
      </c>
      <c r="E5567" s="8" t="s">
        <v>127</v>
      </c>
      <c r="F5567" s="8" t="s">
        <v>8357</v>
      </c>
    </row>
    <row r="5568" spans="2:6" x14ac:dyDescent="0.3">
      <c r="B5568" s="8" t="s">
        <v>5879</v>
      </c>
      <c r="C5568" s="8" t="s">
        <v>8418</v>
      </c>
      <c r="D5568" s="8" t="s">
        <v>8419</v>
      </c>
      <c r="E5568" s="8" t="s">
        <v>127</v>
      </c>
      <c r="F5568" s="8" t="s">
        <v>8357</v>
      </c>
    </row>
    <row r="5569" spans="2:6" x14ac:dyDescent="0.3">
      <c r="B5569" s="8" t="s">
        <v>5879</v>
      </c>
      <c r="C5569" s="8" t="s">
        <v>8420</v>
      </c>
      <c r="D5569" s="8" t="s">
        <v>8421</v>
      </c>
      <c r="E5569" s="8" t="s">
        <v>127</v>
      </c>
      <c r="F5569" s="8" t="s">
        <v>8357</v>
      </c>
    </row>
    <row r="5570" spans="2:6" x14ac:dyDescent="0.3">
      <c r="B5570" s="8" t="s">
        <v>5879</v>
      </c>
      <c r="C5570" s="8" t="s">
        <v>8422</v>
      </c>
      <c r="D5570" s="8" t="s">
        <v>8423</v>
      </c>
      <c r="E5570" s="8" t="s">
        <v>127</v>
      </c>
      <c r="F5570" s="8" t="s">
        <v>8357</v>
      </c>
    </row>
    <row r="5571" spans="2:6" x14ac:dyDescent="0.3">
      <c r="B5571" s="8" t="s">
        <v>5879</v>
      </c>
      <c r="C5571" s="8" t="s">
        <v>8424</v>
      </c>
      <c r="D5571" s="8" t="s">
        <v>8425</v>
      </c>
      <c r="E5571" s="8" t="s">
        <v>127</v>
      </c>
      <c r="F5571" s="8" t="s">
        <v>8357</v>
      </c>
    </row>
    <row r="5572" spans="2:6" x14ac:dyDescent="0.3">
      <c r="B5572" s="8" t="s">
        <v>5879</v>
      </c>
      <c r="C5572" s="8" t="s">
        <v>849</v>
      </c>
      <c r="D5572" s="8" t="s">
        <v>8426</v>
      </c>
      <c r="E5572" s="8" t="s">
        <v>127</v>
      </c>
      <c r="F5572" s="8" t="s">
        <v>8357</v>
      </c>
    </row>
    <row r="5573" spans="2:6" x14ac:dyDescent="0.3">
      <c r="B5573" s="8" t="s">
        <v>5891</v>
      </c>
      <c r="C5573" s="8"/>
      <c r="D5573" s="8" t="s">
        <v>5891</v>
      </c>
      <c r="E5573" s="8" t="s">
        <v>127</v>
      </c>
      <c r="F5573" s="8" t="s">
        <v>8357</v>
      </c>
    </row>
    <row r="5574" spans="2:6" x14ac:dyDescent="0.3">
      <c r="B5574" s="8" t="s">
        <v>5891</v>
      </c>
      <c r="C5574" s="8" t="s">
        <v>7812</v>
      </c>
      <c r="D5574" s="8" t="s">
        <v>8427</v>
      </c>
      <c r="E5574" s="8" t="s">
        <v>127</v>
      </c>
      <c r="F5574" s="8" t="s">
        <v>8357</v>
      </c>
    </row>
    <row r="5575" spans="2:6" x14ac:dyDescent="0.3">
      <c r="B5575" s="8" t="s">
        <v>5891</v>
      </c>
      <c r="C5575" s="8" t="s">
        <v>5625</v>
      </c>
      <c r="D5575" s="8" t="s">
        <v>8428</v>
      </c>
      <c r="E5575" s="8" t="s">
        <v>127</v>
      </c>
      <c r="F5575" s="8" t="s">
        <v>8357</v>
      </c>
    </row>
    <row r="5576" spans="2:6" x14ac:dyDescent="0.3">
      <c r="B5576" s="8" t="s">
        <v>5891</v>
      </c>
      <c r="C5576" s="8" t="s">
        <v>495</v>
      </c>
      <c r="D5576" s="8" t="s">
        <v>8429</v>
      </c>
      <c r="E5576" s="8" t="s">
        <v>127</v>
      </c>
      <c r="F5576" s="8" t="s">
        <v>8357</v>
      </c>
    </row>
    <row r="5577" spans="2:6" x14ac:dyDescent="0.3">
      <c r="B5577" s="8" t="s">
        <v>5891</v>
      </c>
      <c r="C5577" s="8" t="s">
        <v>4511</v>
      </c>
      <c r="D5577" s="8" t="s">
        <v>8430</v>
      </c>
      <c r="E5577" s="8" t="s">
        <v>127</v>
      </c>
      <c r="F5577" s="8" t="s">
        <v>8357</v>
      </c>
    </row>
    <row r="5578" spans="2:6" x14ac:dyDescent="0.3">
      <c r="B5578" s="8" t="s">
        <v>5891</v>
      </c>
      <c r="C5578" s="8" t="s">
        <v>4513</v>
      </c>
      <c r="D5578" s="8" t="s">
        <v>8431</v>
      </c>
      <c r="E5578" s="8" t="s">
        <v>127</v>
      </c>
      <c r="F5578" s="8" t="s">
        <v>8357</v>
      </c>
    </row>
    <row r="5579" spans="2:6" x14ac:dyDescent="0.3">
      <c r="B5579" s="8" t="s">
        <v>5891</v>
      </c>
      <c r="C5579" s="8" t="s">
        <v>8432</v>
      </c>
      <c r="D5579" s="8" t="s">
        <v>8433</v>
      </c>
      <c r="E5579" s="8" t="s">
        <v>127</v>
      </c>
      <c r="F5579" s="8" t="s">
        <v>8357</v>
      </c>
    </row>
    <row r="5580" spans="2:6" x14ac:dyDescent="0.3">
      <c r="B5580" s="8" t="s">
        <v>5891</v>
      </c>
      <c r="C5580" s="8" t="s">
        <v>2913</v>
      </c>
      <c r="D5580" s="8" t="s">
        <v>8434</v>
      </c>
      <c r="E5580" s="8" t="s">
        <v>127</v>
      </c>
      <c r="F5580" s="8" t="s">
        <v>8357</v>
      </c>
    </row>
    <row r="5581" spans="2:6" x14ac:dyDescent="0.3">
      <c r="B5581" s="8" t="s">
        <v>5891</v>
      </c>
      <c r="C5581" s="8" t="s">
        <v>5162</v>
      </c>
      <c r="D5581" s="8" t="s">
        <v>8435</v>
      </c>
      <c r="E5581" s="8" t="s">
        <v>127</v>
      </c>
      <c r="F5581" s="8" t="s">
        <v>8357</v>
      </c>
    </row>
    <row r="5582" spans="2:6" x14ac:dyDescent="0.3">
      <c r="B5582" s="8" t="s">
        <v>5891</v>
      </c>
      <c r="C5582" s="8" t="s">
        <v>8436</v>
      </c>
      <c r="D5582" s="8" t="s">
        <v>8437</v>
      </c>
      <c r="E5582" s="8" t="s">
        <v>127</v>
      </c>
      <c r="F5582" s="8" t="s">
        <v>8357</v>
      </c>
    </row>
    <row r="5583" spans="2:6" x14ac:dyDescent="0.3">
      <c r="B5583" s="8" t="s">
        <v>8438</v>
      </c>
      <c r="C5583" s="8">
        <v>5</v>
      </c>
      <c r="D5583" s="8" t="s">
        <v>8439</v>
      </c>
      <c r="E5583" s="8" t="s">
        <v>127</v>
      </c>
      <c r="F5583" s="8" t="s">
        <v>8357</v>
      </c>
    </row>
    <row r="5584" spans="2:6" x14ac:dyDescent="0.3">
      <c r="B5584" s="8" t="s">
        <v>8438</v>
      </c>
      <c r="C5584" s="8">
        <v>6</v>
      </c>
      <c r="D5584" s="8" t="s">
        <v>8440</v>
      </c>
      <c r="E5584" s="8" t="s">
        <v>127</v>
      </c>
      <c r="F5584" s="8" t="s">
        <v>8357</v>
      </c>
    </row>
    <row r="5585" spans="2:6" x14ac:dyDescent="0.3">
      <c r="B5585" s="8" t="s">
        <v>8441</v>
      </c>
      <c r="C5585" s="8" t="s">
        <v>5189</v>
      </c>
      <c r="D5585" s="8" t="s">
        <v>8442</v>
      </c>
      <c r="E5585" s="8" t="s">
        <v>127</v>
      </c>
      <c r="F5585" s="8" t="s">
        <v>8357</v>
      </c>
    </row>
    <row r="5586" spans="2:6" x14ac:dyDescent="0.3">
      <c r="B5586" s="8" t="s">
        <v>8443</v>
      </c>
      <c r="C5586" s="8" t="s">
        <v>6091</v>
      </c>
      <c r="D5586" s="8" t="s">
        <v>8444</v>
      </c>
      <c r="E5586" s="8" t="s">
        <v>127</v>
      </c>
      <c r="F5586" s="8" t="s">
        <v>8357</v>
      </c>
    </row>
    <row r="5587" spans="2:6" x14ac:dyDescent="0.3">
      <c r="B5587" s="8" t="s">
        <v>8445</v>
      </c>
      <c r="C5587" s="8" t="s">
        <v>1559</v>
      </c>
      <c r="D5587" s="8" t="s">
        <v>8446</v>
      </c>
      <c r="E5587" s="8" t="s">
        <v>127</v>
      </c>
      <c r="F5587" s="8" t="s">
        <v>8357</v>
      </c>
    </row>
    <row r="5588" spans="2:6" x14ac:dyDescent="0.3">
      <c r="B5588" s="8" t="s">
        <v>8440</v>
      </c>
      <c r="C5588" s="8" t="s">
        <v>8447</v>
      </c>
      <c r="D5588" s="8" t="s">
        <v>8448</v>
      </c>
      <c r="E5588" s="8" t="s">
        <v>127</v>
      </c>
      <c r="F5588" s="8" t="s">
        <v>8357</v>
      </c>
    </row>
    <row r="5589" spans="2:6" x14ac:dyDescent="0.3">
      <c r="B5589" s="8" t="s">
        <v>8449</v>
      </c>
      <c r="C5589" s="8"/>
      <c r="D5589" s="8" t="s">
        <v>8449</v>
      </c>
      <c r="E5589" s="8" t="s">
        <v>127</v>
      </c>
      <c r="F5589" s="8" t="s">
        <v>8357</v>
      </c>
    </row>
    <row r="5590" spans="2:6" x14ac:dyDescent="0.3">
      <c r="B5590" s="8" t="s">
        <v>8450</v>
      </c>
      <c r="C5590" s="8"/>
      <c r="D5590" s="8" t="s">
        <v>8450</v>
      </c>
      <c r="E5590" s="8" t="s">
        <v>127</v>
      </c>
      <c r="F5590" s="8" t="s">
        <v>8357</v>
      </c>
    </row>
    <row r="5591" spans="2:6" x14ac:dyDescent="0.3">
      <c r="B5591" s="8" t="s">
        <v>8451</v>
      </c>
      <c r="C5591" s="8" t="s">
        <v>2818</v>
      </c>
      <c r="D5591" s="8" t="s">
        <v>8452</v>
      </c>
      <c r="E5591" s="8" t="s">
        <v>127</v>
      </c>
      <c r="F5591" s="8" t="s">
        <v>8357</v>
      </c>
    </row>
    <row r="5592" spans="2:6" x14ac:dyDescent="0.3">
      <c r="B5592" s="8" t="s">
        <v>8451</v>
      </c>
      <c r="C5592" s="8" t="s">
        <v>1663</v>
      </c>
      <c r="D5592" s="8" t="s">
        <v>8453</v>
      </c>
      <c r="E5592" s="8" t="s">
        <v>127</v>
      </c>
      <c r="F5592" s="8" t="s">
        <v>8357</v>
      </c>
    </row>
    <row r="5593" spans="2:6" x14ac:dyDescent="0.3">
      <c r="B5593" s="8" t="s">
        <v>8451</v>
      </c>
      <c r="C5593" s="8" t="s">
        <v>3489</v>
      </c>
      <c r="D5593" s="8" t="s">
        <v>8454</v>
      </c>
      <c r="E5593" s="8" t="s">
        <v>127</v>
      </c>
      <c r="F5593" s="8" t="s">
        <v>8357</v>
      </c>
    </row>
    <row r="5594" spans="2:6" x14ac:dyDescent="0.3">
      <c r="B5594" s="8" t="s">
        <v>8451</v>
      </c>
      <c r="C5594" s="8" t="s">
        <v>3491</v>
      </c>
      <c r="D5594" s="8" t="s">
        <v>8455</v>
      </c>
      <c r="E5594" s="8" t="s">
        <v>127</v>
      </c>
      <c r="F5594" s="8" t="s">
        <v>8357</v>
      </c>
    </row>
    <row r="5595" spans="2:6" x14ac:dyDescent="0.3">
      <c r="B5595" s="8" t="s">
        <v>8451</v>
      </c>
      <c r="C5595" s="8" t="s">
        <v>6228</v>
      </c>
      <c r="D5595" s="8" t="s">
        <v>8456</v>
      </c>
      <c r="E5595" s="8" t="s">
        <v>127</v>
      </c>
      <c r="F5595" s="8" t="s">
        <v>8357</v>
      </c>
    </row>
    <row r="5596" spans="2:6" x14ac:dyDescent="0.3">
      <c r="B5596" s="8" t="s">
        <v>8451</v>
      </c>
      <c r="C5596" s="8" t="s">
        <v>8457</v>
      </c>
      <c r="D5596" s="8" t="s">
        <v>8458</v>
      </c>
      <c r="E5596" s="8" t="s">
        <v>127</v>
      </c>
      <c r="F5596" s="8" t="s">
        <v>8357</v>
      </c>
    </row>
    <row r="5597" spans="2:6" x14ac:dyDescent="0.3">
      <c r="B5597" s="8" t="s">
        <v>8451</v>
      </c>
      <c r="C5597" s="8" t="s">
        <v>413</v>
      </c>
      <c r="D5597" s="8" t="s">
        <v>8459</v>
      </c>
      <c r="E5597" s="8" t="s">
        <v>127</v>
      </c>
      <c r="F5597" s="8" t="s">
        <v>8357</v>
      </c>
    </row>
    <row r="5598" spans="2:6" x14ac:dyDescent="0.3">
      <c r="B5598" s="8" t="s">
        <v>8451</v>
      </c>
      <c r="C5598" s="8" t="s">
        <v>2786</v>
      </c>
      <c r="D5598" s="8" t="s">
        <v>8460</v>
      </c>
      <c r="E5598" s="8" t="s">
        <v>127</v>
      </c>
      <c r="F5598" s="8" t="s">
        <v>8357</v>
      </c>
    </row>
    <row r="5599" spans="2:6" x14ac:dyDescent="0.3">
      <c r="B5599" s="8" t="s">
        <v>8451</v>
      </c>
      <c r="C5599" s="8" t="s">
        <v>2788</v>
      </c>
      <c r="D5599" s="8" t="s">
        <v>8461</v>
      </c>
      <c r="E5599" s="8" t="s">
        <v>127</v>
      </c>
      <c r="F5599" s="8" t="s">
        <v>8357</v>
      </c>
    </row>
    <row r="5600" spans="2:6" x14ac:dyDescent="0.3">
      <c r="B5600" s="8" t="s">
        <v>8451</v>
      </c>
      <c r="C5600" s="8" t="s">
        <v>1841</v>
      </c>
      <c r="D5600" s="8" t="s">
        <v>8462</v>
      </c>
      <c r="E5600" s="8" t="s">
        <v>127</v>
      </c>
      <c r="F5600" s="8" t="s">
        <v>8357</v>
      </c>
    </row>
    <row r="5601" spans="2:6" x14ac:dyDescent="0.3">
      <c r="B5601" s="8" t="s">
        <v>8451</v>
      </c>
      <c r="C5601" s="8" t="s">
        <v>468</v>
      </c>
      <c r="D5601" s="8" t="s">
        <v>8463</v>
      </c>
      <c r="E5601" s="8" t="s">
        <v>127</v>
      </c>
      <c r="F5601" s="8" t="s">
        <v>8357</v>
      </c>
    </row>
    <row r="5602" spans="2:6" x14ac:dyDescent="0.3">
      <c r="B5602" s="8" t="s">
        <v>8451</v>
      </c>
      <c r="C5602" s="8" t="s">
        <v>1918</v>
      </c>
      <c r="D5602" s="8" t="s">
        <v>8464</v>
      </c>
      <c r="E5602" s="8" t="s">
        <v>127</v>
      </c>
      <c r="F5602" s="8" t="s">
        <v>8357</v>
      </c>
    </row>
    <row r="5603" spans="2:6" x14ac:dyDescent="0.3">
      <c r="B5603" s="8" t="s">
        <v>8451</v>
      </c>
      <c r="C5603" s="8" t="s">
        <v>1920</v>
      </c>
      <c r="D5603" s="8" t="s">
        <v>8465</v>
      </c>
      <c r="E5603" s="8" t="s">
        <v>127</v>
      </c>
      <c r="F5603" s="8" t="s">
        <v>8357</v>
      </c>
    </row>
    <row r="5604" spans="2:6" x14ac:dyDescent="0.3">
      <c r="B5604" s="8" t="s">
        <v>8451</v>
      </c>
      <c r="C5604" s="8" t="s">
        <v>3619</v>
      </c>
      <c r="D5604" s="8" t="s">
        <v>8466</v>
      </c>
      <c r="E5604" s="8" t="s">
        <v>127</v>
      </c>
      <c r="F5604" s="8" t="s">
        <v>8357</v>
      </c>
    </row>
    <row r="5605" spans="2:6" x14ac:dyDescent="0.3">
      <c r="B5605" s="8" t="s">
        <v>8451</v>
      </c>
      <c r="C5605" s="8" t="s">
        <v>472</v>
      </c>
      <c r="D5605" s="8" t="s">
        <v>8467</v>
      </c>
      <c r="E5605" s="8" t="s">
        <v>127</v>
      </c>
      <c r="F5605" s="8" t="s">
        <v>8357</v>
      </c>
    </row>
    <row r="5606" spans="2:6" x14ac:dyDescent="0.3">
      <c r="B5606" s="8" t="s">
        <v>8451</v>
      </c>
      <c r="C5606" s="8" t="s">
        <v>474</v>
      </c>
      <c r="D5606" s="8" t="s">
        <v>8468</v>
      </c>
      <c r="E5606" s="8" t="s">
        <v>127</v>
      </c>
      <c r="F5606" s="8" t="s">
        <v>8357</v>
      </c>
    </row>
    <row r="5607" spans="2:6" x14ac:dyDescent="0.3">
      <c r="B5607" s="8" t="s">
        <v>8451</v>
      </c>
      <c r="C5607" s="8" t="s">
        <v>8469</v>
      </c>
      <c r="D5607" s="8" t="s">
        <v>8470</v>
      </c>
      <c r="E5607" s="8" t="s">
        <v>127</v>
      </c>
      <c r="F5607" s="8" t="s">
        <v>8357</v>
      </c>
    </row>
    <row r="5608" spans="2:6" x14ac:dyDescent="0.3">
      <c r="B5608" s="8" t="s">
        <v>8451</v>
      </c>
      <c r="C5608" s="8" t="s">
        <v>4346</v>
      </c>
      <c r="D5608" s="8" t="s">
        <v>8471</v>
      </c>
      <c r="E5608" s="8" t="s">
        <v>127</v>
      </c>
      <c r="F5608" s="8" t="s">
        <v>8357</v>
      </c>
    </row>
    <row r="5609" spans="2:6" x14ac:dyDescent="0.3">
      <c r="B5609" s="8" t="s">
        <v>8451</v>
      </c>
      <c r="C5609" s="8" t="s">
        <v>3827</v>
      </c>
      <c r="D5609" s="8" t="s">
        <v>8472</v>
      </c>
      <c r="E5609" s="8" t="s">
        <v>127</v>
      </c>
      <c r="F5609" s="8" t="s">
        <v>8357</v>
      </c>
    </row>
    <row r="5610" spans="2:6" x14ac:dyDescent="0.3">
      <c r="B5610" s="8" t="s">
        <v>8451</v>
      </c>
      <c r="C5610" s="8" t="s">
        <v>7289</v>
      </c>
      <c r="D5610" s="8" t="s">
        <v>8473</v>
      </c>
      <c r="E5610" s="8" t="s">
        <v>127</v>
      </c>
      <c r="F5610" s="8" t="s">
        <v>8357</v>
      </c>
    </row>
    <row r="5611" spans="2:6" x14ac:dyDescent="0.3">
      <c r="B5611" s="8" t="s">
        <v>8474</v>
      </c>
      <c r="C5611" s="8" t="s">
        <v>1788</v>
      </c>
      <c r="D5611" s="8" t="s">
        <v>8475</v>
      </c>
      <c r="E5611" s="8" t="s">
        <v>127</v>
      </c>
      <c r="F5611" s="8" t="s">
        <v>8357</v>
      </c>
    </row>
    <row r="5612" spans="2:6" x14ac:dyDescent="0.3">
      <c r="B5612" s="8" t="s">
        <v>8474</v>
      </c>
      <c r="C5612" s="8" t="s">
        <v>2276</v>
      </c>
      <c r="D5612" s="8" t="s">
        <v>8476</v>
      </c>
      <c r="E5612" s="8" t="s">
        <v>127</v>
      </c>
      <c r="F5612" s="8" t="s">
        <v>8357</v>
      </c>
    </row>
    <row r="5613" spans="2:6" x14ac:dyDescent="0.3">
      <c r="B5613" s="8" t="s">
        <v>8474</v>
      </c>
      <c r="C5613" s="8" t="s">
        <v>5535</v>
      </c>
      <c r="D5613" s="8" t="s">
        <v>8477</v>
      </c>
      <c r="E5613" s="8" t="s">
        <v>127</v>
      </c>
      <c r="F5613" s="8" t="s">
        <v>8357</v>
      </c>
    </row>
    <row r="5614" spans="2:6" x14ac:dyDescent="0.3">
      <c r="B5614" s="8" t="s">
        <v>8474</v>
      </c>
      <c r="C5614" s="8" t="s">
        <v>7140</v>
      </c>
      <c r="D5614" s="8" t="s">
        <v>8478</v>
      </c>
      <c r="E5614" s="8" t="s">
        <v>127</v>
      </c>
      <c r="F5614" s="8" t="s">
        <v>8357</v>
      </c>
    </row>
    <row r="5615" spans="2:6" x14ac:dyDescent="0.3">
      <c r="B5615" s="8" t="s">
        <v>8474</v>
      </c>
      <c r="C5615" s="8" t="s">
        <v>5895</v>
      </c>
      <c r="D5615" s="8" t="s">
        <v>8479</v>
      </c>
      <c r="E5615" s="8" t="s">
        <v>127</v>
      </c>
      <c r="F5615" s="8" t="s">
        <v>8357</v>
      </c>
    </row>
    <row r="5616" spans="2:6" x14ac:dyDescent="0.3">
      <c r="B5616" s="8" t="s">
        <v>8474</v>
      </c>
      <c r="C5616" s="8" t="s">
        <v>8480</v>
      </c>
      <c r="D5616" s="8" t="s">
        <v>8481</v>
      </c>
      <c r="E5616" s="8" t="s">
        <v>127</v>
      </c>
      <c r="F5616" s="8" t="s">
        <v>8357</v>
      </c>
    </row>
    <row r="5617" spans="2:6" x14ac:dyDescent="0.3">
      <c r="B5617" s="8" t="s">
        <v>8474</v>
      </c>
      <c r="C5617" s="8" t="s">
        <v>2641</v>
      </c>
      <c r="D5617" s="8" t="s">
        <v>8482</v>
      </c>
      <c r="E5617" s="8" t="s">
        <v>127</v>
      </c>
      <c r="F5617" s="8" t="s">
        <v>8357</v>
      </c>
    </row>
    <row r="5618" spans="2:6" x14ac:dyDescent="0.3">
      <c r="B5618" s="8" t="s">
        <v>8474</v>
      </c>
      <c r="C5618" s="8" t="s">
        <v>7812</v>
      </c>
      <c r="D5618" s="8" t="s">
        <v>8483</v>
      </c>
      <c r="E5618" s="8" t="s">
        <v>127</v>
      </c>
      <c r="F5618" s="8" t="s">
        <v>8357</v>
      </c>
    </row>
    <row r="5619" spans="2:6" x14ac:dyDescent="0.3">
      <c r="B5619" s="8" t="s">
        <v>8474</v>
      </c>
      <c r="C5619" s="8" t="s">
        <v>5625</v>
      </c>
      <c r="D5619" s="8" t="s">
        <v>8484</v>
      </c>
      <c r="E5619" s="8" t="s">
        <v>127</v>
      </c>
      <c r="F5619" s="8" t="s">
        <v>8357</v>
      </c>
    </row>
    <row r="5620" spans="2:6" x14ac:dyDescent="0.3">
      <c r="B5620" s="8" t="s">
        <v>8474</v>
      </c>
      <c r="C5620" s="8" t="s">
        <v>495</v>
      </c>
      <c r="D5620" s="8" t="s">
        <v>8485</v>
      </c>
      <c r="E5620" s="8" t="s">
        <v>127</v>
      </c>
      <c r="F5620" s="8" t="s">
        <v>8357</v>
      </c>
    </row>
    <row r="5621" spans="2:6" x14ac:dyDescent="0.3">
      <c r="B5621" s="8" t="s">
        <v>8474</v>
      </c>
      <c r="C5621" s="8" t="s">
        <v>4319</v>
      </c>
      <c r="D5621" s="8" t="s">
        <v>8486</v>
      </c>
      <c r="E5621" s="8" t="s">
        <v>127</v>
      </c>
      <c r="F5621" s="8" t="s">
        <v>8357</v>
      </c>
    </row>
    <row r="5622" spans="2:6" x14ac:dyDescent="0.3">
      <c r="B5622" s="8" t="s">
        <v>8474</v>
      </c>
      <c r="C5622" s="8" t="s">
        <v>5185</v>
      </c>
      <c r="D5622" s="8" t="s">
        <v>8487</v>
      </c>
      <c r="E5622" s="8" t="s">
        <v>127</v>
      </c>
      <c r="F5622" s="8" t="s">
        <v>8357</v>
      </c>
    </row>
    <row r="5623" spans="2:6" x14ac:dyDescent="0.3">
      <c r="B5623" s="8" t="s">
        <v>8474</v>
      </c>
      <c r="C5623" s="8" t="s">
        <v>5187</v>
      </c>
      <c r="D5623" s="8" t="s">
        <v>8488</v>
      </c>
      <c r="E5623" s="8" t="s">
        <v>127</v>
      </c>
      <c r="F5623" s="8" t="s">
        <v>8357</v>
      </c>
    </row>
    <row r="5624" spans="2:6" x14ac:dyDescent="0.3">
      <c r="B5624" s="8" t="s">
        <v>8474</v>
      </c>
      <c r="C5624" s="8" t="s">
        <v>5156</v>
      </c>
      <c r="D5624" s="8" t="s">
        <v>8489</v>
      </c>
      <c r="E5624" s="8" t="s">
        <v>127</v>
      </c>
      <c r="F5624" s="8" t="s">
        <v>8357</v>
      </c>
    </row>
    <row r="5625" spans="2:6" x14ac:dyDescent="0.3">
      <c r="B5625" s="8" t="s">
        <v>8474</v>
      </c>
      <c r="C5625" s="8" t="s">
        <v>6754</v>
      </c>
      <c r="D5625" s="8" t="s">
        <v>8490</v>
      </c>
      <c r="E5625" s="8" t="s">
        <v>127</v>
      </c>
      <c r="F5625" s="8" t="s">
        <v>8357</v>
      </c>
    </row>
    <row r="5626" spans="2:6" x14ac:dyDescent="0.3">
      <c r="B5626" s="8" t="s">
        <v>8474</v>
      </c>
      <c r="C5626" s="8" t="s">
        <v>5164</v>
      </c>
      <c r="D5626" s="8" t="s">
        <v>8491</v>
      </c>
      <c r="E5626" s="8" t="s">
        <v>127</v>
      </c>
      <c r="F5626" s="8" t="s">
        <v>8357</v>
      </c>
    </row>
    <row r="5627" spans="2:6" x14ac:dyDescent="0.3">
      <c r="B5627" s="8" t="s">
        <v>8474</v>
      </c>
      <c r="C5627" s="8" t="s">
        <v>8492</v>
      </c>
      <c r="D5627" s="8" t="s">
        <v>8493</v>
      </c>
      <c r="E5627" s="8" t="s">
        <v>127</v>
      </c>
      <c r="F5627" s="8" t="s">
        <v>8357</v>
      </c>
    </row>
    <row r="5628" spans="2:6" x14ac:dyDescent="0.3">
      <c r="B5628" s="8" t="s">
        <v>8494</v>
      </c>
      <c r="C5628" s="8"/>
      <c r="D5628" s="8" t="s">
        <v>8494</v>
      </c>
      <c r="E5628" s="8" t="s">
        <v>127</v>
      </c>
      <c r="F5628" s="8" t="s">
        <v>8357</v>
      </c>
    </row>
    <row r="5629" spans="2:6" x14ac:dyDescent="0.3">
      <c r="B5629" s="8" t="s">
        <v>8495</v>
      </c>
      <c r="C5629" s="8" t="s">
        <v>8496</v>
      </c>
      <c r="D5629" s="8" t="s">
        <v>8497</v>
      </c>
      <c r="E5629" s="8" t="s">
        <v>127</v>
      </c>
      <c r="F5629" s="8" t="s">
        <v>8357</v>
      </c>
    </row>
    <row r="5630" spans="2:6" x14ac:dyDescent="0.3">
      <c r="B5630" s="8" t="s">
        <v>8498</v>
      </c>
      <c r="C5630" s="8" t="s">
        <v>8499</v>
      </c>
      <c r="D5630" s="8" t="s">
        <v>8500</v>
      </c>
      <c r="E5630" s="8" t="s">
        <v>127</v>
      </c>
      <c r="F5630" s="8" t="s">
        <v>8357</v>
      </c>
    </row>
    <row r="5631" spans="2:6" x14ac:dyDescent="0.3">
      <c r="B5631" s="8" t="s">
        <v>8498</v>
      </c>
      <c r="C5631" s="8" t="s">
        <v>4189</v>
      </c>
      <c r="D5631" s="8" t="s">
        <v>8501</v>
      </c>
      <c r="E5631" s="8" t="s">
        <v>127</v>
      </c>
      <c r="F5631" s="8" t="s">
        <v>8357</v>
      </c>
    </row>
    <row r="5632" spans="2:6" x14ac:dyDescent="0.3">
      <c r="B5632" s="8" t="s">
        <v>8498</v>
      </c>
      <c r="C5632" s="8" t="s">
        <v>7925</v>
      </c>
      <c r="D5632" s="8" t="s">
        <v>8502</v>
      </c>
      <c r="E5632" s="8" t="s">
        <v>127</v>
      </c>
      <c r="F5632" s="8" t="s">
        <v>8357</v>
      </c>
    </row>
    <row r="5633" spans="2:6" x14ac:dyDescent="0.3">
      <c r="B5633" s="8" t="s">
        <v>8498</v>
      </c>
      <c r="C5633" s="8" t="s">
        <v>7927</v>
      </c>
      <c r="D5633" s="8" t="s">
        <v>8503</v>
      </c>
      <c r="E5633" s="8" t="s">
        <v>127</v>
      </c>
      <c r="F5633" s="8" t="s">
        <v>8357</v>
      </c>
    </row>
    <row r="5634" spans="2:6" x14ac:dyDescent="0.3">
      <c r="B5634" s="8" t="s">
        <v>8498</v>
      </c>
      <c r="C5634" s="8" t="s">
        <v>7929</v>
      </c>
      <c r="D5634" s="8" t="s">
        <v>8504</v>
      </c>
      <c r="E5634" s="8" t="s">
        <v>127</v>
      </c>
      <c r="F5634" s="8" t="s">
        <v>8357</v>
      </c>
    </row>
    <row r="5635" spans="2:6" x14ac:dyDescent="0.3">
      <c r="B5635" s="8" t="s">
        <v>8498</v>
      </c>
      <c r="C5635" s="8" t="s">
        <v>8505</v>
      </c>
      <c r="D5635" s="8" t="s">
        <v>8506</v>
      </c>
      <c r="E5635" s="8" t="s">
        <v>127</v>
      </c>
      <c r="F5635" s="8" t="s">
        <v>8357</v>
      </c>
    </row>
    <row r="5636" spans="2:6" x14ac:dyDescent="0.3">
      <c r="B5636" s="8" t="s">
        <v>8498</v>
      </c>
      <c r="C5636" s="8" t="s">
        <v>8507</v>
      </c>
      <c r="D5636" s="8" t="s">
        <v>8508</v>
      </c>
      <c r="E5636" s="8" t="s">
        <v>127</v>
      </c>
      <c r="F5636" s="8" t="s">
        <v>8357</v>
      </c>
    </row>
    <row r="5637" spans="2:6" x14ac:dyDescent="0.3">
      <c r="B5637" s="8" t="s">
        <v>8498</v>
      </c>
      <c r="C5637" s="8" t="s">
        <v>8509</v>
      </c>
      <c r="D5637" s="8" t="s">
        <v>8510</v>
      </c>
      <c r="E5637" s="8" t="s">
        <v>127</v>
      </c>
      <c r="F5637" s="8" t="s">
        <v>8357</v>
      </c>
    </row>
    <row r="5638" spans="2:6" x14ac:dyDescent="0.3">
      <c r="B5638" s="8" t="s">
        <v>8498</v>
      </c>
      <c r="C5638" s="8" t="s">
        <v>8511</v>
      </c>
      <c r="D5638" s="8" t="s">
        <v>8512</v>
      </c>
      <c r="E5638" s="8" t="s">
        <v>127</v>
      </c>
      <c r="F5638" s="8" t="s">
        <v>8357</v>
      </c>
    </row>
    <row r="5639" spans="2:6" x14ac:dyDescent="0.3">
      <c r="B5639" s="8" t="s">
        <v>8498</v>
      </c>
      <c r="C5639" s="8" t="s">
        <v>4191</v>
      </c>
      <c r="D5639" s="8" t="s">
        <v>8513</v>
      </c>
      <c r="E5639" s="8" t="s">
        <v>127</v>
      </c>
      <c r="F5639" s="8" t="s">
        <v>8357</v>
      </c>
    </row>
    <row r="5640" spans="2:6" x14ac:dyDescent="0.3">
      <c r="B5640" s="8" t="s">
        <v>8498</v>
      </c>
      <c r="C5640" s="8" t="s">
        <v>2115</v>
      </c>
      <c r="D5640" s="8" t="s">
        <v>8514</v>
      </c>
      <c r="E5640" s="8" t="s">
        <v>127</v>
      </c>
      <c r="F5640" s="8" t="s">
        <v>8357</v>
      </c>
    </row>
    <row r="5641" spans="2:6" x14ac:dyDescent="0.3">
      <c r="B5641" s="8" t="s">
        <v>8498</v>
      </c>
      <c r="C5641" s="8" t="s">
        <v>7686</v>
      </c>
      <c r="D5641" s="8" t="s">
        <v>8515</v>
      </c>
      <c r="E5641" s="8" t="s">
        <v>127</v>
      </c>
      <c r="F5641" s="8" t="s">
        <v>8357</v>
      </c>
    </row>
    <row r="5642" spans="2:6" x14ac:dyDescent="0.3">
      <c r="B5642" s="8" t="s">
        <v>8498</v>
      </c>
      <c r="C5642" s="8" t="s">
        <v>7688</v>
      </c>
      <c r="D5642" s="8" t="s">
        <v>8516</v>
      </c>
      <c r="E5642" s="8" t="s">
        <v>127</v>
      </c>
      <c r="F5642" s="8" t="s">
        <v>8357</v>
      </c>
    </row>
    <row r="5643" spans="2:6" x14ac:dyDescent="0.3">
      <c r="B5643" s="8" t="s">
        <v>8498</v>
      </c>
      <c r="C5643" s="8" t="s">
        <v>8517</v>
      </c>
      <c r="D5643" s="8" t="s">
        <v>8518</v>
      </c>
      <c r="E5643" s="8" t="s">
        <v>127</v>
      </c>
      <c r="F5643" s="8" t="s">
        <v>8357</v>
      </c>
    </row>
    <row r="5644" spans="2:6" x14ac:dyDescent="0.3">
      <c r="B5644" s="8" t="s">
        <v>8498</v>
      </c>
      <c r="C5644" s="8" t="s">
        <v>8519</v>
      </c>
      <c r="D5644" s="8" t="s">
        <v>8520</v>
      </c>
      <c r="E5644" s="8" t="s">
        <v>127</v>
      </c>
      <c r="F5644" s="8" t="s">
        <v>8357</v>
      </c>
    </row>
    <row r="5645" spans="2:6" x14ac:dyDescent="0.3">
      <c r="B5645" s="8" t="s">
        <v>8498</v>
      </c>
      <c r="C5645" s="8" t="s">
        <v>2875</v>
      </c>
      <c r="D5645" s="8" t="s">
        <v>8521</v>
      </c>
      <c r="E5645" s="8" t="s">
        <v>127</v>
      </c>
      <c r="F5645" s="8" t="s">
        <v>8357</v>
      </c>
    </row>
    <row r="5646" spans="2:6" x14ac:dyDescent="0.3">
      <c r="B5646" s="8" t="s">
        <v>8498</v>
      </c>
      <c r="C5646" s="8" t="s">
        <v>2877</v>
      </c>
      <c r="D5646" s="8" t="s">
        <v>8522</v>
      </c>
      <c r="E5646" s="8" t="s">
        <v>127</v>
      </c>
      <c r="F5646" s="8" t="s">
        <v>8357</v>
      </c>
    </row>
    <row r="5647" spans="2:6" x14ac:dyDescent="0.3">
      <c r="B5647" s="8" t="s">
        <v>8498</v>
      </c>
      <c r="C5647" s="8" t="s">
        <v>8523</v>
      </c>
      <c r="D5647" s="8" t="s">
        <v>8524</v>
      </c>
      <c r="E5647" s="8" t="s">
        <v>127</v>
      </c>
      <c r="F5647" s="8" t="s">
        <v>8357</v>
      </c>
    </row>
    <row r="5648" spans="2:6" x14ac:dyDescent="0.3">
      <c r="B5648" s="8" t="s">
        <v>8498</v>
      </c>
      <c r="C5648" s="8" t="s">
        <v>7698</v>
      </c>
      <c r="D5648" s="8" t="s">
        <v>8525</v>
      </c>
      <c r="E5648" s="8" t="s">
        <v>127</v>
      </c>
      <c r="F5648" s="8" t="s">
        <v>8357</v>
      </c>
    </row>
    <row r="5649" spans="2:6" x14ac:dyDescent="0.3">
      <c r="B5649" s="8" t="s">
        <v>8526</v>
      </c>
      <c r="C5649" s="8" t="s">
        <v>5428</v>
      </c>
      <c r="D5649" s="8" t="s">
        <v>8527</v>
      </c>
      <c r="E5649" s="8" t="s">
        <v>127</v>
      </c>
      <c r="F5649" s="8" t="s">
        <v>8357</v>
      </c>
    </row>
    <row r="5650" spans="2:6" x14ac:dyDescent="0.3">
      <c r="B5650" s="8" t="s">
        <v>8526</v>
      </c>
      <c r="C5650" s="8" t="s">
        <v>6158</v>
      </c>
      <c r="D5650" s="8" t="s">
        <v>8528</v>
      </c>
      <c r="E5650" s="8" t="s">
        <v>127</v>
      </c>
      <c r="F5650" s="8" t="s">
        <v>8357</v>
      </c>
    </row>
    <row r="5651" spans="2:6" x14ac:dyDescent="0.3">
      <c r="B5651" s="8" t="s">
        <v>8526</v>
      </c>
      <c r="C5651" s="8" t="s">
        <v>8529</v>
      </c>
      <c r="D5651" s="8" t="s">
        <v>8530</v>
      </c>
      <c r="E5651" s="8" t="s">
        <v>127</v>
      </c>
      <c r="F5651" s="8" t="s">
        <v>8357</v>
      </c>
    </row>
    <row r="5652" spans="2:6" x14ac:dyDescent="0.3">
      <c r="B5652" s="8" t="s">
        <v>8526</v>
      </c>
      <c r="C5652" s="8" t="s">
        <v>5934</v>
      </c>
      <c r="D5652" s="8" t="s">
        <v>8531</v>
      </c>
      <c r="E5652" s="8" t="s">
        <v>127</v>
      </c>
      <c r="F5652" s="8" t="s">
        <v>8357</v>
      </c>
    </row>
    <row r="5653" spans="2:6" x14ac:dyDescent="0.3">
      <c r="B5653" s="8" t="s">
        <v>8526</v>
      </c>
      <c r="C5653" s="8" t="s">
        <v>8532</v>
      </c>
      <c r="D5653" s="8" t="s">
        <v>8533</v>
      </c>
      <c r="E5653" s="8" t="s">
        <v>127</v>
      </c>
      <c r="F5653" s="8" t="s">
        <v>8357</v>
      </c>
    </row>
    <row r="5654" spans="2:6" x14ac:dyDescent="0.3">
      <c r="B5654" s="8" t="s">
        <v>8526</v>
      </c>
      <c r="C5654" s="8" t="s">
        <v>5936</v>
      </c>
      <c r="D5654" s="8" t="s">
        <v>8534</v>
      </c>
      <c r="E5654" s="8" t="s">
        <v>127</v>
      </c>
      <c r="F5654" s="8" t="s">
        <v>8357</v>
      </c>
    </row>
    <row r="5655" spans="2:6" x14ac:dyDescent="0.3">
      <c r="B5655" s="8" t="s">
        <v>8526</v>
      </c>
      <c r="C5655" s="8" t="s">
        <v>5430</v>
      </c>
      <c r="D5655" s="8" t="s">
        <v>8535</v>
      </c>
      <c r="E5655" s="8" t="s">
        <v>127</v>
      </c>
      <c r="F5655" s="8" t="s">
        <v>8357</v>
      </c>
    </row>
    <row r="5656" spans="2:6" x14ac:dyDescent="0.3">
      <c r="B5656" s="8" t="s">
        <v>8526</v>
      </c>
      <c r="C5656" s="8" t="s">
        <v>5432</v>
      </c>
      <c r="D5656" s="8" t="s">
        <v>8536</v>
      </c>
      <c r="E5656" s="8" t="s">
        <v>127</v>
      </c>
      <c r="F5656" s="8" t="s">
        <v>8357</v>
      </c>
    </row>
    <row r="5657" spans="2:6" x14ac:dyDescent="0.3">
      <c r="B5657" s="8" t="s">
        <v>8526</v>
      </c>
      <c r="C5657" s="8" t="s">
        <v>282</v>
      </c>
      <c r="D5657" s="8" t="s">
        <v>8537</v>
      </c>
      <c r="E5657" s="8" t="s">
        <v>127</v>
      </c>
      <c r="F5657" s="8" t="s">
        <v>8357</v>
      </c>
    </row>
    <row r="5658" spans="2:6" x14ac:dyDescent="0.3">
      <c r="B5658" s="8" t="s">
        <v>8526</v>
      </c>
      <c r="C5658" s="8" t="s">
        <v>5435</v>
      </c>
      <c r="D5658" s="8" t="s">
        <v>8538</v>
      </c>
      <c r="E5658" s="8" t="s">
        <v>127</v>
      </c>
      <c r="F5658" s="8" t="s">
        <v>8357</v>
      </c>
    </row>
    <row r="5659" spans="2:6" x14ac:dyDescent="0.3">
      <c r="B5659" s="8" t="s">
        <v>8526</v>
      </c>
      <c r="C5659" s="8" t="s">
        <v>2776</v>
      </c>
      <c r="D5659" s="8" t="s">
        <v>8539</v>
      </c>
      <c r="E5659" s="8" t="s">
        <v>127</v>
      </c>
      <c r="F5659" s="8" t="s">
        <v>8357</v>
      </c>
    </row>
    <row r="5660" spans="2:6" x14ac:dyDescent="0.3">
      <c r="B5660" s="8" t="s">
        <v>8526</v>
      </c>
      <c r="C5660" s="8" t="s">
        <v>8540</v>
      </c>
      <c r="D5660" s="8" t="s">
        <v>8541</v>
      </c>
      <c r="E5660" s="8" t="s">
        <v>127</v>
      </c>
      <c r="F5660" s="8" t="s">
        <v>8357</v>
      </c>
    </row>
    <row r="5661" spans="2:6" x14ac:dyDescent="0.3">
      <c r="B5661" s="8" t="s">
        <v>8542</v>
      </c>
      <c r="C5661" s="8"/>
      <c r="D5661" s="8" t="s">
        <v>8542</v>
      </c>
      <c r="E5661" s="8" t="s">
        <v>127</v>
      </c>
      <c r="F5661" s="8" t="s">
        <v>8357</v>
      </c>
    </row>
    <row r="5662" spans="2:6" x14ac:dyDescent="0.3">
      <c r="B5662" s="8" t="s">
        <v>8543</v>
      </c>
      <c r="C5662" s="8" t="s">
        <v>8544</v>
      </c>
      <c r="D5662" s="8" t="s">
        <v>8545</v>
      </c>
      <c r="E5662" s="8" t="s">
        <v>127</v>
      </c>
      <c r="F5662" s="8" t="s">
        <v>8357</v>
      </c>
    </row>
    <row r="5663" spans="2:6" x14ac:dyDescent="0.3">
      <c r="B5663" s="8" t="s">
        <v>8546</v>
      </c>
      <c r="C5663" s="8"/>
      <c r="D5663" s="8" t="s">
        <v>8546</v>
      </c>
      <c r="E5663" s="8" t="s">
        <v>127</v>
      </c>
      <c r="F5663" s="8" t="s">
        <v>8357</v>
      </c>
    </row>
    <row r="5664" spans="2:6" x14ac:dyDescent="0.3">
      <c r="B5664" s="8" t="s">
        <v>6042</v>
      </c>
      <c r="C5664" s="8">
        <v>2</v>
      </c>
      <c r="D5664" s="8" t="s">
        <v>8547</v>
      </c>
      <c r="E5664" s="8" t="s">
        <v>127</v>
      </c>
      <c r="F5664" s="8" t="s">
        <v>8357</v>
      </c>
    </row>
    <row r="5665" spans="2:6" x14ac:dyDescent="0.3">
      <c r="B5665" s="8" t="s">
        <v>6042</v>
      </c>
      <c r="C5665" s="8" t="s">
        <v>4396</v>
      </c>
      <c r="D5665" s="8" t="s">
        <v>8548</v>
      </c>
      <c r="E5665" s="8" t="s">
        <v>127</v>
      </c>
      <c r="F5665" s="8" t="s">
        <v>8357</v>
      </c>
    </row>
    <row r="5666" spans="2:6" x14ac:dyDescent="0.3">
      <c r="B5666" s="8" t="s">
        <v>6042</v>
      </c>
      <c r="C5666" s="8" t="s">
        <v>222</v>
      </c>
      <c r="D5666" s="8" t="s">
        <v>8549</v>
      </c>
      <c r="E5666" s="8" t="s">
        <v>127</v>
      </c>
      <c r="F5666" s="8" t="s">
        <v>8357</v>
      </c>
    </row>
    <row r="5667" spans="2:6" x14ac:dyDescent="0.3">
      <c r="B5667" s="8" t="s">
        <v>6042</v>
      </c>
      <c r="C5667" s="8" t="s">
        <v>224</v>
      </c>
      <c r="D5667" s="8" t="s">
        <v>8550</v>
      </c>
      <c r="E5667" s="8" t="s">
        <v>127</v>
      </c>
      <c r="F5667" s="8" t="s">
        <v>8357</v>
      </c>
    </row>
    <row r="5668" spans="2:6" x14ac:dyDescent="0.3">
      <c r="B5668" s="8" t="s">
        <v>6042</v>
      </c>
      <c r="C5668" s="8" t="s">
        <v>226</v>
      </c>
      <c r="D5668" s="8" t="s">
        <v>8551</v>
      </c>
      <c r="E5668" s="8" t="s">
        <v>127</v>
      </c>
      <c r="F5668" s="8" t="s">
        <v>8357</v>
      </c>
    </row>
    <row r="5669" spans="2:6" x14ac:dyDescent="0.3">
      <c r="B5669" s="8" t="s">
        <v>6042</v>
      </c>
      <c r="C5669" s="8" t="s">
        <v>228</v>
      </c>
      <c r="D5669" s="8" t="s">
        <v>8552</v>
      </c>
      <c r="E5669" s="8" t="s">
        <v>127</v>
      </c>
      <c r="F5669" s="8" t="s">
        <v>8357</v>
      </c>
    </row>
    <row r="5670" spans="2:6" x14ac:dyDescent="0.3">
      <c r="B5670" s="8" t="s">
        <v>6042</v>
      </c>
      <c r="C5670" s="8">
        <v>3</v>
      </c>
      <c r="D5670" s="8" t="s">
        <v>8553</v>
      </c>
      <c r="E5670" s="8" t="s">
        <v>127</v>
      </c>
      <c r="F5670" s="8" t="s">
        <v>8357</v>
      </c>
    </row>
    <row r="5671" spans="2:6" x14ac:dyDescent="0.3">
      <c r="B5671" s="8" t="s">
        <v>6042</v>
      </c>
      <c r="C5671" s="8" t="s">
        <v>4012</v>
      </c>
      <c r="D5671" s="8" t="s">
        <v>8554</v>
      </c>
      <c r="E5671" s="8" t="s">
        <v>127</v>
      </c>
      <c r="F5671" s="8" t="s">
        <v>8357</v>
      </c>
    </row>
    <row r="5672" spans="2:6" x14ac:dyDescent="0.3">
      <c r="B5672" s="8" t="s">
        <v>6042</v>
      </c>
      <c r="C5672" s="8" t="s">
        <v>4014</v>
      </c>
      <c r="D5672" s="8" t="s">
        <v>8555</v>
      </c>
      <c r="E5672" s="8" t="s">
        <v>127</v>
      </c>
      <c r="F5672" s="8" t="s">
        <v>8357</v>
      </c>
    </row>
    <row r="5673" spans="2:6" x14ac:dyDescent="0.3">
      <c r="B5673" s="8" t="s">
        <v>6042</v>
      </c>
      <c r="C5673" s="8" t="s">
        <v>2641</v>
      </c>
      <c r="D5673" s="8" t="s">
        <v>8556</v>
      </c>
      <c r="E5673" s="8" t="s">
        <v>127</v>
      </c>
      <c r="F5673" s="8" t="s">
        <v>8357</v>
      </c>
    </row>
    <row r="5674" spans="2:6" x14ac:dyDescent="0.3">
      <c r="B5674" s="8" t="s">
        <v>6042</v>
      </c>
      <c r="C5674" s="8" t="s">
        <v>1790</v>
      </c>
      <c r="D5674" s="8" t="s">
        <v>8557</v>
      </c>
      <c r="E5674" s="8" t="s">
        <v>127</v>
      </c>
      <c r="F5674" s="8" t="s">
        <v>8357</v>
      </c>
    </row>
    <row r="5675" spans="2:6" x14ac:dyDescent="0.3">
      <c r="B5675" s="8" t="s">
        <v>6042</v>
      </c>
      <c r="C5675" s="8" t="s">
        <v>1451</v>
      </c>
      <c r="D5675" s="8" t="s">
        <v>8558</v>
      </c>
      <c r="E5675" s="8" t="s">
        <v>127</v>
      </c>
      <c r="F5675" s="8" t="s">
        <v>8357</v>
      </c>
    </row>
    <row r="5676" spans="2:6" x14ac:dyDescent="0.3">
      <c r="B5676" s="8" t="s">
        <v>6042</v>
      </c>
      <c r="C5676" s="8" t="s">
        <v>1127</v>
      </c>
      <c r="D5676" s="8" t="s">
        <v>8559</v>
      </c>
      <c r="E5676" s="8" t="s">
        <v>127</v>
      </c>
      <c r="F5676" s="8" t="s">
        <v>8357</v>
      </c>
    </row>
    <row r="5677" spans="2:6" x14ac:dyDescent="0.3">
      <c r="B5677" s="8" t="s">
        <v>6074</v>
      </c>
      <c r="C5677" s="8" t="s">
        <v>8560</v>
      </c>
      <c r="D5677" s="8" t="s">
        <v>8561</v>
      </c>
      <c r="E5677" s="8" t="s">
        <v>127</v>
      </c>
      <c r="F5677" s="8" t="s">
        <v>8357</v>
      </c>
    </row>
    <row r="5678" spans="2:6" x14ac:dyDescent="0.3">
      <c r="B5678" s="8" t="s">
        <v>6074</v>
      </c>
      <c r="C5678" s="8" t="s">
        <v>8562</v>
      </c>
      <c r="D5678" s="8" t="s">
        <v>8563</v>
      </c>
      <c r="E5678" s="8" t="s">
        <v>127</v>
      </c>
      <c r="F5678" s="8" t="s">
        <v>8357</v>
      </c>
    </row>
    <row r="5679" spans="2:6" x14ac:dyDescent="0.3">
      <c r="B5679" s="8" t="s">
        <v>6074</v>
      </c>
      <c r="C5679" s="8" t="s">
        <v>8564</v>
      </c>
      <c r="D5679" s="8" t="s">
        <v>8565</v>
      </c>
      <c r="E5679" s="8" t="s">
        <v>127</v>
      </c>
      <c r="F5679" s="8" t="s">
        <v>8357</v>
      </c>
    </row>
    <row r="5680" spans="2:6" x14ac:dyDescent="0.3">
      <c r="B5680" s="8" t="s">
        <v>6074</v>
      </c>
      <c r="C5680" s="8" t="s">
        <v>4583</v>
      </c>
      <c r="D5680" s="8" t="s">
        <v>8566</v>
      </c>
      <c r="E5680" s="8" t="s">
        <v>127</v>
      </c>
      <c r="F5680" s="8" t="s">
        <v>8357</v>
      </c>
    </row>
    <row r="5681" spans="2:6" x14ac:dyDescent="0.3">
      <c r="B5681" s="8" t="s">
        <v>6074</v>
      </c>
      <c r="C5681" s="8" t="s">
        <v>3425</v>
      </c>
      <c r="D5681" s="8" t="s">
        <v>8567</v>
      </c>
      <c r="E5681" s="8" t="s">
        <v>127</v>
      </c>
      <c r="F5681" s="8" t="s">
        <v>8357</v>
      </c>
    </row>
    <row r="5682" spans="2:6" x14ac:dyDescent="0.3">
      <c r="B5682" s="8" t="s">
        <v>6074</v>
      </c>
      <c r="C5682" s="8" t="s">
        <v>3427</v>
      </c>
      <c r="D5682" s="8" t="s">
        <v>8568</v>
      </c>
      <c r="E5682" s="8" t="s">
        <v>127</v>
      </c>
      <c r="F5682" s="8" t="s">
        <v>8357</v>
      </c>
    </row>
    <row r="5683" spans="2:6" x14ac:dyDescent="0.3">
      <c r="B5683" s="8" t="s">
        <v>6074</v>
      </c>
      <c r="C5683" s="8" t="s">
        <v>1218</v>
      </c>
      <c r="D5683" s="8" t="s">
        <v>8569</v>
      </c>
      <c r="E5683" s="8" t="s">
        <v>127</v>
      </c>
      <c r="F5683" s="8" t="s">
        <v>8357</v>
      </c>
    </row>
    <row r="5684" spans="2:6" x14ac:dyDescent="0.3">
      <c r="B5684" s="8" t="s">
        <v>6074</v>
      </c>
      <c r="C5684" s="8" t="s">
        <v>1220</v>
      </c>
      <c r="D5684" s="8" t="s">
        <v>8570</v>
      </c>
      <c r="E5684" s="8" t="s">
        <v>127</v>
      </c>
      <c r="F5684" s="8" t="s">
        <v>8357</v>
      </c>
    </row>
    <row r="5685" spans="2:6" x14ac:dyDescent="0.3">
      <c r="B5685" s="8" t="s">
        <v>6074</v>
      </c>
      <c r="C5685" s="8" t="s">
        <v>3432</v>
      </c>
      <c r="D5685" s="8" t="s">
        <v>8571</v>
      </c>
      <c r="E5685" s="8" t="s">
        <v>127</v>
      </c>
      <c r="F5685" s="8" t="s">
        <v>8357</v>
      </c>
    </row>
    <row r="5686" spans="2:6" x14ac:dyDescent="0.3">
      <c r="B5686" s="8" t="s">
        <v>6074</v>
      </c>
      <c r="C5686" s="8" t="s">
        <v>1714</v>
      </c>
      <c r="D5686" s="8" t="s">
        <v>8572</v>
      </c>
      <c r="E5686" s="8" t="s">
        <v>127</v>
      </c>
      <c r="F5686" s="8" t="s">
        <v>8357</v>
      </c>
    </row>
    <row r="5687" spans="2:6" x14ac:dyDescent="0.3">
      <c r="B5687" s="8" t="s">
        <v>6074</v>
      </c>
      <c r="C5687" s="8" t="s">
        <v>8447</v>
      </c>
      <c r="D5687" s="8" t="s">
        <v>8573</v>
      </c>
      <c r="E5687" s="8" t="s">
        <v>127</v>
      </c>
      <c r="F5687" s="8" t="s">
        <v>8357</v>
      </c>
    </row>
    <row r="5688" spans="2:6" x14ac:dyDescent="0.3">
      <c r="B5688" s="8" t="s">
        <v>8574</v>
      </c>
      <c r="C5688" s="8" t="s">
        <v>4112</v>
      </c>
      <c r="D5688" s="8" t="s">
        <v>8575</v>
      </c>
      <c r="E5688" s="8" t="s">
        <v>127</v>
      </c>
      <c r="F5688" s="8" t="s">
        <v>8357</v>
      </c>
    </row>
    <row r="5689" spans="2:6" x14ac:dyDescent="0.3">
      <c r="B5689" s="8" t="s">
        <v>8574</v>
      </c>
      <c r="C5689" s="8" t="s">
        <v>1621</v>
      </c>
      <c r="D5689" s="8" t="s">
        <v>8576</v>
      </c>
      <c r="E5689" s="8" t="s">
        <v>127</v>
      </c>
      <c r="F5689" s="8" t="s">
        <v>8357</v>
      </c>
    </row>
    <row r="5690" spans="2:6" x14ac:dyDescent="0.3">
      <c r="B5690" s="8" t="s">
        <v>8574</v>
      </c>
      <c r="C5690" s="8" t="s">
        <v>5025</v>
      </c>
      <c r="D5690" s="8" t="s">
        <v>8577</v>
      </c>
      <c r="E5690" s="8" t="s">
        <v>127</v>
      </c>
      <c r="F5690" s="8" t="s">
        <v>8357</v>
      </c>
    </row>
    <row r="5691" spans="2:6" x14ac:dyDescent="0.3">
      <c r="B5691" s="8" t="s">
        <v>8578</v>
      </c>
      <c r="C5691" s="8" t="s">
        <v>3266</v>
      </c>
      <c r="D5691" s="8" t="s">
        <v>8579</v>
      </c>
      <c r="E5691" s="8" t="s">
        <v>127</v>
      </c>
      <c r="F5691" s="8" t="s">
        <v>8357</v>
      </c>
    </row>
    <row r="5692" spans="2:6" x14ac:dyDescent="0.3">
      <c r="B5692" s="8" t="s">
        <v>8578</v>
      </c>
      <c r="C5692" s="8" t="s">
        <v>695</v>
      </c>
      <c r="D5692" s="8" t="s">
        <v>8580</v>
      </c>
      <c r="E5692" s="8" t="s">
        <v>127</v>
      </c>
      <c r="F5692" s="8" t="s">
        <v>8357</v>
      </c>
    </row>
    <row r="5693" spans="2:6" x14ac:dyDescent="0.3">
      <c r="B5693" s="8" t="s">
        <v>8578</v>
      </c>
      <c r="C5693" s="8" t="s">
        <v>1891</v>
      </c>
      <c r="D5693" s="8" t="s">
        <v>8581</v>
      </c>
      <c r="E5693" s="8" t="s">
        <v>127</v>
      </c>
      <c r="F5693" s="8" t="s">
        <v>8357</v>
      </c>
    </row>
    <row r="5694" spans="2:6" x14ac:dyDescent="0.3">
      <c r="B5694" s="8" t="s">
        <v>8578</v>
      </c>
      <c r="C5694" s="8" t="s">
        <v>4357</v>
      </c>
      <c r="D5694" s="8" t="s">
        <v>8582</v>
      </c>
      <c r="E5694" s="8" t="s">
        <v>127</v>
      </c>
      <c r="F5694" s="8" t="s">
        <v>8357</v>
      </c>
    </row>
    <row r="5695" spans="2:6" x14ac:dyDescent="0.3">
      <c r="B5695" s="8" t="s">
        <v>8578</v>
      </c>
      <c r="C5695" s="8" t="s">
        <v>3836</v>
      </c>
      <c r="D5695" s="8" t="s">
        <v>8583</v>
      </c>
      <c r="E5695" s="8" t="s">
        <v>127</v>
      </c>
      <c r="F5695" s="8" t="s">
        <v>8357</v>
      </c>
    </row>
    <row r="5696" spans="2:6" x14ac:dyDescent="0.3">
      <c r="B5696" s="8" t="s">
        <v>8578</v>
      </c>
      <c r="C5696" s="8" t="s">
        <v>2384</v>
      </c>
      <c r="D5696" s="8" t="s">
        <v>8584</v>
      </c>
      <c r="E5696" s="8" t="s">
        <v>127</v>
      </c>
      <c r="F5696" s="8" t="s">
        <v>8357</v>
      </c>
    </row>
    <row r="5697" spans="2:6" x14ac:dyDescent="0.3">
      <c r="B5697" s="8" t="s">
        <v>8578</v>
      </c>
      <c r="C5697" s="8" t="s">
        <v>2386</v>
      </c>
      <c r="D5697" s="8" t="s">
        <v>8585</v>
      </c>
      <c r="E5697" s="8" t="s">
        <v>127</v>
      </c>
      <c r="F5697" s="8" t="s">
        <v>8357</v>
      </c>
    </row>
    <row r="5698" spans="2:6" x14ac:dyDescent="0.3">
      <c r="B5698" s="8" t="s">
        <v>8578</v>
      </c>
      <c r="C5698" s="8" t="s">
        <v>2388</v>
      </c>
      <c r="D5698" s="8" t="s">
        <v>8586</v>
      </c>
      <c r="E5698" s="8" t="s">
        <v>127</v>
      </c>
      <c r="F5698" s="8" t="s">
        <v>8357</v>
      </c>
    </row>
    <row r="5699" spans="2:6" x14ac:dyDescent="0.3">
      <c r="B5699" s="8" t="s">
        <v>8587</v>
      </c>
      <c r="C5699" s="8" t="s">
        <v>2192</v>
      </c>
      <c r="D5699" s="8" t="s">
        <v>8588</v>
      </c>
      <c r="E5699" s="8" t="s">
        <v>127</v>
      </c>
      <c r="F5699" s="8" t="s">
        <v>8357</v>
      </c>
    </row>
    <row r="5700" spans="2:6" x14ac:dyDescent="0.3">
      <c r="B5700" s="8" t="s">
        <v>8587</v>
      </c>
      <c r="C5700" s="8" t="s">
        <v>8589</v>
      </c>
      <c r="D5700" s="8" t="s">
        <v>8590</v>
      </c>
      <c r="E5700" s="8" t="s">
        <v>127</v>
      </c>
      <c r="F5700" s="8" t="s">
        <v>8357</v>
      </c>
    </row>
    <row r="5701" spans="2:6" x14ac:dyDescent="0.3">
      <c r="B5701" s="8" t="s">
        <v>8587</v>
      </c>
      <c r="C5701" s="8" t="s">
        <v>8591</v>
      </c>
      <c r="D5701" s="8" t="s">
        <v>8592</v>
      </c>
      <c r="E5701" s="8" t="s">
        <v>127</v>
      </c>
      <c r="F5701" s="8" t="s">
        <v>8357</v>
      </c>
    </row>
    <row r="5702" spans="2:6" x14ac:dyDescent="0.3">
      <c r="B5702" s="8" t="s">
        <v>8587</v>
      </c>
      <c r="C5702" s="8" t="s">
        <v>2194</v>
      </c>
      <c r="D5702" s="8" t="s">
        <v>8593</v>
      </c>
      <c r="E5702" s="8" t="s">
        <v>127</v>
      </c>
      <c r="F5702" s="8" t="s">
        <v>8357</v>
      </c>
    </row>
    <row r="5703" spans="2:6" x14ac:dyDescent="0.3">
      <c r="B5703" s="8" t="s">
        <v>8587</v>
      </c>
      <c r="C5703" s="8" t="s">
        <v>8594</v>
      </c>
      <c r="D5703" s="8" t="s">
        <v>8595</v>
      </c>
      <c r="E5703" s="8" t="s">
        <v>127</v>
      </c>
      <c r="F5703" s="8" t="s">
        <v>8357</v>
      </c>
    </row>
    <row r="5704" spans="2:6" x14ac:dyDescent="0.3">
      <c r="B5704" s="8" t="s">
        <v>8587</v>
      </c>
      <c r="C5704" s="8" t="s">
        <v>8596</v>
      </c>
      <c r="D5704" s="8" t="s">
        <v>8597</v>
      </c>
      <c r="E5704" s="8" t="s">
        <v>127</v>
      </c>
      <c r="F5704" s="8" t="s">
        <v>8357</v>
      </c>
    </row>
    <row r="5705" spans="2:6" x14ac:dyDescent="0.3">
      <c r="B5705" s="8" t="s">
        <v>8587</v>
      </c>
      <c r="C5705" s="8">
        <v>5</v>
      </c>
      <c r="D5705" s="8" t="s">
        <v>8598</v>
      </c>
      <c r="E5705" s="8" t="s">
        <v>127</v>
      </c>
      <c r="F5705" s="8" t="s">
        <v>8357</v>
      </c>
    </row>
    <row r="5706" spans="2:6" x14ac:dyDescent="0.3">
      <c r="B5706" s="8" t="s">
        <v>8599</v>
      </c>
      <c r="C5706" s="8" t="s">
        <v>3671</v>
      </c>
      <c r="D5706" s="8" t="s">
        <v>8600</v>
      </c>
      <c r="E5706" s="8" t="s">
        <v>127</v>
      </c>
      <c r="F5706" s="8" t="s">
        <v>8357</v>
      </c>
    </row>
    <row r="5707" spans="2:6" x14ac:dyDescent="0.3">
      <c r="B5707" s="8" t="s">
        <v>8599</v>
      </c>
      <c r="C5707" s="8" t="s">
        <v>3549</v>
      </c>
      <c r="D5707" s="8" t="s">
        <v>8601</v>
      </c>
      <c r="E5707" s="8" t="s">
        <v>127</v>
      </c>
      <c r="F5707" s="8" t="s">
        <v>8357</v>
      </c>
    </row>
    <row r="5708" spans="2:6" x14ac:dyDescent="0.3">
      <c r="B5708" s="8" t="s">
        <v>8599</v>
      </c>
      <c r="C5708" s="8" t="s">
        <v>3551</v>
      </c>
      <c r="D5708" s="8" t="s">
        <v>8602</v>
      </c>
      <c r="E5708" s="8" t="s">
        <v>127</v>
      </c>
      <c r="F5708" s="8" t="s">
        <v>8357</v>
      </c>
    </row>
    <row r="5709" spans="2:6" x14ac:dyDescent="0.3">
      <c r="B5709" s="8" t="s">
        <v>8599</v>
      </c>
      <c r="C5709" s="8" t="s">
        <v>420</v>
      </c>
      <c r="D5709" s="8" t="s">
        <v>8603</v>
      </c>
      <c r="E5709" s="8" t="s">
        <v>127</v>
      </c>
      <c r="F5709" s="8" t="s">
        <v>8357</v>
      </c>
    </row>
    <row r="5710" spans="2:6" x14ac:dyDescent="0.3">
      <c r="B5710" s="8" t="s">
        <v>8599</v>
      </c>
      <c r="C5710" s="8" t="s">
        <v>438</v>
      </c>
      <c r="D5710" s="8" t="s">
        <v>8604</v>
      </c>
      <c r="E5710" s="8" t="s">
        <v>127</v>
      </c>
      <c r="F5710" s="8" t="s">
        <v>8357</v>
      </c>
    </row>
    <row r="5711" spans="2:6" x14ac:dyDescent="0.3">
      <c r="B5711" s="8" t="s">
        <v>8599</v>
      </c>
      <c r="C5711" s="8" t="s">
        <v>1952</v>
      </c>
      <c r="D5711" s="8" t="s">
        <v>8605</v>
      </c>
      <c r="E5711" s="8" t="s">
        <v>127</v>
      </c>
      <c r="F5711" s="8" t="s">
        <v>8357</v>
      </c>
    </row>
    <row r="5712" spans="2:6" x14ac:dyDescent="0.3">
      <c r="B5712" s="8" t="s">
        <v>8599</v>
      </c>
      <c r="C5712" s="8" t="s">
        <v>1954</v>
      </c>
      <c r="D5712" s="8" t="s">
        <v>8606</v>
      </c>
      <c r="E5712" s="8" t="s">
        <v>127</v>
      </c>
      <c r="F5712" s="8" t="s">
        <v>8357</v>
      </c>
    </row>
    <row r="5713" spans="2:6" x14ac:dyDescent="0.3">
      <c r="B5713" s="8" t="s">
        <v>8599</v>
      </c>
      <c r="C5713" s="8" t="s">
        <v>1956</v>
      </c>
      <c r="D5713" s="8" t="s">
        <v>8607</v>
      </c>
      <c r="E5713" s="8" t="s">
        <v>127</v>
      </c>
      <c r="F5713" s="8" t="s">
        <v>8357</v>
      </c>
    </row>
    <row r="5714" spans="2:6" x14ac:dyDescent="0.3">
      <c r="B5714" s="8" t="s">
        <v>8599</v>
      </c>
      <c r="C5714" s="8" t="s">
        <v>1958</v>
      </c>
      <c r="D5714" s="8" t="s">
        <v>8608</v>
      </c>
      <c r="E5714" s="8" t="s">
        <v>127</v>
      </c>
      <c r="F5714" s="8" t="s">
        <v>8357</v>
      </c>
    </row>
    <row r="5715" spans="2:6" x14ac:dyDescent="0.3">
      <c r="B5715" s="8" t="s">
        <v>8599</v>
      </c>
      <c r="C5715" s="8" t="s">
        <v>1605</v>
      </c>
      <c r="D5715" s="8" t="s">
        <v>8609</v>
      </c>
      <c r="E5715" s="8" t="s">
        <v>127</v>
      </c>
      <c r="F5715" s="8" t="s">
        <v>8357</v>
      </c>
    </row>
    <row r="5716" spans="2:6" x14ac:dyDescent="0.3">
      <c r="B5716" s="8" t="s">
        <v>8599</v>
      </c>
      <c r="C5716" s="8" t="s">
        <v>8404</v>
      </c>
      <c r="D5716" s="8" t="s">
        <v>8610</v>
      </c>
      <c r="E5716" s="8" t="s">
        <v>127</v>
      </c>
      <c r="F5716" s="8" t="s">
        <v>8357</v>
      </c>
    </row>
    <row r="5717" spans="2:6" x14ac:dyDescent="0.3">
      <c r="B5717" s="8" t="s">
        <v>8599</v>
      </c>
      <c r="C5717" s="8" t="s">
        <v>8611</v>
      </c>
      <c r="D5717" s="8" t="s">
        <v>8612</v>
      </c>
      <c r="E5717" s="8" t="s">
        <v>127</v>
      </c>
      <c r="F5717" s="8" t="s">
        <v>8357</v>
      </c>
    </row>
    <row r="5718" spans="2:6" x14ac:dyDescent="0.3">
      <c r="B5718" s="8" t="s">
        <v>8599</v>
      </c>
      <c r="C5718" s="8" t="s">
        <v>844</v>
      </c>
      <c r="D5718" s="8" t="s">
        <v>8613</v>
      </c>
      <c r="E5718" s="8" t="s">
        <v>127</v>
      </c>
      <c r="F5718" s="8" t="s">
        <v>8357</v>
      </c>
    </row>
    <row r="5719" spans="2:6" x14ac:dyDescent="0.3">
      <c r="B5719" s="8" t="s">
        <v>8599</v>
      </c>
      <c r="C5719" s="8" t="s">
        <v>8406</v>
      </c>
      <c r="D5719" s="8" t="s">
        <v>8614</v>
      </c>
      <c r="E5719" s="8" t="s">
        <v>127</v>
      </c>
      <c r="F5719" s="8" t="s">
        <v>8357</v>
      </c>
    </row>
    <row r="5720" spans="2:6" x14ac:dyDescent="0.3">
      <c r="B5720" s="8" t="s">
        <v>8599</v>
      </c>
      <c r="C5720" s="8" t="s">
        <v>8408</v>
      </c>
      <c r="D5720" s="8" t="s">
        <v>8615</v>
      </c>
      <c r="E5720" s="8" t="s">
        <v>127</v>
      </c>
      <c r="F5720" s="8" t="s">
        <v>8357</v>
      </c>
    </row>
    <row r="5721" spans="2:6" x14ac:dyDescent="0.3">
      <c r="B5721" s="8" t="s">
        <v>8599</v>
      </c>
      <c r="C5721" s="8" t="s">
        <v>2396</v>
      </c>
      <c r="D5721" s="8" t="s">
        <v>8616</v>
      </c>
      <c r="E5721" s="8" t="s">
        <v>127</v>
      </c>
      <c r="F5721" s="8" t="s">
        <v>8357</v>
      </c>
    </row>
    <row r="5722" spans="2:6" x14ac:dyDescent="0.3">
      <c r="B5722" s="8" t="s">
        <v>8599</v>
      </c>
      <c r="C5722" s="8" t="s">
        <v>8617</v>
      </c>
      <c r="D5722" s="8" t="s">
        <v>8618</v>
      </c>
      <c r="E5722" s="8" t="s">
        <v>127</v>
      </c>
      <c r="F5722" s="8" t="s">
        <v>8357</v>
      </c>
    </row>
    <row r="5723" spans="2:6" x14ac:dyDescent="0.3">
      <c r="B5723" s="8" t="s">
        <v>8599</v>
      </c>
      <c r="C5723" s="8" t="s">
        <v>457</v>
      </c>
      <c r="D5723" s="8" t="s">
        <v>8619</v>
      </c>
      <c r="E5723" s="8" t="s">
        <v>127</v>
      </c>
      <c r="F5723" s="8" t="s">
        <v>8357</v>
      </c>
    </row>
    <row r="5724" spans="2:6" x14ac:dyDescent="0.3">
      <c r="B5724" s="8" t="s">
        <v>8599</v>
      </c>
      <c r="C5724" s="8" t="s">
        <v>8420</v>
      </c>
      <c r="D5724" s="8" t="s">
        <v>8620</v>
      </c>
      <c r="E5724" s="8" t="s">
        <v>127</v>
      </c>
      <c r="F5724" s="8" t="s">
        <v>8357</v>
      </c>
    </row>
    <row r="5725" spans="2:6" x14ac:dyDescent="0.3">
      <c r="B5725" s="8" t="s">
        <v>8599</v>
      </c>
      <c r="C5725" s="8" t="s">
        <v>3086</v>
      </c>
      <c r="D5725" s="8" t="s">
        <v>8621</v>
      </c>
      <c r="E5725" s="8" t="s">
        <v>127</v>
      </c>
      <c r="F5725" s="8" t="s">
        <v>8357</v>
      </c>
    </row>
    <row r="5726" spans="2:6" x14ac:dyDescent="0.3">
      <c r="B5726" s="8" t="s">
        <v>8599</v>
      </c>
      <c r="C5726" s="8" t="s">
        <v>934</v>
      </c>
      <c r="D5726" s="8" t="s">
        <v>8622</v>
      </c>
      <c r="E5726" s="8" t="s">
        <v>127</v>
      </c>
      <c r="F5726" s="8" t="s">
        <v>8357</v>
      </c>
    </row>
    <row r="5727" spans="2:6" x14ac:dyDescent="0.3">
      <c r="B5727" s="8" t="s">
        <v>8623</v>
      </c>
      <c r="C5727" s="8" t="s">
        <v>2173</v>
      </c>
      <c r="D5727" s="8" t="s">
        <v>8624</v>
      </c>
      <c r="E5727" s="8" t="s">
        <v>127</v>
      </c>
      <c r="F5727" s="8" t="s">
        <v>8357</v>
      </c>
    </row>
    <row r="5728" spans="2:6" x14ac:dyDescent="0.3">
      <c r="B5728" s="8" t="s">
        <v>8625</v>
      </c>
      <c r="C5728" s="8" t="s">
        <v>6228</v>
      </c>
      <c r="D5728" s="8" t="s">
        <v>8626</v>
      </c>
      <c r="E5728" s="8" t="s">
        <v>127</v>
      </c>
      <c r="F5728" s="8" t="s">
        <v>8357</v>
      </c>
    </row>
    <row r="5729" spans="2:6" x14ac:dyDescent="0.3">
      <c r="B5729" s="8" t="s">
        <v>8625</v>
      </c>
      <c r="C5729" s="8" t="s">
        <v>6093</v>
      </c>
      <c r="D5729" s="8" t="s">
        <v>8627</v>
      </c>
      <c r="E5729" s="8" t="s">
        <v>127</v>
      </c>
      <c r="F5729" s="8" t="s">
        <v>8357</v>
      </c>
    </row>
    <row r="5730" spans="2:6" x14ac:dyDescent="0.3">
      <c r="B5730" s="8" t="s">
        <v>8625</v>
      </c>
      <c r="C5730" s="8" t="s">
        <v>8457</v>
      </c>
      <c r="D5730" s="8" t="s">
        <v>8628</v>
      </c>
      <c r="E5730" s="8" t="s">
        <v>127</v>
      </c>
      <c r="F5730" s="8" t="s">
        <v>8357</v>
      </c>
    </row>
    <row r="5731" spans="2:6" x14ac:dyDescent="0.3">
      <c r="B5731" s="8" t="s">
        <v>8629</v>
      </c>
      <c r="C5731" s="8" t="s">
        <v>6880</v>
      </c>
      <c r="D5731" s="8" t="s">
        <v>8630</v>
      </c>
      <c r="E5731" s="8" t="s">
        <v>127</v>
      </c>
      <c r="F5731" s="8" t="s">
        <v>8357</v>
      </c>
    </row>
    <row r="5732" spans="2:6" x14ac:dyDescent="0.3">
      <c r="B5732" s="8" t="s">
        <v>8629</v>
      </c>
      <c r="C5732" s="8" t="s">
        <v>6882</v>
      </c>
      <c r="D5732" s="8" t="s">
        <v>8631</v>
      </c>
      <c r="E5732" s="8" t="s">
        <v>127</v>
      </c>
      <c r="F5732" s="8" t="s">
        <v>8357</v>
      </c>
    </row>
    <row r="5733" spans="2:6" x14ac:dyDescent="0.3">
      <c r="B5733" s="8" t="s">
        <v>8632</v>
      </c>
      <c r="C5733" s="8" t="s">
        <v>32</v>
      </c>
      <c r="D5733" s="8" t="s">
        <v>8633</v>
      </c>
      <c r="E5733" s="8" t="s">
        <v>130</v>
      </c>
      <c r="F5733" s="8" t="s">
        <v>8357</v>
      </c>
    </row>
    <row r="5734" spans="2:6" x14ac:dyDescent="0.3">
      <c r="B5734" s="8" t="s">
        <v>8634</v>
      </c>
      <c r="C5734" s="8" t="s">
        <v>32</v>
      </c>
      <c r="D5734" s="8" t="s">
        <v>8635</v>
      </c>
      <c r="E5734" s="8" t="s">
        <v>130</v>
      </c>
      <c r="F5734" s="8" t="s">
        <v>8357</v>
      </c>
    </row>
    <row r="5735" spans="2:6" x14ac:dyDescent="0.3">
      <c r="B5735" s="8" t="s">
        <v>8636</v>
      </c>
      <c r="C5735" s="8" t="s">
        <v>32</v>
      </c>
      <c r="D5735" s="8" t="s">
        <v>8637</v>
      </c>
      <c r="E5735" s="8" t="s">
        <v>130</v>
      </c>
      <c r="F5735" s="8" t="s">
        <v>8357</v>
      </c>
    </row>
    <row r="5736" spans="2:6" x14ac:dyDescent="0.3">
      <c r="B5736" s="8" t="s">
        <v>8638</v>
      </c>
      <c r="C5736" s="8"/>
      <c r="D5736" s="8" t="s">
        <v>8638</v>
      </c>
      <c r="E5736" s="8" t="s">
        <v>130</v>
      </c>
      <c r="F5736" s="8" t="s">
        <v>8357</v>
      </c>
    </row>
    <row r="5737" spans="2:6" x14ac:dyDescent="0.3">
      <c r="B5737" s="8" t="s">
        <v>7804</v>
      </c>
      <c r="C5737" s="8" t="s">
        <v>468</v>
      </c>
      <c r="D5737" s="8" t="s">
        <v>8639</v>
      </c>
      <c r="E5737" s="8" t="s">
        <v>130</v>
      </c>
      <c r="F5737" s="8" t="s">
        <v>8357</v>
      </c>
    </row>
    <row r="5738" spans="2:6" x14ac:dyDescent="0.3">
      <c r="B5738" s="8" t="s">
        <v>7804</v>
      </c>
      <c r="C5738" s="8" t="s">
        <v>3460</v>
      </c>
      <c r="D5738" s="8" t="s">
        <v>8640</v>
      </c>
      <c r="E5738" s="8" t="s">
        <v>130</v>
      </c>
      <c r="F5738" s="8" t="s">
        <v>8357</v>
      </c>
    </row>
    <row r="5739" spans="2:6" x14ac:dyDescent="0.3">
      <c r="B5739" s="8" t="s">
        <v>7804</v>
      </c>
      <c r="C5739" s="8" t="s">
        <v>77</v>
      </c>
      <c r="D5739" s="8" t="s">
        <v>8641</v>
      </c>
      <c r="E5739" s="8" t="s">
        <v>130</v>
      </c>
      <c r="F5739" s="8" t="s">
        <v>8357</v>
      </c>
    </row>
    <row r="5740" spans="2:6" x14ac:dyDescent="0.3">
      <c r="B5740" s="8" t="s">
        <v>7804</v>
      </c>
      <c r="C5740" s="8" t="s">
        <v>3836</v>
      </c>
      <c r="D5740" s="8" t="s">
        <v>8642</v>
      </c>
      <c r="E5740" s="8" t="s">
        <v>130</v>
      </c>
      <c r="F5740" s="8" t="s">
        <v>8357</v>
      </c>
    </row>
    <row r="5741" spans="2:6" x14ac:dyDescent="0.3">
      <c r="B5741" s="8" t="s">
        <v>7804</v>
      </c>
      <c r="C5741" s="8" t="s">
        <v>5872</v>
      </c>
      <c r="D5741" s="8" t="s">
        <v>8643</v>
      </c>
      <c r="E5741" s="8" t="s">
        <v>130</v>
      </c>
      <c r="F5741" s="8" t="s">
        <v>8357</v>
      </c>
    </row>
    <row r="5742" spans="2:6" x14ac:dyDescent="0.3">
      <c r="B5742" s="8" t="s">
        <v>7804</v>
      </c>
      <c r="C5742" s="8" t="s">
        <v>4788</v>
      </c>
      <c r="D5742" s="8" t="s">
        <v>8644</v>
      </c>
      <c r="E5742" s="8" t="s">
        <v>130</v>
      </c>
      <c r="F5742" s="8" t="s">
        <v>8357</v>
      </c>
    </row>
    <row r="5743" spans="2:6" x14ac:dyDescent="0.3">
      <c r="B5743" s="8" t="s">
        <v>7804</v>
      </c>
      <c r="C5743" s="8" t="s">
        <v>5875</v>
      </c>
      <c r="D5743" s="8" t="s">
        <v>8645</v>
      </c>
      <c r="E5743" s="8" t="s">
        <v>130</v>
      </c>
      <c r="F5743" s="8" t="s">
        <v>8357</v>
      </c>
    </row>
    <row r="5744" spans="2:6" x14ac:dyDescent="0.3">
      <c r="B5744" s="8" t="s">
        <v>7804</v>
      </c>
      <c r="C5744" s="8" t="s">
        <v>5877</v>
      </c>
      <c r="D5744" s="8" t="s">
        <v>8646</v>
      </c>
      <c r="E5744" s="8" t="s">
        <v>130</v>
      </c>
      <c r="F5744" s="8" t="s">
        <v>8357</v>
      </c>
    </row>
    <row r="5745" spans="2:6" x14ac:dyDescent="0.3">
      <c r="B5745" s="8" t="s">
        <v>7804</v>
      </c>
      <c r="C5745" s="8" t="s">
        <v>486</v>
      </c>
      <c r="D5745" s="8" t="s">
        <v>8647</v>
      </c>
      <c r="E5745" s="8" t="s">
        <v>130</v>
      </c>
      <c r="F5745" s="8" t="s">
        <v>8357</v>
      </c>
    </row>
    <row r="5746" spans="2:6" x14ac:dyDescent="0.3">
      <c r="B5746" s="8" t="s">
        <v>7804</v>
      </c>
      <c r="C5746" s="8" t="s">
        <v>8648</v>
      </c>
      <c r="D5746" s="8" t="s">
        <v>8649</v>
      </c>
      <c r="E5746" s="8" t="s">
        <v>130</v>
      </c>
      <c r="F5746" s="8" t="s">
        <v>8357</v>
      </c>
    </row>
    <row r="5747" spans="2:6" x14ac:dyDescent="0.3">
      <c r="B5747" s="8" t="s">
        <v>7804</v>
      </c>
      <c r="C5747" s="8" t="s">
        <v>5502</v>
      </c>
      <c r="D5747" s="8" t="s">
        <v>8650</v>
      </c>
      <c r="E5747" s="8" t="s">
        <v>130</v>
      </c>
      <c r="F5747" s="8" t="s">
        <v>8357</v>
      </c>
    </row>
    <row r="5748" spans="2:6" x14ac:dyDescent="0.3">
      <c r="B5748" s="8" t="s">
        <v>7804</v>
      </c>
      <c r="C5748" s="8" t="s">
        <v>5504</v>
      </c>
      <c r="D5748" s="8" t="s">
        <v>8651</v>
      </c>
      <c r="E5748" s="8" t="s">
        <v>130</v>
      </c>
      <c r="F5748" s="8" t="s">
        <v>8357</v>
      </c>
    </row>
    <row r="5749" spans="2:6" x14ac:dyDescent="0.3">
      <c r="B5749" s="8" t="s">
        <v>7804</v>
      </c>
      <c r="C5749" s="8" t="s">
        <v>5838</v>
      </c>
      <c r="D5749" s="8" t="s">
        <v>8652</v>
      </c>
      <c r="E5749" s="8" t="s">
        <v>130</v>
      </c>
      <c r="F5749" s="8" t="s">
        <v>8357</v>
      </c>
    </row>
    <row r="5750" spans="2:6" x14ac:dyDescent="0.3">
      <c r="B5750" s="8" t="s">
        <v>7804</v>
      </c>
      <c r="C5750" s="8" t="s">
        <v>836</v>
      </c>
      <c r="D5750" s="8" t="s">
        <v>8653</v>
      </c>
      <c r="E5750" s="8" t="s">
        <v>130</v>
      </c>
      <c r="F5750" s="8" t="s">
        <v>8357</v>
      </c>
    </row>
    <row r="5751" spans="2:6" x14ac:dyDescent="0.3">
      <c r="B5751" s="8" t="s">
        <v>7804</v>
      </c>
      <c r="C5751" s="8" t="s">
        <v>3248</v>
      </c>
      <c r="D5751" s="8" t="s">
        <v>8654</v>
      </c>
      <c r="E5751" s="8" t="s">
        <v>130</v>
      </c>
      <c r="F5751" s="8" t="s">
        <v>8357</v>
      </c>
    </row>
    <row r="5752" spans="2:6" x14ac:dyDescent="0.3">
      <c r="B5752" s="8" t="s">
        <v>8655</v>
      </c>
      <c r="C5752" s="8" t="s">
        <v>5375</v>
      </c>
      <c r="D5752" s="8" t="s">
        <v>8656</v>
      </c>
      <c r="E5752" s="8" t="s">
        <v>130</v>
      </c>
      <c r="F5752" s="8" t="s">
        <v>8357</v>
      </c>
    </row>
    <row r="5753" spans="2:6" x14ac:dyDescent="0.3">
      <c r="B5753" s="8" t="s">
        <v>8655</v>
      </c>
      <c r="C5753" s="8" t="s">
        <v>1096</v>
      </c>
      <c r="D5753" s="8" t="s">
        <v>8657</v>
      </c>
      <c r="E5753" s="8" t="s">
        <v>130</v>
      </c>
      <c r="F5753" s="8" t="s">
        <v>8357</v>
      </c>
    </row>
    <row r="5754" spans="2:6" x14ac:dyDescent="0.3">
      <c r="B5754" s="8" t="s">
        <v>8655</v>
      </c>
      <c r="C5754" s="8" t="s">
        <v>2447</v>
      </c>
      <c r="D5754" s="8" t="s">
        <v>8658</v>
      </c>
      <c r="E5754" s="8" t="s">
        <v>130</v>
      </c>
      <c r="F5754" s="8" t="s">
        <v>8357</v>
      </c>
    </row>
    <row r="5755" spans="2:6" x14ac:dyDescent="0.3">
      <c r="B5755" s="8" t="s">
        <v>8655</v>
      </c>
      <c r="C5755" s="8" t="s">
        <v>2449</v>
      </c>
      <c r="D5755" s="8" t="s">
        <v>8659</v>
      </c>
      <c r="E5755" s="8" t="s">
        <v>130</v>
      </c>
      <c r="F5755" s="8" t="s">
        <v>8357</v>
      </c>
    </row>
    <row r="5756" spans="2:6" x14ac:dyDescent="0.3">
      <c r="B5756" s="8" t="s">
        <v>8655</v>
      </c>
      <c r="C5756" s="8" t="s">
        <v>1672</v>
      </c>
      <c r="D5756" s="8" t="s">
        <v>8660</v>
      </c>
      <c r="E5756" s="8" t="s">
        <v>130</v>
      </c>
      <c r="F5756" s="8" t="s">
        <v>8357</v>
      </c>
    </row>
    <row r="5757" spans="2:6" x14ac:dyDescent="0.3">
      <c r="B5757" s="8" t="s">
        <v>8655</v>
      </c>
      <c r="C5757" s="8" t="s">
        <v>8661</v>
      </c>
      <c r="D5757" s="8" t="s">
        <v>8662</v>
      </c>
      <c r="E5757" s="8" t="s">
        <v>130</v>
      </c>
      <c r="F5757" s="8" t="s">
        <v>8357</v>
      </c>
    </row>
    <row r="5758" spans="2:6" x14ac:dyDescent="0.3">
      <c r="B5758" s="8" t="s">
        <v>8655</v>
      </c>
      <c r="C5758" s="8" t="s">
        <v>3754</v>
      </c>
      <c r="D5758" s="8" t="s">
        <v>8663</v>
      </c>
      <c r="E5758" s="8" t="s">
        <v>130</v>
      </c>
      <c r="F5758" s="8" t="s">
        <v>8357</v>
      </c>
    </row>
    <row r="5759" spans="2:6" x14ac:dyDescent="0.3">
      <c r="B5759" s="8" t="s">
        <v>8655</v>
      </c>
      <c r="C5759" s="8" t="s">
        <v>8664</v>
      </c>
      <c r="D5759" s="8" t="s">
        <v>8665</v>
      </c>
      <c r="E5759" s="8" t="s">
        <v>130</v>
      </c>
      <c r="F5759" s="8" t="s">
        <v>8357</v>
      </c>
    </row>
    <row r="5760" spans="2:6" x14ac:dyDescent="0.3">
      <c r="B5760" s="8" t="s">
        <v>8451</v>
      </c>
      <c r="C5760" s="8"/>
      <c r="D5760" s="8" t="s">
        <v>8451</v>
      </c>
      <c r="E5760" s="8" t="s">
        <v>130</v>
      </c>
      <c r="F5760" s="8" t="s">
        <v>8357</v>
      </c>
    </row>
    <row r="5761" spans="2:6" x14ac:dyDescent="0.3">
      <c r="B5761" s="8" t="s">
        <v>8451</v>
      </c>
      <c r="C5761" s="8" t="s">
        <v>1559</v>
      </c>
      <c r="D5761" s="8" t="s">
        <v>8666</v>
      </c>
      <c r="E5761" s="8" t="s">
        <v>130</v>
      </c>
      <c r="F5761" s="8" t="s">
        <v>8357</v>
      </c>
    </row>
    <row r="5762" spans="2:6" x14ac:dyDescent="0.3">
      <c r="B5762" s="8" t="s">
        <v>8451</v>
      </c>
      <c r="C5762" s="8" t="s">
        <v>5287</v>
      </c>
      <c r="D5762" s="8" t="s">
        <v>8667</v>
      </c>
      <c r="E5762" s="8" t="s">
        <v>130</v>
      </c>
      <c r="F5762" s="8" t="s">
        <v>8357</v>
      </c>
    </row>
    <row r="5763" spans="2:6" x14ac:dyDescent="0.3">
      <c r="B5763" s="8" t="s">
        <v>8451</v>
      </c>
      <c r="C5763" s="8" t="s">
        <v>5293</v>
      </c>
      <c r="D5763" s="8" t="s">
        <v>8668</v>
      </c>
      <c r="E5763" s="8" t="s">
        <v>130</v>
      </c>
      <c r="F5763" s="8" t="s">
        <v>8357</v>
      </c>
    </row>
    <row r="5764" spans="2:6" x14ac:dyDescent="0.3">
      <c r="B5764" s="8" t="s">
        <v>8451</v>
      </c>
      <c r="C5764" s="8" t="s">
        <v>6601</v>
      </c>
      <c r="D5764" s="8" t="s">
        <v>8669</v>
      </c>
      <c r="E5764" s="8" t="s">
        <v>130</v>
      </c>
      <c r="F5764" s="8" t="s">
        <v>8357</v>
      </c>
    </row>
    <row r="5765" spans="2:6" x14ac:dyDescent="0.3">
      <c r="B5765" s="8" t="s">
        <v>8451</v>
      </c>
      <c r="C5765" s="8" t="s">
        <v>8670</v>
      </c>
      <c r="D5765" s="8" t="s">
        <v>8671</v>
      </c>
      <c r="E5765" s="8" t="s">
        <v>130</v>
      </c>
      <c r="F5765" s="8" t="s">
        <v>8357</v>
      </c>
    </row>
    <row r="5766" spans="2:6" x14ac:dyDescent="0.3">
      <c r="B5766" s="8" t="s">
        <v>8451</v>
      </c>
      <c r="C5766" s="8" t="s">
        <v>4105</v>
      </c>
      <c r="D5766" s="8" t="s">
        <v>8672</v>
      </c>
      <c r="E5766" s="8" t="s">
        <v>130</v>
      </c>
      <c r="F5766" s="8" t="s">
        <v>8357</v>
      </c>
    </row>
    <row r="5767" spans="2:6" x14ac:dyDescent="0.3">
      <c r="B5767" s="8" t="s">
        <v>8451</v>
      </c>
      <c r="C5767" s="8" t="s">
        <v>7596</v>
      </c>
      <c r="D5767" s="8" t="s">
        <v>8673</v>
      </c>
      <c r="E5767" s="8" t="s">
        <v>130</v>
      </c>
      <c r="F5767" s="8" t="s">
        <v>8357</v>
      </c>
    </row>
    <row r="5768" spans="2:6" x14ac:dyDescent="0.3">
      <c r="B5768" s="8" t="s">
        <v>8674</v>
      </c>
      <c r="C5768" s="8" t="s">
        <v>5124</v>
      </c>
      <c r="D5768" s="8" t="s">
        <v>8675</v>
      </c>
      <c r="E5768" s="8" t="s">
        <v>130</v>
      </c>
      <c r="F5768" s="8" t="s">
        <v>8357</v>
      </c>
    </row>
    <row r="5769" spans="2:6" x14ac:dyDescent="0.3">
      <c r="B5769" s="8" t="s">
        <v>8674</v>
      </c>
      <c r="C5769" s="8" t="s">
        <v>8676</v>
      </c>
      <c r="D5769" s="8" t="s">
        <v>8677</v>
      </c>
      <c r="E5769" s="8" t="s">
        <v>130</v>
      </c>
      <c r="F5769" s="8" t="s">
        <v>8357</v>
      </c>
    </row>
    <row r="5770" spans="2:6" x14ac:dyDescent="0.3">
      <c r="B5770" s="8" t="s">
        <v>8674</v>
      </c>
      <c r="C5770" s="8" t="s">
        <v>1778</v>
      </c>
      <c r="D5770" s="8" t="s">
        <v>8678</v>
      </c>
      <c r="E5770" s="8" t="s">
        <v>130</v>
      </c>
      <c r="F5770" s="8" t="s">
        <v>8357</v>
      </c>
    </row>
    <row r="5771" spans="2:6" x14ac:dyDescent="0.3">
      <c r="B5771" s="8" t="s">
        <v>8674</v>
      </c>
      <c r="C5771" s="8" t="s">
        <v>1782</v>
      </c>
      <c r="D5771" s="8" t="s">
        <v>8679</v>
      </c>
      <c r="E5771" s="8" t="s">
        <v>130</v>
      </c>
      <c r="F5771" s="8" t="s">
        <v>8357</v>
      </c>
    </row>
    <row r="5772" spans="2:6" x14ac:dyDescent="0.3">
      <c r="B5772" s="8" t="s">
        <v>8674</v>
      </c>
      <c r="C5772" s="8" t="s">
        <v>5317</v>
      </c>
      <c r="D5772" s="8" t="s">
        <v>8680</v>
      </c>
      <c r="E5772" s="8" t="s">
        <v>130</v>
      </c>
      <c r="F5772" s="8" t="s">
        <v>8357</v>
      </c>
    </row>
    <row r="5773" spans="2:6" x14ac:dyDescent="0.3">
      <c r="B5773" s="8" t="s">
        <v>8674</v>
      </c>
      <c r="C5773" s="8" t="s">
        <v>5142</v>
      </c>
      <c r="D5773" s="8" t="s">
        <v>8681</v>
      </c>
      <c r="E5773" s="8" t="s">
        <v>130</v>
      </c>
      <c r="F5773" s="8" t="s">
        <v>8357</v>
      </c>
    </row>
    <row r="5774" spans="2:6" x14ac:dyDescent="0.3">
      <c r="B5774" s="8" t="s">
        <v>8674</v>
      </c>
      <c r="C5774" s="8" t="s">
        <v>6888</v>
      </c>
      <c r="D5774" s="8" t="s">
        <v>8682</v>
      </c>
      <c r="E5774" s="8" t="s">
        <v>130</v>
      </c>
      <c r="F5774" s="8" t="s">
        <v>8357</v>
      </c>
    </row>
    <row r="5775" spans="2:6" x14ac:dyDescent="0.3">
      <c r="B5775" s="8" t="s">
        <v>8674</v>
      </c>
      <c r="C5775" s="8" t="s">
        <v>4018</v>
      </c>
      <c r="D5775" s="8" t="s">
        <v>8683</v>
      </c>
      <c r="E5775" s="8" t="s">
        <v>130</v>
      </c>
      <c r="F5775" s="8" t="s">
        <v>8357</v>
      </c>
    </row>
    <row r="5776" spans="2:6" x14ac:dyDescent="0.3">
      <c r="B5776" s="8" t="s">
        <v>8674</v>
      </c>
      <c r="C5776" s="8" t="s">
        <v>6896</v>
      </c>
      <c r="D5776" s="8" t="s">
        <v>8684</v>
      </c>
      <c r="E5776" s="8" t="s">
        <v>130</v>
      </c>
      <c r="F5776" s="8" t="s">
        <v>8357</v>
      </c>
    </row>
    <row r="5777" spans="2:6" x14ac:dyDescent="0.3">
      <c r="B5777" s="8" t="s">
        <v>8495</v>
      </c>
      <c r="C5777" s="8"/>
      <c r="D5777" s="8" t="s">
        <v>8495</v>
      </c>
      <c r="E5777" s="8" t="s">
        <v>130</v>
      </c>
      <c r="F5777" s="8" t="s">
        <v>8357</v>
      </c>
    </row>
    <row r="5778" spans="2:6" x14ac:dyDescent="0.3">
      <c r="B5778" s="8" t="s">
        <v>8685</v>
      </c>
      <c r="C5778" s="8" t="s">
        <v>3865</v>
      </c>
      <c r="D5778" s="8" t="s">
        <v>8686</v>
      </c>
      <c r="E5778" s="8" t="s">
        <v>130</v>
      </c>
      <c r="F5778" s="8" t="s">
        <v>8357</v>
      </c>
    </row>
    <row r="5779" spans="2:6" x14ac:dyDescent="0.3">
      <c r="B5779" s="8" t="s">
        <v>8685</v>
      </c>
      <c r="C5779" s="8" t="s">
        <v>8687</v>
      </c>
      <c r="D5779" s="8" t="s">
        <v>8688</v>
      </c>
      <c r="E5779" s="8" t="s">
        <v>130</v>
      </c>
      <c r="F5779" s="8" t="s">
        <v>8357</v>
      </c>
    </row>
    <row r="5780" spans="2:6" x14ac:dyDescent="0.3">
      <c r="B5780" s="8" t="s">
        <v>8685</v>
      </c>
      <c r="C5780" s="8" t="s">
        <v>1453</v>
      </c>
      <c r="D5780" s="8" t="s">
        <v>8689</v>
      </c>
      <c r="E5780" s="8" t="s">
        <v>130</v>
      </c>
      <c r="F5780" s="8" t="s">
        <v>8357</v>
      </c>
    </row>
    <row r="5781" spans="2:6" x14ac:dyDescent="0.3">
      <c r="B5781" s="8" t="s">
        <v>8690</v>
      </c>
      <c r="C5781" s="8"/>
      <c r="D5781" s="8" t="s">
        <v>8690</v>
      </c>
      <c r="E5781" s="8" t="s">
        <v>130</v>
      </c>
      <c r="F5781" s="8" t="s">
        <v>8357</v>
      </c>
    </row>
    <row r="5782" spans="2:6" x14ac:dyDescent="0.3">
      <c r="B5782" s="8" t="s">
        <v>7968</v>
      </c>
      <c r="C5782" s="8" t="s">
        <v>989</v>
      </c>
      <c r="D5782" s="8" t="s">
        <v>8691</v>
      </c>
      <c r="E5782" s="8" t="s">
        <v>130</v>
      </c>
      <c r="F5782" s="8" t="s">
        <v>8357</v>
      </c>
    </row>
    <row r="5783" spans="2:6" x14ac:dyDescent="0.3">
      <c r="B5783" s="8" t="s">
        <v>7968</v>
      </c>
      <c r="C5783" s="8" t="s">
        <v>403</v>
      </c>
      <c r="D5783" s="8" t="s">
        <v>8692</v>
      </c>
      <c r="E5783" s="8" t="s">
        <v>130</v>
      </c>
      <c r="F5783" s="8" t="s">
        <v>8357</v>
      </c>
    </row>
    <row r="5784" spans="2:6" x14ac:dyDescent="0.3">
      <c r="B5784" s="8" t="s">
        <v>7968</v>
      </c>
      <c r="C5784" s="8" t="s">
        <v>647</v>
      </c>
      <c r="D5784" s="8" t="s">
        <v>8693</v>
      </c>
      <c r="E5784" s="8" t="s">
        <v>130</v>
      </c>
      <c r="F5784" s="8" t="s">
        <v>8357</v>
      </c>
    </row>
    <row r="5785" spans="2:6" x14ac:dyDescent="0.3">
      <c r="B5785" s="8" t="s">
        <v>7968</v>
      </c>
      <c r="C5785" s="8" t="s">
        <v>363</v>
      </c>
      <c r="D5785" s="8" t="s">
        <v>8694</v>
      </c>
      <c r="E5785" s="8" t="s">
        <v>130</v>
      </c>
      <c r="F5785" s="8" t="s">
        <v>8357</v>
      </c>
    </row>
    <row r="5786" spans="2:6" x14ac:dyDescent="0.3">
      <c r="B5786" s="8" t="s">
        <v>7968</v>
      </c>
      <c r="C5786" s="8" t="s">
        <v>2788</v>
      </c>
      <c r="D5786" s="8" t="s">
        <v>8695</v>
      </c>
      <c r="E5786" s="8" t="s">
        <v>130</v>
      </c>
      <c r="F5786" s="8" t="s">
        <v>8357</v>
      </c>
    </row>
    <row r="5787" spans="2:6" x14ac:dyDescent="0.3">
      <c r="B5787" s="8" t="s">
        <v>8696</v>
      </c>
      <c r="C5787" s="8"/>
      <c r="D5787" s="8" t="s">
        <v>8696</v>
      </c>
      <c r="E5787" s="8" t="s">
        <v>130</v>
      </c>
      <c r="F5787" s="8" t="s">
        <v>8357</v>
      </c>
    </row>
    <row r="5788" spans="2:6" x14ac:dyDescent="0.3">
      <c r="B5788" s="8" t="s">
        <v>8574</v>
      </c>
      <c r="C5788" s="8" t="s">
        <v>2818</v>
      </c>
      <c r="D5788" s="8" t="s">
        <v>8697</v>
      </c>
      <c r="E5788" s="8" t="s">
        <v>130</v>
      </c>
      <c r="F5788" s="8" t="s">
        <v>8357</v>
      </c>
    </row>
    <row r="5789" spans="2:6" x14ac:dyDescent="0.3">
      <c r="B5789" s="8" t="s">
        <v>8574</v>
      </c>
      <c r="C5789" s="8" t="s">
        <v>1181</v>
      </c>
      <c r="D5789" s="8" t="s">
        <v>8698</v>
      </c>
      <c r="E5789" s="8" t="s">
        <v>130</v>
      </c>
      <c r="F5789" s="8" t="s">
        <v>8357</v>
      </c>
    </row>
    <row r="5790" spans="2:6" x14ac:dyDescent="0.3">
      <c r="B5790" s="8" t="s">
        <v>8574</v>
      </c>
      <c r="C5790" s="8" t="s">
        <v>2295</v>
      </c>
      <c r="D5790" s="8" t="s">
        <v>8699</v>
      </c>
      <c r="E5790" s="8" t="s">
        <v>130</v>
      </c>
      <c r="F5790" s="8" t="s">
        <v>8357</v>
      </c>
    </row>
    <row r="5791" spans="2:6" x14ac:dyDescent="0.3">
      <c r="B5791" s="8" t="s">
        <v>8574</v>
      </c>
      <c r="C5791" s="8" t="s">
        <v>8700</v>
      </c>
      <c r="D5791" s="8" t="s">
        <v>8701</v>
      </c>
      <c r="E5791" s="8" t="s">
        <v>130</v>
      </c>
      <c r="F5791" s="8" t="s">
        <v>8357</v>
      </c>
    </row>
    <row r="5792" spans="2:6" x14ac:dyDescent="0.3">
      <c r="B5792" s="8" t="s">
        <v>8574</v>
      </c>
      <c r="C5792" s="8" t="s">
        <v>4120</v>
      </c>
      <c r="D5792" s="8" t="s">
        <v>8702</v>
      </c>
      <c r="E5792" s="8" t="s">
        <v>130</v>
      </c>
      <c r="F5792" s="8" t="s">
        <v>8357</v>
      </c>
    </row>
    <row r="5793" spans="2:6" x14ac:dyDescent="0.3">
      <c r="B5793" s="8" t="s">
        <v>8574</v>
      </c>
      <c r="C5793" s="8" t="s">
        <v>4125</v>
      </c>
      <c r="D5793" s="8" t="s">
        <v>8703</v>
      </c>
      <c r="E5793" s="8" t="s">
        <v>130</v>
      </c>
      <c r="F5793" s="8" t="s">
        <v>8357</v>
      </c>
    </row>
    <row r="5794" spans="2:6" x14ac:dyDescent="0.3">
      <c r="B5794" s="8" t="s">
        <v>8574</v>
      </c>
      <c r="C5794" s="8" t="s">
        <v>3218</v>
      </c>
      <c r="D5794" s="8" t="s">
        <v>8704</v>
      </c>
      <c r="E5794" s="8" t="s">
        <v>130</v>
      </c>
      <c r="F5794" s="8" t="s">
        <v>8357</v>
      </c>
    </row>
    <row r="5795" spans="2:6" x14ac:dyDescent="0.3">
      <c r="B5795" s="8" t="s">
        <v>8574</v>
      </c>
      <c r="C5795" s="8" t="s">
        <v>1624</v>
      </c>
      <c r="D5795" s="8" t="s">
        <v>8705</v>
      </c>
      <c r="E5795" s="8" t="s">
        <v>130</v>
      </c>
      <c r="F5795" s="8" t="s">
        <v>8357</v>
      </c>
    </row>
    <row r="5796" spans="2:6" x14ac:dyDescent="0.3">
      <c r="B5796" s="8" t="s">
        <v>8574</v>
      </c>
      <c r="C5796" s="8" t="s">
        <v>1626</v>
      </c>
      <c r="D5796" s="8" t="s">
        <v>8706</v>
      </c>
      <c r="E5796" s="8" t="s">
        <v>130</v>
      </c>
      <c r="F5796" s="8" t="s">
        <v>8357</v>
      </c>
    </row>
    <row r="5797" spans="2:6" x14ac:dyDescent="0.3">
      <c r="B5797" s="8" t="s">
        <v>8578</v>
      </c>
      <c r="C5797" s="8" t="s">
        <v>5866</v>
      </c>
      <c r="D5797" s="8" t="s">
        <v>8707</v>
      </c>
      <c r="E5797" s="8" t="s">
        <v>130</v>
      </c>
      <c r="F5797" s="8" t="s">
        <v>8357</v>
      </c>
    </row>
    <row r="5798" spans="2:6" x14ac:dyDescent="0.3">
      <c r="B5798" s="8" t="s">
        <v>8578</v>
      </c>
      <c r="C5798" s="8" t="s">
        <v>6545</v>
      </c>
      <c r="D5798" s="8" t="s">
        <v>8708</v>
      </c>
      <c r="E5798" s="8" t="s">
        <v>130</v>
      </c>
      <c r="F5798" s="8" t="s">
        <v>8357</v>
      </c>
    </row>
    <row r="5799" spans="2:6" x14ac:dyDescent="0.3">
      <c r="B5799" s="8" t="s">
        <v>8578</v>
      </c>
      <c r="C5799" s="8" t="s">
        <v>1887</v>
      </c>
      <c r="D5799" s="8" t="s">
        <v>8709</v>
      </c>
      <c r="E5799" s="8" t="s">
        <v>130</v>
      </c>
      <c r="F5799" s="8" t="s">
        <v>8357</v>
      </c>
    </row>
    <row r="5800" spans="2:6" x14ac:dyDescent="0.3">
      <c r="B5800" s="8" t="s">
        <v>8578</v>
      </c>
      <c r="C5800" s="8" t="s">
        <v>709</v>
      </c>
      <c r="D5800" s="8" t="s">
        <v>8710</v>
      </c>
      <c r="E5800" s="8" t="s">
        <v>130</v>
      </c>
      <c r="F5800" s="8" t="s">
        <v>8357</v>
      </c>
    </row>
    <row r="5801" spans="2:6" x14ac:dyDescent="0.3">
      <c r="B5801" s="8" t="s">
        <v>8578</v>
      </c>
      <c r="C5801" s="8" t="s">
        <v>484</v>
      </c>
      <c r="D5801" s="8" t="s">
        <v>8711</v>
      </c>
      <c r="E5801" s="8" t="s">
        <v>130</v>
      </c>
      <c r="F5801" s="8" t="s">
        <v>8357</v>
      </c>
    </row>
    <row r="5802" spans="2:6" x14ac:dyDescent="0.3">
      <c r="B5802" s="8" t="s">
        <v>8578</v>
      </c>
      <c r="C5802" s="8" t="s">
        <v>486</v>
      </c>
      <c r="D5802" s="8" t="s">
        <v>8712</v>
      </c>
      <c r="E5802" s="8" t="s">
        <v>130</v>
      </c>
      <c r="F5802" s="8" t="s">
        <v>8357</v>
      </c>
    </row>
    <row r="5803" spans="2:6" x14ac:dyDescent="0.3">
      <c r="B5803" s="8" t="s">
        <v>8578</v>
      </c>
      <c r="C5803" s="8" t="s">
        <v>920</v>
      </c>
      <c r="D5803" s="8" t="s">
        <v>8713</v>
      </c>
      <c r="E5803" s="8" t="s">
        <v>130</v>
      </c>
      <c r="F5803" s="8" t="s">
        <v>8357</v>
      </c>
    </row>
    <row r="5804" spans="2:6" x14ac:dyDescent="0.3">
      <c r="B5804" s="8" t="s">
        <v>8578</v>
      </c>
      <c r="C5804" s="8" t="s">
        <v>6339</v>
      </c>
      <c r="D5804" s="8" t="s">
        <v>8714</v>
      </c>
      <c r="E5804" s="8" t="s">
        <v>130</v>
      </c>
      <c r="F5804" s="8" t="s">
        <v>8357</v>
      </c>
    </row>
    <row r="5805" spans="2:6" x14ac:dyDescent="0.3">
      <c r="B5805" s="8" t="s">
        <v>8715</v>
      </c>
      <c r="C5805" s="8" t="s">
        <v>32</v>
      </c>
      <c r="D5805" s="8" t="s">
        <v>8716</v>
      </c>
      <c r="E5805" s="8" t="s">
        <v>133</v>
      </c>
      <c r="F5805" s="8" t="s">
        <v>8717</v>
      </c>
    </row>
    <row r="5806" spans="2:6" x14ac:dyDescent="0.3">
      <c r="B5806" s="8" t="s">
        <v>8718</v>
      </c>
      <c r="C5806" s="8" t="s">
        <v>32</v>
      </c>
      <c r="D5806" s="8" t="s">
        <v>8719</v>
      </c>
      <c r="E5806" s="8" t="s">
        <v>133</v>
      </c>
      <c r="F5806" s="8" t="s">
        <v>8717</v>
      </c>
    </row>
    <row r="5807" spans="2:6" x14ac:dyDescent="0.3">
      <c r="B5807" s="8" t="s">
        <v>8720</v>
      </c>
      <c r="C5807" s="8" t="s">
        <v>32</v>
      </c>
      <c r="D5807" s="8" t="s">
        <v>8721</v>
      </c>
      <c r="E5807" s="8" t="s">
        <v>133</v>
      </c>
      <c r="F5807" s="8" t="s">
        <v>8717</v>
      </c>
    </row>
    <row r="5808" spans="2:6" x14ac:dyDescent="0.3">
      <c r="B5808" s="8" t="s">
        <v>8722</v>
      </c>
      <c r="C5808" s="8" t="s">
        <v>32</v>
      </c>
      <c r="D5808" s="8" t="s">
        <v>8723</v>
      </c>
      <c r="E5808" s="8" t="s">
        <v>133</v>
      </c>
      <c r="F5808" s="8" t="s">
        <v>8717</v>
      </c>
    </row>
    <row r="5809" spans="2:6" x14ac:dyDescent="0.3">
      <c r="B5809" s="8" t="s">
        <v>8724</v>
      </c>
      <c r="C5809" s="8" t="s">
        <v>5593</v>
      </c>
      <c r="D5809" s="8" t="s">
        <v>8725</v>
      </c>
      <c r="E5809" s="8" t="s">
        <v>133</v>
      </c>
      <c r="F5809" s="8" t="s">
        <v>8717</v>
      </c>
    </row>
    <row r="5810" spans="2:6" x14ac:dyDescent="0.3">
      <c r="B5810" s="8" t="s">
        <v>5922</v>
      </c>
      <c r="C5810" s="8" t="s">
        <v>8726</v>
      </c>
      <c r="D5810" s="8" t="s">
        <v>8727</v>
      </c>
      <c r="E5810" s="8" t="s">
        <v>133</v>
      </c>
      <c r="F5810" s="8" t="s">
        <v>8717</v>
      </c>
    </row>
    <row r="5811" spans="2:6" x14ac:dyDescent="0.3">
      <c r="B5811" s="8" t="s">
        <v>5922</v>
      </c>
      <c r="C5811" s="8" t="s">
        <v>789</v>
      </c>
      <c r="D5811" s="8" t="s">
        <v>8728</v>
      </c>
      <c r="E5811" s="8" t="s">
        <v>133</v>
      </c>
      <c r="F5811" s="8" t="s">
        <v>8717</v>
      </c>
    </row>
    <row r="5812" spans="2:6" x14ac:dyDescent="0.3">
      <c r="B5812" s="8" t="s">
        <v>5922</v>
      </c>
      <c r="C5812" s="8" t="s">
        <v>8729</v>
      </c>
      <c r="D5812" s="8" t="s">
        <v>8730</v>
      </c>
      <c r="E5812" s="8" t="s">
        <v>133</v>
      </c>
      <c r="F5812" s="8" t="s">
        <v>8717</v>
      </c>
    </row>
    <row r="5813" spans="2:6" x14ac:dyDescent="0.3">
      <c r="B5813" s="8" t="s">
        <v>5924</v>
      </c>
      <c r="C5813" s="8"/>
      <c r="D5813" s="8" t="s">
        <v>5924</v>
      </c>
      <c r="E5813" s="8" t="s">
        <v>133</v>
      </c>
      <c r="F5813" s="8" t="s">
        <v>8717</v>
      </c>
    </row>
    <row r="5814" spans="2:6" x14ac:dyDescent="0.3">
      <c r="B5814" s="8" t="s">
        <v>5924</v>
      </c>
      <c r="C5814" s="8" t="s">
        <v>248</v>
      </c>
      <c r="D5814" s="8" t="s">
        <v>8731</v>
      </c>
      <c r="E5814" s="8" t="s">
        <v>133</v>
      </c>
      <c r="F5814" s="8" t="s">
        <v>8717</v>
      </c>
    </row>
    <row r="5815" spans="2:6" x14ac:dyDescent="0.3">
      <c r="B5815" s="8" t="s">
        <v>5924</v>
      </c>
      <c r="C5815" s="8" t="s">
        <v>3782</v>
      </c>
      <c r="D5815" s="8" t="s">
        <v>8732</v>
      </c>
      <c r="E5815" s="8" t="s">
        <v>133</v>
      </c>
      <c r="F5815" s="8" t="s">
        <v>8717</v>
      </c>
    </row>
    <row r="5816" spans="2:6" x14ac:dyDescent="0.3">
      <c r="B5816" s="8" t="s">
        <v>5924</v>
      </c>
      <c r="C5816" s="8" t="s">
        <v>4968</v>
      </c>
      <c r="D5816" s="8" t="s">
        <v>8733</v>
      </c>
      <c r="E5816" s="8" t="s">
        <v>133</v>
      </c>
      <c r="F5816" s="8" t="s">
        <v>8717</v>
      </c>
    </row>
    <row r="5817" spans="2:6" x14ac:dyDescent="0.3">
      <c r="B5817" s="8" t="s">
        <v>5924</v>
      </c>
      <c r="C5817" s="8" t="s">
        <v>3785</v>
      </c>
      <c r="D5817" s="8" t="s">
        <v>8734</v>
      </c>
      <c r="E5817" s="8" t="s">
        <v>133</v>
      </c>
      <c r="F5817" s="8" t="s">
        <v>8717</v>
      </c>
    </row>
    <row r="5818" spans="2:6" x14ac:dyDescent="0.3">
      <c r="B5818" s="8" t="s">
        <v>5924</v>
      </c>
      <c r="C5818" s="8" t="s">
        <v>1490</v>
      </c>
      <c r="D5818" s="8" t="s">
        <v>8735</v>
      </c>
      <c r="E5818" s="8" t="s">
        <v>133</v>
      </c>
      <c r="F5818" s="8" t="s">
        <v>8717</v>
      </c>
    </row>
    <row r="5819" spans="2:6" x14ac:dyDescent="0.3">
      <c r="B5819" s="8" t="s">
        <v>5924</v>
      </c>
      <c r="C5819" s="8" t="s">
        <v>148</v>
      </c>
      <c r="D5819" s="8" t="s">
        <v>8736</v>
      </c>
      <c r="E5819" s="8" t="s">
        <v>133</v>
      </c>
      <c r="F5819" s="8" t="s">
        <v>8717</v>
      </c>
    </row>
    <row r="5820" spans="2:6" x14ac:dyDescent="0.3">
      <c r="B5820" s="8" t="s">
        <v>5924</v>
      </c>
      <c r="C5820" s="8" t="s">
        <v>150</v>
      </c>
      <c r="D5820" s="8" t="s">
        <v>8737</v>
      </c>
      <c r="E5820" s="8" t="s">
        <v>133</v>
      </c>
      <c r="F5820" s="8" t="s">
        <v>8717</v>
      </c>
    </row>
    <row r="5821" spans="2:6" x14ac:dyDescent="0.3">
      <c r="B5821" s="8" t="s">
        <v>5924</v>
      </c>
      <c r="C5821" s="8" t="s">
        <v>152</v>
      </c>
      <c r="D5821" s="8" t="s">
        <v>8738</v>
      </c>
      <c r="E5821" s="8" t="s">
        <v>133</v>
      </c>
      <c r="F5821" s="8" t="s">
        <v>8717</v>
      </c>
    </row>
    <row r="5822" spans="2:6" x14ac:dyDescent="0.3">
      <c r="B5822" s="8" t="s">
        <v>8739</v>
      </c>
      <c r="C5822" s="8" t="s">
        <v>3043</v>
      </c>
      <c r="D5822" s="8" t="s">
        <v>8740</v>
      </c>
      <c r="E5822" s="8" t="s">
        <v>133</v>
      </c>
      <c r="F5822" s="8" t="s">
        <v>8717</v>
      </c>
    </row>
    <row r="5823" spans="2:6" x14ac:dyDescent="0.3">
      <c r="B5823" s="8" t="s">
        <v>8739</v>
      </c>
      <c r="C5823" s="8" t="s">
        <v>3045</v>
      </c>
      <c r="D5823" s="8" t="s">
        <v>8741</v>
      </c>
      <c r="E5823" s="8" t="s">
        <v>133</v>
      </c>
      <c r="F5823" s="8" t="s">
        <v>8717</v>
      </c>
    </row>
    <row r="5824" spans="2:6" x14ac:dyDescent="0.3">
      <c r="B5824" s="8" t="s">
        <v>8739</v>
      </c>
      <c r="C5824" s="8" t="s">
        <v>2575</v>
      </c>
      <c r="D5824" s="8" t="s">
        <v>8742</v>
      </c>
      <c r="E5824" s="8" t="s">
        <v>133</v>
      </c>
      <c r="F5824" s="8" t="s">
        <v>8717</v>
      </c>
    </row>
    <row r="5825" spans="2:6" x14ac:dyDescent="0.3">
      <c r="B5825" s="8" t="s">
        <v>8739</v>
      </c>
      <c r="C5825" s="8" t="s">
        <v>5701</v>
      </c>
      <c r="D5825" s="8" t="s">
        <v>8743</v>
      </c>
      <c r="E5825" s="8" t="s">
        <v>133</v>
      </c>
      <c r="F5825" s="8" t="s">
        <v>8717</v>
      </c>
    </row>
    <row r="5826" spans="2:6" x14ac:dyDescent="0.3">
      <c r="B5826" s="8" t="s">
        <v>8739</v>
      </c>
      <c r="C5826" s="8" t="s">
        <v>1196</v>
      </c>
      <c r="D5826" s="8" t="s">
        <v>8744</v>
      </c>
      <c r="E5826" s="8" t="s">
        <v>133</v>
      </c>
      <c r="F5826" s="8" t="s">
        <v>8717</v>
      </c>
    </row>
    <row r="5827" spans="2:6" x14ac:dyDescent="0.3">
      <c r="B5827" s="8" t="s">
        <v>8739</v>
      </c>
      <c r="C5827" s="8" t="s">
        <v>2420</v>
      </c>
      <c r="D5827" s="8" t="s">
        <v>8745</v>
      </c>
      <c r="E5827" s="8" t="s">
        <v>133</v>
      </c>
      <c r="F5827" s="8" t="s">
        <v>8717</v>
      </c>
    </row>
    <row r="5828" spans="2:6" x14ac:dyDescent="0.3">
      <c r="B5828" s="8" t="s">
        <v>8739</v>
      </c>
      <c r="C5828" s="8" t="s">
        <v>361</v>
      </c>
      <c r="D5828" s="8" t="s">
        <v>8746</v>
      </c>
      <c r="E5828" s="8" t="s">
        <v>133</v>
      </c>
      <c r="F5828" s="8" t="s">
        <v>8717</v>
      </c>
    </row>
    <row r="5829" spans="2:6" x14ac:dyDescent="0.3">
      <c r="B5829" s="8" t="s">
        <v>8739</v>
      </c>
      <c r="C5829" s="8" t="s">
        <v>2423</v>
      </c>
      <c r="D5829" s="8" t="s">
        <v>8747</v>
      </c>
      <c r="E5829" s="8" t="s">
        <v>133</v>
      </c>
      <c r="F5829" s="8" t="s">
        <v>8717</v>
      </c>
    </row>
    <row r="5830" spans="2:6" x14ac:dyDescent="0.3">
      <c r="B5830" s="8" t="s">
        <v>8739</v>
      </c>
      <c r="C5830" s="8" t="s">
        <v>2425</v>
      </c>
      <c r="D5830" s="8" t="s">
        <v>8748</v>
      </c>
      <c r="E5830" s="8" t="s">
        <v>133</v>
      </c>
      <c r="F5830" s="8" t="s">
        <v>8717</v>
      </c>
    </row>
    <row r="5831" spans="2:6" x14ac:dyDescent="0.3">
      <c r="B5831" s="8" t="s">
        <v>8739</v>
      </c>
      <c r="C5831" s="8" t="s">
        <v>1629</v>
      </c>
      <c r="D5831" s="8" t="s">
        <v>8749</v>
      </c>
      <c r="E5831" s="8" t="s">
        <v>133</v>
      </c>
      <c r="F5831" s="8" t="s">
        <v>8717</v>
      </c>
    </row>
    <row r="5832" spans="2:6" x14ac:dyDescent="0.3">
      <c r="B5832" s="8" t="s">
        <v>8739</v>
      </c>
      <c r="C5832" s="8" t="s">
        <v>2428</v>
      </c>
      <c r="D5832" s="8" t="s">
        <v>8750</v>
      </c>
      <c r="E5832" s="8" t="s">
        <v>133</v>
      </c>
      <c r="F5832" s="8" t="s">
        <v>8717</v>
      </c>
    </row>
    <row r="5833" spans="2:6" x14ac:dyDescent="0.3">
      <c r="B5833" s="8" t="s">
        <v>8739</v>
      </c>
      <c r="C5833" s="8" t="s">
        <v>2431</v>
      </c>
      <c r="D5833" s="8" t="s">
        <v>8751</v>
      </c>
      <c r="E5833" s="8" t="s">
        <v>133</v>
      </c>
      <c r="F5833" s="8" t="s">
        <v>8717</v>
      </c>
    </row>
    <row r="5834" spans="2:6" x14ac:dyDescent="0.3">
      <c r="B5834" s="8" t="s">
        <v>5946</v>
      </c>
      <c r="C5834" s="8"/>
      <c r="D5834" s="8" t="s">
        <v>5946</v>
      </c>
      <c r="E5834" s="8" t="s">
        <v>133</v>
      </c>
      <c r="F5834" s="8" t="s">
        <v>8717</v>
      </c>
    </row>
    <row r="5835" spans="2:6" x14ac:dyDescent="0.3">
      <c r="B5835" s="8" t="s">
        <v>3322</v>
      </c>
      <c r="C5835" s="8" t="s">
        <v>216</v>
      </c>
      <c r="D5835" s="8" t="s">
        <v>8752</v>
      </c>
      <c r="E5835" s="8" t="s">
        <v>133</v>
      </c>
      <c r="F5835" s="8" t="s">
        <v>8717</v>
      </c>
    </row>
    <row r="5836" spans="2:6" x14ac:dyDescent="0.3">
      <c r="B5836" s="8" t="s">
        <v>3322</v>
      </c>
      <c r="C5836" s="8" t="s">
        <v>1335</v>
      </c>
      <c r="D5836" s="8" t="s">
        <v>8753</v>
      </c>
      <c r="E5836" s="8" t="s">
        <v>133</v>
      </c>
      <c r="F5836" s="8" t="s">
        <v>8717</v>
      </c>
    </row>
    <row r="5837" spans="2:6" x14ac:dyDescent="0.3">
      <c r="B5837" s="8" t="s">
        <v>3322</v>
      </c>
      <c r="C5837" s="8" t="s">
        <v>2755</v>
      </c>
      <c r="D5837" s="8" t="s">
        <v>8754</v>
      </c>
      <c r="E5837" s="8" t="s">
        <v>133</v>
      </c>
      <c r="F5837" s="8" t="s">
        <v>8717</v>
      </c>
    </row>
    <row r="5838" spans="2:6" x14ac:dyDescent="0.3">
      <c r="B5838" s="8" t="s">
        <v>3322</v>
      </c>
      <c r="C5838" s="8" t="s">
        <v>2757</v>
      </c>
      <c r="D5838" s="8" t="s">
        <v>8755</v>
      </c>
      <c r="E5838" s="8" t="s">
        <v>133</v>
      </c>
      <c r="F5838" s="8" t="s">
        <v>8717</v>
      </c>
    </row>
    <row r="5839" spans="2:6" x14ac:dyDescent="0.3">
      <c r="B5839" s="8" t="s">
        <v>3322</v>
      </c>
      <c r="C5839" s="8" t="s">
        <v>1337</v>
      </c>
      <c r="D5839" s="8" t="s">
        <v>8756</v>
      </c>
      <c r="E5839" s="8" t="s">
        <v>133</v>
      </c>
      <c r="F5839" s="8" t="s">
        <v>8717</v>
      </c>
    </row>
    <row r="5840" spans="2:6" x14ac:dyDescent="0.3">
      <c r="B5840" s="8" t="s">
        <v>3322</v>
      </c>
      <c r="C5840" s="8" t="s">
        <v>218</v>
      </c>
      <c r="D5840" s="8" t="s">
        <v>8757</v>
      </c>
      <c r="E5840" s="8" t="s">
        <v>133</v>
      </c>
      <c r="F5840" s="8" t="s">
        <v>8717</v>
      </c>
    </row>
    <row r="5841" spans="2:6" x14ac:dyDescent="0.3">
      <c r="B5841" s="8" t="s">
        <v>3322</v>
      </c>
      <c r="C5841" s="8" t="s">
        <v>53</v>
      </c>
      <c r="D5841" s="8" t="s">
        <v>8758</v>
      </c>
      <c r="E5841" s="8" t="s">
        <v>133</v>
      </c>
      <c r="F5841" s="8" t="s">
        <v>8717</v>
      </c>
    </row>
    <row r="5842" spans="2:6" x14ac:dyDescent="0.3">
      <c r="B5842" s="8" t="s">
        <v>3322</v>
      </c>
      <c r="C5842" s="8" t="s">
        <v>1751</v>
      </c>
      <c r="D5842" s="8" t="s">
        <v>8759</v>
      </c>
      <c r="E5842" s="8" t="s">
        <v>133</v>
      </c>
      <c r="F5842" s="8" t="s">
        <v>8717</v>
      </c>
    </row>
    <row r="5843" spans="2:6" x14ac:dyDescent="0.3">
      <c r="B5843" s="8" t="s">
        <v>3322</v>
      </c>
      <c r="C5843" s="8" t="s">
        <v>759</v>
      </c>
      <c r="D5843" s="8" t="s">
        <v>8760</v>
      </c>
      <c r="E5843" s="8" t="s">
        <v>133</v>
      </c>
      <c r="F5843" s="8" t="s">
        <v>8717</v>
      </c>
    </row>
    <row r="5844" spans="2:6" x14ac:dyDescent="0.3">
      <c r="B5844" s="8" t="s">
        <v>3322</v>
      </c>
      <c r="C5844" s="8" t="s">
        <v>5408</v>
      </c>
      <c r="D5844" s="8" t="s">
        <v>8761</v>
      </c>
      <c r="E5844" s="8" t="s">
        <v>133</v>
      </c>
      <c r="F5844" s="8" t="s">
        <v>8717</v>
      </c>
    </row>
    <row r="5845" spans="2:6" x14ac:dyDescent="0.3">
      <c r="B5845" s="8" t="s">
        <v>3322</v>
      </c>
      <c r="C5845" s="8" t="s">
        <v>6841</v>
      </c>
      <c r="D5845" s="8" t="s">
        <v>8762</v>
      </c>
      <c r="E5845" s="8" t="s">
        <v>133</v>
      </c>
      <c r="F5845" s="8" t="s">
        <v>8717</v>
      </c>
    </row>
    <row r="5846" spans="2:6" x14ac:dyDescent="0.3">
      <c r="B5846" s="8" t="s">
        <v>3322</v>
      </c>
      <c r="C5846" s="8" t="s">
        <v>4884</v>
      </c>
      <c r="D5846" s="8" t="s">
        <v>8763</v>
      </c>
      <c r="E5846" s="8" t="s">
        <v>133</v>
      </c>
      <c r="F5846" s="8" t="s">
        <v>8717</v>
      </c>
    </row>
    <row r="5847" spans="2:6" x14ac:dyDescent="0.3">
      <c r="B5847" s="8" t="s">
        <v>3322</v>
      </c>
      <c r="C5847" s="8" t="s">
        <v>4886</v>
      </c>
      <c r="D5847" s="8" t="s">
        <v>8764</v>
      </c>
      <c r="E5847" s="8" t="s">
        <v>133</v>
      </c>
      <c r="F5847" s="8" t="s">
        <v>8717</v>
      </c>
    </row>
    <row r="5848" spans="2:6" x14ac:dyDescent="0.3">
      <c r="B5848" s="8" t="s">
        <v>3322</v>
      </c>
      <c r="C5848" s="8" t="s">
        <v>4300</v>
      </c>
      <c r="D5848" s="8" t="s">
        <v>8765</v>
      </c>
      <c r="E5848" s="8" t="s">
        <v>133</v>
      </c>
      <c r="F5848" s="8" t="s">
        <v>8717</v>
      </c>
    </row>
    <row r="5849" spans="2:6" x14ac:dyDescent="0.3">
      <c r="B5849" s="8" t="s">
        <v>3322</v>
      </c>
      <c r="C5849" s="8" t="s">
        <v>8766</v>
      </c>
      <c r="D5849" s="8" t="s">
        <v>8767</v>
      </c>
      <c r="E5849" s="8" t="s">
        <v>133</v>
      </c>
      <c r="F5849" s="8" t="s">
        <v>8717</v>
      </c>
    </row>
    <row r="5850" spans="2:6" x14ac:dyDescent="0.3">
      <c r="B5850" s="8" t="s">
        <v>3322</v>
      </c>
      <c r="C5850" s="8" t="s">
        <v>8768</v>
      </c>
      <c r="D5850" s="8" t="s">
        <v>8769</v>
      </c>
      <c r="E5850" s="8" t="s">
        <v>133</v>
      </c>
      <c r="F5850" s="8" t="s">
        <v>8717</v>
      </c>
    </row>
    <row r="5851" spans="2:6" x14ac:dyDescent="0.3">
      <c r="B5851" s="8" t="s">
        <v>3322</v>
      </c>
      <c r="C5851" s="8" t="s">
        <v>8770</v>
      </c>
      <c r="D5851" s="8" t="s">
        <v>8771</v>
      </c>
      <c r="E5851" s="8" t="s">
        <v>133</v>
      </c>
      <c r="F5851" s="8" t="s">
        <v>8717</v>
      </c>
    </row>
    <row r="5852" spans="2:6" x14ac:dyDescent="0.3">
      <c r="B5852" s="8" t="s">
        <v>3322</v>
      </c>
      <c r="C5852" s="8" t="s">
        <v>8772</v>
      </c>
      <c r="D5852" s="8" t="s">
        <v>8773</v>
      </c>
      <c r="E5852" s="8" t="s">
        <v>133</v>
      </c>
      <c r="F5852" s="8" t="s">
        <v>8717</v>
      </c>
    </row>
    <row r="5853" spans="2:6" x14ac:dyDescent="0.3">
      <c r="B5853" s="8" t="s">
        <v>3322</v>
      </c>
      <c r="C5853" s="8" t="s">
        <v>8774</v>
      </c>
      <c r="D5853" s="8" t="s">
        <v>8775</v>
      </c>
      <c r="E5853" s="8" t="s">
        <v>133</v>
      </c>
      <c r="F5853" s="8" t="s">
        <v>8717</v>
      </c>
    </row>
    <row r="5854" spans="2:6" x14ac:dyDescent="0.3">
      <c r="B5854" s="8" t="s">
        <v>3322</v>
      </c>
      <c r="C5854" s="8" t="s">
        <v>8776</v>
      </c>
      <c r="D5854" s="8" t="s">
        <v>8777</v>
      </c>
      <c r="E5854" s="8" t="s">
        <v>133</v>
      </c>
      <c r="F5854" s="8" t="s">
        <v>8717</v>
      </c>
    </row>
    <row r="5855" spans="2:6" x14ac:dyDescent="0.3">
      <c r="B5855" s="8" t="s">
        <v>3322</v>
      </c>
      <c r="C5855" s="8" t="s">
        <v>8778</v>
      </c>
      <c r="D5855" s="8" t="s">
        <v>8779</v>
      </c>
      <c r="E5855" s="8" t="s">
        <v>133</v>
      </c>
      <c r="F5855" s="8" t="s">
        <v>8717</v>
      </c>
    </row>
    <row r="5856" spans="2:6" x14ac:dyDescent="0.3">
      <c r="B5856" s="8" t="s">
        <v>3322</v>
      </c>
      <c r="C5856" s="8" t="s">
        <v>2773</v>
      </c>
      <c r="D5856" s="8" t="s">
        <v>8780</v>
      </c>
      <c r="E5856" s="8" t="s">
        <v>133</v>
      </c>
      <c r="F5856" s="8" t="s">
        <v>8717</v>
      </c>
    </row>
    <row r="5857" spans="2:6" x14ac:dyDescent="0.3">
      <c r="B5857" s="8" t="s">
        <v>3322</v>
      </c>
      <c r="C5857" s="8" t="s">
        <v>4392</v>
      </c>
      <c r="D5857" s="8" t="s">
        <v>8781</v>
      </c>
      <c r="E5857" s="8" t="s">
        <v>133</v>
      </c>
      <c r="F5857" s="8" t="s">
        <v>8717</v>
      </c>
    </row>
    <row r="5858" spans="2:6" x14ac:dyDescent="0.3">
      <c r="B5858" s="8" t="s">
        <v>3322</v>
      </c>
      <c r="C5858" s="8" t="s">
        <v>581</v>
      </c>
      <c r="D5858" s="8" t="s">
        <v>8782</v>
      </c>
      <c r="E5858" s="8" t="s">
        <v>133</v>
      </c>
      <c r="F5858" s="8" t="s">
        <v>8717</v>
      </c>
    </row>
    <row r="5859" spans="2:6" x14ac:dyDescent="0.3">
      <c r="B5859" s="8" t="s">
        <v>3322</v>
      </c>
      <c r="C5859" s="8" t="s">
        <v>4304</v>
      </c>
      <c r="D5859" s="8" t="s">
        <v>8783</v>
      </c>
      <c r="E5859" s="8" t="s">
        <v>133</v>
      </c>
      <c r="F5859" s="8" t="s">
        <v>8717</v>
      </c>
    </row>
    <row r="5860" spans="2:6" x14ac:dyDescent="0.3">
      <c r="B5860" s="8" t="s">
        <v>3322</v>
      </c>
      <c r="C5860" s="8" t="s">
        <v>4469</v>
      </c>
      <c r="D5860" s="8" t="s">
        <v>8784</v>
      </c>
      <c r="E5860" s="8" t="s">
        <v>133</v>
      </c>
      <c r="F5860" s="8" t="s">
        <v>8717</v>
      </c>
    </row>
    <row r="5861" spans="2:6" x14ac:dyDescent="0.3">
      <c r="B5861" s="8" t="s">
        <v>3322</v>
      </c>
      <c r="C5861" s="8" t="s">
        <v>4471</v>
      </c>
      <c r="D5861" s="8" t="s">
        <v>8785</v>
      </c>
      <c r="E5861" s="8" t="s">
        <v>133</v>
      </c>
      <c r="F5861" s="8" t="s">
        <v>8717</v>
      </c>
    </row>
    <row r="5862" spans="2:6" x14ac:dyDescent="0.3">
      <c r="B5862" s="8" t="s">
        <v>3322</v>
      </c>
      <c r="C5862" s="8" t="s">
        <v>4475</v>
      </c>
      <c r="D5862" s="8" t="s">
        <v>8786</v>
      </c>
      <c r="E5862" s="8" t="s">
        <v>133</v>
      </c>
      <c r="F5862" s="8" t="s">
        <v>8717</v>
      </c>
    </row>
    <row r="5863" spans="2:6" x14ac:dyDescent="0.3">
      <c r="B5863" s="8" t="s">
        <v>3322</v>
      </c>
      <c r="C5863" s="8" t="s">
        <v>220</v>
      </c>
      <c r="D5863" s="8" t="s">
        <v>8787</v>
      </c>
      <c r="E5863" s="8" t="s">
        <v>133</v>
      </c>
      <c r="F5863" s="8" t="s">
        <v>8717</v>
      </c>
    </row>
    <row r="5864" spans="2:6" x14ac:dyDescent="0.3">
      <c r="B5864" s="8" t="s">
        <v>3322</v>
      </c>
      <c r="C5864" s="8" t="s">
        <v>222</v>
      </c>
      <c r="D5864" s="8" t="s">
        <v>8788</v>
      </c>
      <c r="E5864" s="8" t="s">
        <v>133</v>
      </c>
      <c r="F5864" s="8" t="s">
        <v>8717</v>
      </c>
    </row>
    <row r="5865" spans="2:6" x14ac:dyDescent="0.3">
      <c r="B5865" s="8" t="s">
        <v>3322</v>
      </c>
      <c r="C5865" s="8" t="s">
        <v>5113</v>
      </c>
      <c r="D5865" s="8" t="s">
        <v>8789</v>
      </c>
      <c r="E5865" s="8" t="s">
        <v>133</v>
      </c>
      <c r="F5865" s="8" t="s">
        <v>8717</v>
      </c>
    </row>
    <row r="5866" spans="2:6" x14ac:dyDescent="0.3">
      <c r="B5866" s="8" t="s">
        <v>3322</v>
      </c>
      <c r="C5866" s="8" t="s">
        <v>1173</v>
      </c>
      <c r="D5866" s="8" t="s">
        <v>8790</v>
      </c>
      <c r="E5866" s="8" t="s">
        <v>133</v>
      </c>
      <c r="F5866" s="8" t="s">
        <v>8717</v>
      </c>
    </row>
    <row r="5867" spans="2:6" x14ac:dyDescent="0.3">
      <c r="B5867" s="8" t="s">
        <v>3322</v>
      </c>
      <c r="C5867" s="8" t="s">
        <v>111</v>
      </c>
      <c r="D5867" s="8" t="s">
        <v>8791</v>
      </c>
      <c r="E5867" s="8" t="s">
        <v>133</v>
      </c>
      <c r="F5867" s="8" t="s">
        <v>8717</v>
      </c>
    </row>
    <row r="5868" spans="2:6" x14ac:dyDescent="0.3">
      <c r="B5868" s="8" t="s">
        <v>3322</v>
      </c>
      <c r="C5868" s="8" t="s">
        <v>1300</v>
      </c>
      <c r="D5868" s="8" t="s">
        <v>8792</v>
      </c>
      <c r="E5868" s="8" t="s">
        <v>133</v>
      </c>
      <c r="F5868" s="8" t="s">
        <v>8717</v>
      </c>
    </row>
    <row r="5869" spans="2:6" x14ac:dyDescent="0.3">
      <c r="B5869" s="8" t="s">
        <v>3322</v>
      </c>
      <c r="C5869" s="8" t="s">
        <v>3480</v>
      </c>
      <c r="D5869" s="8" t="s">
        <v>8793</v>
      </c>
      <c r="E5869" s="8" t="s">
        <v>133</v>
      </c>
      <c r="F5869" s="8" t="s">
        <v>8717</v>
      </c>
    </row>
    <row r="5870" spans="2:6" x14ac:dyDescent="0.3">
      <c r="B5870" s="8" t="s">
        <v>3322</v>
      </c>
      <c r="C5870" s="8" t="s">
        <v>1214</v>
      </c>
      <c r="D5870" s="8" t="s">
        <v>8794</v>
      </c>
      <c r="E5870" s="8" t="s">
        <v>133</v>
      </c>
      <c r="F5870" s="8" t="s">
        <v>8717</v>
      </c>
    </row>
    <row r="5871" spans="2:6" x14ac:dyDescent="0.3">
      <c r="B5871" s="8" t="s">
        <v>3322</v>
      </c>
      <c r="C5871" s="8" t="s">
        <v>1305</v>
      </c>
      <c r="D5871" s="8" t="s">
        <v>8795</v>
      </c>
      <c r="E5871" s="8" t="s">
        <v>133</v>
      </c>
      <c r="F5871" s="8" t="s">
        <v>8717</v>
      </c>
    </row>
    <row r="5872" spans="2:6" x14ac:dyDescent="0.3">
      <c r="B5872" s="8" t="s">
        <v>3322</v>
      </c>
      <c r="C5872" s="8" t="s">
        <v>2818</v>
      </c>
      <c r="D5872" s="8" t="s">
        <v>8796</v>
      </c>
      <c r="E5872" s="8" t="s">
        <v>133</v>
      </c>
      <c r="F5872" s="8" t="s">
        <v>8717</v>
      </c>
    </row>
    <row r="5873" spans="2:6" x14ac:dyDescent="0.3">
      <c r="B5873" s="8" t="s">
        <v>3322</v>
      </c>
      <c r="C5873" s="8" t="s">
        <v>8797</v>
      </c>
      <c r="D5873" s="8" t="s">
        <v>8798</v>
      </c>
      <c r="E5873" s="8" t="s">
        <v>133</v>
      </c>
      <c r="F5873" s="8" t="s">
        <v>8717</v>
      </c>
    </row>
    <row r="5874" spans="2:6" x14ac:dyDescent="0.3">
      <c r="B5874" s="8" t="s">
        <v>3322</v>
      </c>
      <c r="C5874" s="8" t="s">
        <v>604</v>
      </c>
      <c r="D5874" s="8" t="s">
        <v>8799</v>
      </c>
      <c r="E5874" s="8" t="s">
        <v>133</v>
      </c>
      <c r="F5874" s="8" t="s">
        <v>8717</v>
      </c>
    </row>
    <row r="5875" spans="2:6" x14ac:dyDescent="0.3">
      <c r="B5875" s="8" t="s">
        <v>3322</v>
      </c>
      <c r="C5875" s="8" t="s">
        <v>3022</v>
      </c>
      <c r="D5875" s="8" t="s">
        <v>8800</v>
      </c>
      <c r="E5875" s="8" t="s">
        <v>133</v>
      </c>
      <c r="F5875" s="8" t="s">
        <v>8717</v>
      </c>
    </row>
    <row r="5876" spans="2:6" x14ac:dyDescent="0.3">
      <c r="B5876" s="8" t="s">
        <v>8801</v>
      </c>
      <c r="C5876" s="8" t="s">
        <v>1400</v>
      </c>
      <c r="D5876" s="8" t="s">
        <v>8802</v>
      </c>
      <c r="E5876" s="8" t="s">
        <v>133</v>
      </c>
      <c r="F5876" s="8" t="s">
        <v>8717</v>
      </c>
    </row>
    <row r="5877" spans="2:6" x14ac:dyDescent="0.3">
      <c r="B5877" s="8" t="s">
        <v>8803</v>
      </c>
      <c r="C5877" s="8" t="s">
        <v>5017</v>
      </c>
      <c r="D5877" s="8" t="s">
        <v>8804</v>
      </c>
      <c r="E5877" s="8" t="s">
        <v>133</v>
      </c>
      <c r="F5877" s="8" t="s">
        <v>8717</v>
      </c>
    </row>
    <row r="5878" spans="2:6" x14ac:dyDescent="0.3">
      <c r="B5878" s="8" t="s">
        <v>8803</v>
      </c>
      <c r="C5878" s="8" t="s">
        <v>8805</v>
      </c>
      <c r="D5878" s="8" t="s">
        <v>8806</v>
      </c>
      <c r="E5878" s="8" t="s">
        <v>133</v>
      </c>
      <c r="F5878" s="8" t="s">
        <v>8717</v>
      </c>
    </row>
    <row r="5879" spans="2:6" x14ac:dyDescent="0.3">
      <c r="B5879" s="8" t="s">
        <v>8803</v>
      </c>
      <c r="C5879" s="8" t="s">
        <v>8807</v>
      </c>
      <c r="D5879" s="8" t="s">
        <v>8808</v>
      </c>
      <c r="E5879" s="8" t="s">
        <v>133</v>
      </c>
      <c r="F5879" s="8" t="s">
        <v>8717</v>
      </c>
    </row>
    <row r="5880" spans="2:6" x14ac:dyDescent="0.3">
      <c r="B5880" s="8" t="s">
        <v>8803</v>
      </c>
      <c r="C5880" s="8" t="s">
        <v>2512</v>
      </c>
      <c r="D5880" s="8" t="s">
        <v>8809</v>
      </c>
      <c r="E5880" s="8" t="s">
        <v>133</v>
      </c>
      <c r="F5880" s="8" t="s">
        <v>8717</v>
      </c>
    </row>
    <row r="5881" spans="2:6" x14ac:dyDescent="0.3">
      <c r="B5881" s="8" t="s">
        <v>8803</v>
      </c>
      <c r="C5881" s="8" t="s">
        <v>2514</v>
      </c>
      <c r="D5881" s="8" t="s">
        <v>8810</v>
      </c>
      <c r="E5881" s="8" t="s">
        <v>133</v>
      </c>
      <c r="F5881" s="8" t="s">
        <v>8717</v>
      </c>
    </row>
    <row r="5882" spans="2:6" x14ac:dyDescent="0.3">
      <c r="B5882" s="8" t="s">
        <v>8803</v>
      </c>
      <c r="C5882" s="8" t="s">
        <v>8811</v>
      </c>
      <c r="D5882" s="8" t="s">
        <v>8812</v>
      </c>
      <c r="E5882" s="8" t="s">
        <v>133</v>
      </c>
      <c r="F5882" s="8" t="s">
        <v>8717</v>
      </c>
    </row>
    <row r="5883" spans="2:6" x14ac:dyDescent="0.3">
      <c r="B5883" s="8" t="s">
        <v>8803</v>
      </c>
      <c r="C5883" s="8" t="s">
        <v>8813</v>
      </c>
      <c r="D5883" s="8" t="s">
        <v>8814</v>
      </c>
      <c r="E5883" s="8" t="s">
        <v>133</v>
      </c>
      <c r="F5883" s="8" t="s">
        <v>8717</v>
      </c>
    </row>
    <row r="5884" spans="2:6" x14ac:dyDescent="0.3">
      <c r="B5884" s="8" t="s">
        <v>8803</v>
      </c>
      <c r="C5884" s="8" t="s">
        <v>6204</v>
      </c>
      <c r="D5884" s="8" t="s">
        <v>8815</v>
      </c>
      <c r="E5884" s="8" t="s">
        <v>133</v>
      </c>
      <c r="F5884" s="8" t="s">
        <v>8717</v>
      </c>
    </row>
    <row r="5885" spans="2:6" x14ac:dyDescent="0.3">
      <c r="B5885" s="8" t="s">
        <v>8816</v>
      </c>
      <c r="C5885" s="8" t="s">
        <v>3579</v>
      </c>
      <c r="D5885" s="8" t="s">
        <v>8817</v>
      </c>
      <c r="E5885" s="8" t="s">
        <v>133</v>
      </c>
      <c r="F5885" s="8" t="s">
        <v>8717</v>
      </c>
    </row>
    <row r="5886" spans="2:6" x14ac:dyDescent="0.3">
      <c r="B5886" s="8" t="s">
        <v>8816</v>
      </c>
      <c r="C5886" s="8" t="s">
        <v>8818</v>
      </c>
      <c r="D5886" s="8" t="s">
        <v>8819</v>
      </c>
      <c r="E5886" s="8" t="s">
        <v>133</v>
      </c>
      <c r="F5886" s="8" t="s">
        <v>8717</v>
      </c>
    </row>
    <row r="5887" spans="2:6" x14ac:dyDescent="0.3">
      <c r="B5887" s="8" t="s">
        <v>8816</v>
      </c>
      <c r="C5887" s="8" t="s">
        <v>2376</v>
      </c>
      <c r="D5887" s="8" t="s">
        <v>8820</v>
      </c>
      <c r="E5887" s="8" t="s">
        <v>133</v>
      </c>
      <c r="F5887" s="8" t="s">
        <v>8717</v>
      </c>
    </row>
    <row r="5888" spans="2:6" x14ac:dyDescent="0.3">
      <c r="B5888" s="8" t="s">
        <v>8816</v>
      </c>
      <c r="C5888" s="8" t="s">
        <v>6142</v>
      </c>
      <c r="D5888" s="8" t="s">
        <v>8821</v>
      </c>
      <c r="E5888" s="8" t="s">
        <v>133</v>
      </c>
      <c r="F5888" s="8" t="s">
        <v>8717</v>
      </c>
    </row>
    <row r="5889" spans="2:6" x14ac:dyDescent="0.3">
      <c r="B5889" s="8" t="s">
        <v>8816</v>
      </c>
      <c r="C5889" s="8" t="s">
        <v>6144</v>
      </c>
      <c r="D5889" s="8" t="s">
        <v>8822</v>
      </c>
      <c r="E5889" s="8" t="s">
        <v>133</v>
      </c>
      <c r="F5889" s="8" t="s">
        <v>8717</v>
      </c>
    </row>
    <row r="5890" spans="2:6" x14ac:dyDescent="0.3">
      <c r="B5890" s="8" t="s">
        <v>8816</v>
      </c>
      <c r="C5890" s="8" t="s">
        <v>1103</v>
      </c>
      <c r="D5890" s="8" t="s">
        <v>8823</v>
      </c>
      <c r="E5890" s="8" t="s">
        <v>133</v>
      </c>
      <c r="F5890" s="8" t="s">
        <v>8717</v>
      </c>
    </row>
    <row r="5891" spans="2:6" x14ac:dyDescent="0.3">
      <c r="B5891" s="8" t="s">
        <v>8824</v>
      </c>
      <c r="C5891" s="8" t="s">
        <v>288</v>
      </c>
      <c r="D5891" s="8" t="s">
        <v>8825</v>
      </c>
      <c r="E5891" s="8" t="s">
        <v>133</v>
      </c>
      <c r="F5891" s="8" t="s">
        <v>8717</v>
      </c>
    </row>
    <row r="5892" spans="2:6" x14ac:dyDescent="0.3">
      <c r="B5892" s="8" t="s">
        <v>8824</v>
      </c>
      <c r="C5892" s="8" t="s">
        <v>1127</v>
      </c>
      <c r="D5892" s="8" t="s">
        <v>8826</v>
      </c>
      <c r="E5892" s="8" t="s">
        <v>133</v>
      </c>
      <c r="F5892" s="8" t="s">
        <v>8717</v>
      </c>
    </row>
    <row r="5893" spans="2:6" x14ac:dyDescent="0.3">
      <c r="B5893" s="8" t="s">
        <v>8824</v>
      </c>
      <c r="C5893" s="8" t="s">
        <v>2563</v>
      </c>
      <c r="D5893" s="8" t="s">
        <v>8827</v>
      </c>
      <c r="E5893" s="8" t="s">
        <v>133</v>
      </c>
      <c r="F5893" s="8" t="s">
        <v>8717</v>
      </c>
    </row>
    <row r="5894" spans="2:6" x14ac:dyDescent="0.3">
      <c r="B5894" s="8" t="s">
        <v>8824</v>
      </c>
      <c r="C5894" s="8" t="s">
        <v>312</v>
      </c>
      <c r="D5894" s="8" t="s">
        <v>8828</v>
      </c>
      <c r="E5894" s="8" t="s">
        <v>133</v>
      </c>
      <c r="F5894" s="8" t="s">
        <v>8717</v>
      </c>
    </row>
    <row r="5895" spans="2:6" x14ac:dyDescent="0.3">
      <c r="B5895" s="8" t="s">
        <v>8829</v>
      </c>
      <c r="C5895" s="8" t="s">
        <v>533</v>
      </c>
      <c r="D5895" s="8" t="s">
        <v>8830</v>
      </c>
      <c r="E5895" s="8" t="s">
        <v>133</v>
      </c>
      <c r="F5895" s="8" t="s">
        <v>8717</v>
      </c>
    </row>
    <row r="5896" spans="2:6" x14ac:dyDescent="0.3">
      <c r="B5896" s="8" t="s">
        <v>8829</v>
      </c>
      <c r="C5896" s="8" t="s">
        <v>860</v>
      </c>
      <c r="D5896" s="8" t="s">
        <v>8831</v>
      </c>
      <c r="E5896" s="8" t="s">
        <v>133</v>
      </c>
      <c r="F5896" s="8" t="s">
        <v>8717</v>
      </c>
    </row>
    <row r="5897" spans="2:6" x14ac:dyDescent="0.3">
      <c r="B5897" s="8" t="s">
        <v>8829</v>
      </c>
      <c r="C5897" s="8" t="s">
        <v>547</v>
      </c>
      <c r="D5897" s="8" t="s">
        <v>8832</v>
      </c>
      <c r="E5897" s="8" t="s">
        <v>133</v>
      </c>
      <c r="F5897" s="8" t="s">
        <v>8717</v>
      </c>
    </row>
    <row r="5898" spans="2:6" x14ac:dyDescent="0.3">
      <c r="B5898" s="8" t="s">
        <v>8833</v>
      </c>
      <c r="C5898" s="8" t="s">
        <v>1300</v>
      </c>
      <c r="D5898" s="8" t="s">
        <v>8834</v>
      </c>
      <c r="E5898" s="8" t="s">
        <v>133</v>
      </c>
      <c r="F5898" s="8" t="s">
        <v>8717</v>
      </c>
    </row>
    <row r="5899" spans="2:6" x14ac:dyDescent="0.3">
      <c r="B5899" s="8" t="s">
        <v>8833</v>
      </c>
      <c r="C5899" s="8" t="s">
        <v>1214</v>
      </c>
      <c r="D5899" s="8" t="s">
        <v>8835</v>
      </c>
      <c r="E5899" s="8" t="s">
        <v>133</v>
      </c>
      <c r="F5899" s="8" t="s">
        <v>8717</v>
      </c>
    </row>
    <row r="5900" spans="2:6" x14ac:dyDescent="0.3">
      <c r="B5900" s="8" t="s">
        <v>8833</v>
      </c>
      <c r="C5900" s="8" t="s">
        <v>1303</v>
      </c>
      <c r="D5900" s="8" t="s">
        <v>8836</v>
      </c>
      <c r="E5900" s="8" t="s">
        <v>133</v>
      </c>
      <c r="F5900" s="8" t="s">
        <v>8717</v>
      </c>
    </row>
    <row r="5901" spans="2:6" x14ac:dyDescent="0.3">
      <c r="B5901" s="8" t="s">
        <v>8833</v>
      </c>
      <c r="C5901" s="8" t="s">
        <v>1305</v>
      </c>
      <c r="D5901" s="8" t="s">
        <v>8837</v>
      </c>
      <c r="E5901" s="8" t="s">
        <v>133</v>
      </c>
      <c r="F5901" s="8" t="s">
        <v>8717</v>
      </c>
    </row>
    <row r="5902" spans="2:6" x14ac:dyDescent="0.3">
      <c r="B5902" s="8" t="s">
        <v>8833</v>
      </c>
      <c r="C5902" s="8" t="s">
        <v>1175</v>
      </c>
      <c r="D5902" s="8" t="s">
        <v>8838</v>
      </c>
      <c r="E5902" s="8" t="s">
        <v>133</v>
      </c>
      <c r="F5902" s="8" t="s">
        <v>8717</v>
      </c>
    </row>
    <row r="5903" spans="2:6" x14ac:dyDescent="0.3">
      <c r="B5903" s="8" t="s">
        <v>8833</v>
      </c>
      <c r="C5903" s="8" t="s">
        <v>1177</v>
      </c>
      <c r="D5903" s="8" t="s">
        <v>8839</v>
      </c>
      <c r="E5903" s="8" t="s">
        <v>133</v>
      </c>
      <c r="F5903" s="8" t="s">
        <v>8717</v>
      </c>
    </row>
    <row r="5904" spans="2:6" x14ac:dyDescent="0.3">
      <c r="B5904" s="8" t="s">
        <v>8833</v>
      </c>
      <c r="C5904" s="8" t="s">
        <v>4545</v>
      </c>
      <c r="D5904" s="8" t="s">
        <v>8840</v>
      </c>
      <c r="E5904" s="8" t="s">
        <v>133</v>
      </c>
      <c r="F5904" s="8" t="s">
        <v>8717</v>
      </c>
    </row>
    <row r="5905" spans="2:6" x14ac:dyDescent="0.3">
      <c r="B5905" s="8" t="s">
        <v>8498</v>
      </c>
      <c r="C5905" s="8" t="s">
        <v>8841</v>
      </c>
      <c r="D5905" s="8" t="s">
        <v>8842</v>
      </c>
      <c r="E5905" s="8" t="s">
        <v>133</v>
      </c>
      <c r="F5905" s="8" t="s">
        <v>8717</v>
      </c>
    </row>
    <row r="5906" spans="2:6" x14ac:dyDescent="0.3">
      <c r="B5906" s="8" t="s">
        <v>8843</v>
      </c>
      <c r="C5906" s="8" t="s">
        <v>199</v>
      </c>
      <c r="D5906" s="8" t="s">
        <v>8844</v>
      </c>
      <c r="E5906" s="8" t="s">
        <v>133</v>
      </c>
      <c r="F5906" s="8" t="s">
        <v>8717</v>
      </c>
    </row>
    <row r="5907" spans="2:6" x14ac:dyDescent="0.3">
      <c r="B5907" s="8" t="s">
        <v>8843</v>
      </c>
      <c r="C5907" s="8" t="s">
        <v>2965</v>
      </c>
      <c r="D5907" s="8" t="s">
        <v>8845</v>
      </c>
      <c r="E5907" s="8" t="s">
        <v>133</v>
      </c>
      <c r="F5907" s="8" t="s">
        <v>8717</v>
      </c>
    </row>
    <row r="5908" spans="2:6" x14ac:dyDescent="0.3">
      <c r="B5908" s="8" t="s">
        <v>8843</v>
      </c>
      <c r="C5908" s="8" t="s">
        <v>8846</v>
      </c>
      <c r="D5908" s="8" t="s">
        <v>8847</v>
      </c>
      <c r="E5908" s="8" t="s">
        <v>133</v>
      </c>
      <c r="F5908" s="8" t="s">
        <v>8717</v>
      </c>
    </row>
    <row r="5909" spans="2:6" x14ac:dyDescent="0.3">
      <c r="B5909" s="8" t="s">
        <v>8843</v>
      </c>
      <c r="C5909" s="8" t="s">
        <v>2250</v>
      </c>
      <c r="D5909" s="8" t="s">
        <v>8848</v>
      </c>
      <c r="E5909" s="8" t="s">
        <v>133</v>
      </c>
      <c r="F5909" s="8" t="s">
        <v>8717</v>
      </c>
    </row>
    <row r="5910" spans="2:6" x14ac:dyDescent="0.3">
      <c r="B5910" s="8" t="s">
        <v>8843</v>
      </c>
      <c r="C5910" s="8" t="s">
        <v>8849</v>
      </c>
      <c r="D5910" s="8" t="s">
        <v>8850</v>
      </c>
      <c r="E5910" s="8" t="s">
        <v>133</v>
      </c>
      <c r="F5910" s="8" t="s">
        <v>8717</v>
      </c>
    </row>
    <row r="5911" spans="2:6" x14ac:dyDescent="0.3">
      <c r="B5911" s="8" t="s">
        <v>8843</v>
      </c>
      <c r="C5911" s="8" t="s">
        <v>342</v>
      </c>
      <c r="D5911" s="8" t="s">
        <v>8851</v>
      </c>
      <c r="E5911" s="8" t="s">
        <v>133</v>
      </c>
      <c r="F5911" s="8" t="s">
        <v>8717</v>
      </c>
    </row>
    <row r="5912" spans="2:6" x14ac:dyDescent="0.3">
      <c r="B5912" s="8" t="s">
        <v>8843</v>
      </c>
      <c r="C5912" s="8" t="s">
        <v>2253</v>
      </c>
      <c r="D5912" s="8" t="s">
        <v>8852</v>
      </c>
      <c r="E5912" s="8" t="s">
        <v>133</v>
      </c>
      <c r="F5912" s="8" t="s">
        <v>8717</v>
      </c>
    </row>
    <row r="5913" spans="2:6" x14ac:dyDescent="0.3">
      <c r="B5913" s="8" t="s">
        <v>3712</v>
      </c>
      <c r="C5913" s="8">
        <v>0</v>
      </c>
      <c r="D5913" s="8" t="s">
        <v>8853</v>
      </c>
      <c r="E5913" s="8" t="s">
        <v>133</v>
      </c>
      <c r="F5913" s="8" t="s">
        <v>8717</v>
      </c>
    </row>
    <row r="5914" spans="2:6" x14ac:dyDescent="0.3">
      <c r="B5914" s="8" t="s">
        <v>3712</v>
      </c>
      <c r="C5914" s="8" t="s">
        <v>954</v>
      </c>
      <c r="D5914" s="8" t="s">
        <v>8854</v>
      </c>
      <c r="E5914" s="8" t="s">
        <v>133</v>
      </c>
      <c r="F5914" s="8" t="s">
        <v>8717</v>
      </c>
    </row>
    <row r="5915" spans="2:6" x14ac:dyDescent="0.3">
      <c r="B5915" s="8" t="s">
        <v>8855</v>
      </c>
      <c r="C5915" s="8"/>
      <c r="D5915" s="8" t="s">
        <v>8855</v>
      </c>
      <c r="E5915" s="8" t="s">
        <v>133</v>
      </c>
      <c r="F5915" s="8" t="s">
        <v>8717</v>
      </c>
    </row>
    <row r="5916" spans="2:6" x14ac:dyDescent="0.3">
      <c r="B5916" s="8" t="s">
        <v>8856</v>
      </c>
      <c r="C5916" s="8">
        <v>1</v>
      </c>
      <c r="D5916" s="8" t="s">
        <v>8857</v>
      </c>
      <c r="E5916" s="8" t="s">
        <v>133</v>
      </c>
      <c r="F5916" s="8" t="s">
        <v>8717</v>
      </c>
    </row>
    <row r="5917" spans="2:6" x14ac:dyDescent="0.3">
      <c r="B5917" s="8" t="s">
        <v>8856</v>
      </c>
      <c r="C5917" s="8">
        <v>2</v>
      </c>
      <c r="D5917" s="8" t="s">
        <v>8858</v>
      </c>
      <c r="E5917" s="8" t="s">
        <v>133</v>
      </c>
      <c r="F5917" s="8" t="s">
        <v>8717</v>
      </c>
    </row>
    <row r="5918" spans="2:6" x14ac:dyDescent="0.3">
      <c r="B5918" s="8" t="s">
        <v>8856</v>
      </c>
      <c r="C5918" s="8">
        <v>3</v>
      </c>
      <c r="D5918" s="8" t="s">
        <v>6042</v>
      </c>
      <c r="E5918" s="8" t="s">
        <v>133</v>
      </c>
      <c r="F5918" s="8" t="s">
        <v>8717</v>
      </c>
    </row>
    <row r="5919" spans="2:6" x14ac:dyDescent="0.3">
      <c r="B5919" s="8" t="s">
        <v>8856</v>
      </c>
      <c r="C5919" s="8">
        <v>4</v>
      </c>
      <c r="D5919" s="8" t="s">
        <v>6074</v>
      </c>
      <c r="E5919" s="8" t="s">
        <v>133</v>
      </c>
      <c r="F5919" s="8" t="s">
        <v>8717</v>
      </c>
    </row>
    <row r="5920" spans="2:6" x14ac:dyDescent="0.3">
      <c r="B5920" s="8" t="s">
        <v>8859</v>
      </c>
      <c r="C5920" s="8" t="s">
        <v>3388</v>
      </c>
      <c r="D5920" s="8" t="s">
        <v>8860</v>
      </c>
      <c r="E5920" s="8" t="s">
        <v>133</v>
      </c>
      <c r="F5920" s="8" t="s">
        <v>8717</v>
      </c>
    </row>
    <row r="5921" spans="2:6" x14ac:dyDescent="0.3">
      <c r="B5921" s="8" t="s">
        <v>8859</v>
      </c>
      <c r="C5921" s="8" t="s">
        <v>6181</v>
      </c>
      <c r="D5921" s="8" t="s">
        <v>8861</v>
      </c>
      <c r="E5921" s="8" t="s">
        <v>133</v>
      </c>
      <c r="F5921" s="8" t="s">
        <v>8717</v>
      </c>
    </row>
    <row r="5922" spans="2:6" x14ac:dyDescent="0.3">
      <c r="B5922" s="8" t="s">
        <v>8857</v>
      </c>
      <c r="C5922" s="8" t="s">
        <v>775</v>
      </c>
      <c r="D5922" s="8" t="s">
        <v>8862</v>
      </c>
      <c r="E5922" s="8" t="s">
        <v>133</v>
      </c>
      <c r="F5922" s="8" t="s">
        <v>8717</v>
      </c>
    </row>
    <row r="5923" spans="2:6" x14ac:dyDescent="0.3">
      <c r="B5923" s="8" t="s">
        <v>8857</v>
      </c>
      <c r="C5923" s="8" t="s">
        <v>6608</v>
      </c>
      <c r="D5923" s="8" t="s">
        <v>8863</v>
      </c>
      <c r="E5923" s="8" t="s">
        <v>133</v>
      </c>
      <c r="F5923" s="8" t="s">
        <v>8717</v>
      </c>
    </row>
    <row r="5924" spans="2:6" x14ac:dyDescent="0.3">
      <c r="B5924" s="8" t="s">
        <v>8857</v>
      </c>
      <c r="C5924" s="8" t="s">
        <v>1451</v>
      </c>
      <c r="D5924" s="8" t="s">
        <v>8864</v>
      </c>
      <c r="E5924" s="8" t="s">
        <v>133</v>
      </c>
      <c r="F5924" s="8" t="s">
        <v>8717</v>
      </c>
    </row>
    <row r="5925" spans="2:6" x14ac:dyDescent="0.3">
      <c r="B5925" s="8" t="s">
        <v>8858</v>
      </c>
      <c r="C5925" s="8" t="s">
        <v>379</v>
      </c>
      <c r="D5925" s="8" t="s">
        <v>8865</v>
      </c>
      <c r="E5925" s="8" t="s">
        <v>133</v>
      </c>
      <c r="F5925" s="8" t="s">
        <v>8717</v>
      </c>
    </row>
    <row r="5926" spans="2:6" x14ac:dyDescent="0.3">
      <c r="B5926" s="8" t="s">
        <v>8858</v>
      </c>
      <c r="C5926" s="8" t="s">
        <v>888</v>
      </c>
      <c r="D5926" s="8" t="s">
        <v>8866</v>
      </c>
      <c r="E5926" s="8" t="s">
        <v>133</v>
      </c>
      <c r="F5926" s="8" t="s">
        <v>8717</v>
      </c>
    </row>
    <row r="5927" spans="2:6" x14ac:dyDescent="0.3">
      <c r="B5927" s="8" t="s">
        <v>6042</v>
      </c>
      <c r="C5927" s="8" t="s">
        <v>1111</v>
      </c>
      <c r="D5927" s="8" t="s">
        <v>8867</v>
      </c>
      <c r="E5927" s="8" t="s">
        <v>133</v>
      </c>
      <c r="F5927" s="8" t="s">
        <v>8717</v>
      </c>
    </row>
    <row r="5928" spans="2:6" x14ac:dyDescent="0.3">
      <c r="B5928" s="8" t="s">
        <v>6042</v>
      </c>
      <c r="C5928" s="8" t="s">
        <v>4515</v>
      </c>
      <c r="D5928" s="8" t="s">
        <v>8868</v>
      </c>
      <c r="E5928" s="8" t="s">
        <v>133</v>
      </c>
      <c r="F5928" s="8" t="s">
        <v>8717</v>
      </c>
    </row>
    <row r="5929" spans="2:6" x14ac:dyDescent="0.3">
      <c r="B5929" s="8" t="s">
        <v>6042</v>
      </c>
      <c r="C5929" s="8" t="s">
        <v>824</v>
      </c>
      <c r="D5929" s="8" t="s">
        <v>8869</v>
      </c>
      <c r="E5929" s="8" t="s">
        <v>133</v>
      </c>
      <c r="F5929" s="8" t="s">
        <v>8717</v>
      </c>
    </row>
    <row r="5930" spans="2:6" x14ac:dyDescent="0.3">
      <c r="B5930" s="8" t="s">
        <v>6042</v>
      </c>
      <c r="C5930" s="8" t="s">
        <v>826</v>
      </c>
      <c r="D5930" s="8" t="s">
        <v>8870</v>
      </c>
      <c r="E5930" s="8" t="s">
        <v>133</v>
      </c>
      <c r="F5930" s="8" t="s">
        <v>8717</v>
      </c>
    </row>
    <row r="5931" spans="2:6" x14ac:dyDescent="0.3">
      <c r="B5931" s="8" t="s">
        <v>6042</v>
      </c>
      <c r="C5931" s="8" t="s">
        <v>1474</v>
      </c>
      <c r="D5931" s="8" t="s">
        <v>8871</v>
      </c>
      <c r="E5931" s="8" t="s">
        <v>133</v>
      </c>
      <c r="F5931" s="8" t="s">
        <v>8717</v>
      </c>
    </row>
    <row r="5932" spans="2:6" x14ac:dyDescent="0.3">
      <c r="B5932" s="8" t="s">
        <v>6042</v>
      </c>
      <c r="C5932" s="8" t="s">
        <v>1476</v>
      </c>
      <c r="D5932" s="8" t="s">
        <v>8872</v>
      </c>
      <c r="E5932" s="8" t="s">
        <v>133</v>
      </c>
      <c r="F5932" s="8" t="s">
        <v>8717</v>
      </c>
    </row>
    <row r="5933" spans="2:6" x14ac:dyDescent="0.3">
      <c r="B5933" s="8" t="s">
        <v>8873</v>
      </c>
      <c r="C5933" s="8" t="s">
        <v>7654</v>
      </c>
      <c r="D5933" s="8" t="s">
        <v>8874</v>
      </c>
      <c r="E5933" s="8" t="s">
        <v>133</v>
      </c>
      <c r="F5933" s="8" t="s">
        <v>8717</v>
      </c>
    </row>
    <row r="5934" spans="2:6" x14ac:dyDescent="0.3">
      <c r="B5934" s="8" t="s">
        <v>8873</v>
      </c>
      <c r="C5934" s="8" t="s">
        <v>6520</v>
      </c>
      <c r="D5934" s="8" t="s">
        <v>8875</v>
      </c>
      <c r="E5934" s="8" t="s">
        <v>133</v>
      </c>
      <c r="F5934" s="8" t="s">
        <v>8717</v>
      </c>
    </row>
    <row r="5935" spans="2:6" x14ac:dyDescent="0.3">
      <c r="B5935" s="8" t="s">
        <v>8873</v>
      </c>
      <c r="C5935" s="8" t="s">
        <v>8876</v>
      </c>
      <c r="D5935" s="8" t="s">
        <v>8877</v>
      </c>
      <c r="E5935" s="8" t="s">
        <v>133</v>
      </c>
      <c r="F5935" s="8" t="s">
        <v>8717</v>
      </c>
    </row>
    <row r="5936" spans="2:6" x14ac:dyDescent="0.3">
      <c r="B5936" s="8" t="s">
        <v>8873</v>
      </c>
      <c r="C5936" s="8" t="s">
        <v>3848</v>
      </c>
      <c r="D5936" s="8" t="s">
        <v>8878</v>
      </c>
      <c r="E5936" s="8" t="s">
        <v>133</v>
      </c>
      <c r="F5936" s="8" t="s">
        <v>8717</v>
      </c>
    </row>
    <row r="5937" spans="2:6" x14ac:dyDescent="0.3">
      <c r="B5937" s="8" t="s">
        <v>8873</v>
      </c>
      <c r="C5937" s="8" t="s">
        <v>8879</v>
      </c>
      <c r="D5937" s="8" t="s">
        <v>8880</v>
      </c>
      <c r="E5937" s="8" t="s">
        <v>133</v>
      </c>
      <c r="F5937" s="8" t="s">
        <v>8717</v>
      </c>
    </row>
    <row r="5938" spans="2:6" x14ac:dyDescent="0.3">
      <c r="B5938" s="8" t="s">
        <v>8873</v>
      </c>
      <c r="C5938" s="8" t="s">
        <v>8881</v>
      </c>
      <c r="D5938" s="8" t="s">
        <v>8882</v>
      </c>
      <c r="E5938" s="8" t="s">
        <v>133</v>
      </c>
      <c r="F5938" s="8" t="s">
        <v>8717</v>
      </c>
    </row>
    <row r="5939" spans="2:6" x14ac:dyDescent="0.3">
      <c r="B5939" s="8" t="s">
        <v>8883</v>
      </c>
      <c r="C5939" s="8" t="s">
        <v>5198</v>
      </c>
      <c r="D5939" s="8" t="s">
        <v>8884</v>
      </c>
      <c r="E5939" s="8" t="s">
        <v>133</v>
      </c>
      <c r="F5939" s="8" t="s">
        <v>8717</v>
      </c>
    </row>
    <row r="5940" spans="2:6" x14ac:dyDescent="0.3">
      <c r="B5940" s="8" t="s">
        <v>8885</v>
      </c>
      <c r="C5940" s="8">
        <v>5</v>
      </c>
      <c r="D5940" s="8" t="s">
        <v>8578</v>
      </c>
      <c r="E5940" s="8" t="s">
        <v>133</v>
      </c>
      <c r="F5940" s="8" t="s">
        <v>8717</v>
      </c>
    </row>
    <row r="5941" spans="2:6" x14ac:dyDescent="0.3">
      <c r="B5941" s="8" t="s">
        <v>8885</v>
      </c>
      <c r="C5941" s="8">
        <v>6</v>
      </c>
      <c r="D5941" s="8" t="s">
        <v>8886</v>
      </c>
      <c r="E5941" s="8" t="s">
        <v>133</v>
      </c>
      <c r="F5941" s="8" t="s">
        <v>8717</v>
      </c>
    </row>
    <row r="5942" spans="2:6" x14ac:dyDescent="0.3">
      <c r="B5942" s="8" t="s">
        <v>8887</v>
      </c>
      <c r="C5942" s="8" t="s">
        <v>3380</v>
      </c>
      <c r="D5942" s="8" t="s">
        <v>8888</v>
      </c>
      <c r="E5942" s="8" t="s">
        <v>133</v>
      </c>
      <c r="F5942" s="8" t="s">
        <v>8717</v>
      </c>
    </row>
    <row r="5943" spans="2:6" x14ac:dyDescent="0.3">
      <c r="B5943" s="8" t="s">
        <v>8887</v>
      </c>
      <c r="C5943" s="8" t="s">
        <v>3382</v>
      </c>
      <c r="D5943" s="8" t="s">
        <v>8889</v>
      </c>
      <c r="E5943" s="8" t="s">
        <v>133</v>
      </c>
      <c r="F5943" s="8" t="s">
        <v>8717</v>
      </c>
    </row>
    <row r="5944" spans="2:6" x14ac:dyDescent="0.3">
      <c r="B5944" s="8" t="s">
        <v>8887</v>
      </c>
      <c r="C5944" s="8" t="s">
        <v>6178</v>
      </c>
      <c r="D5944" s="8" t="s">
        <v>8890</v>
      </c>
      <c r="E5944" s="8" t="s">
        <v>133</v>
      </c>
      <c r="F5944" s="8" t="s">
        <v>8717</v>
      </c>
    </row>
    <row r="5945" spans="2:6" x14ac:dyDescent="0.3">
      <c r="B5945" s="8" t="s">
        <v>8887</v>
      </c>
      <c r="C5945" s="8" t="s">
        <v>7911</v>
      </c>
      <c r="D5945" s="8" t="s">
        <v>8891</v>
      </c>
      <c r="E5945" s="8" t="s">
        <v>133</v>
      </c>
      <c r="F5945" s="8" t="s">
        <v>8717</v>
      </c>
    </row>
    <row r="5946" spans="2:6" x14ac:dyDescent="0.3">
      <c r="B5946" s="8" t="s">
        <v>8887</v>
      </c>
      <c r="C5946" s="8" t="s">
        <v>6181</v>
      </c>
      <c r="D5946" s="8" t="s">
        <v>8892</v>
      </c>
      <c r="E5946" s="8" t="s">
        <v>133</v>
      </c>
      <c r="F5946" s="8" t="s">
        <v>8717</v>
      </c>
    </row>
    <row r="5947" spans="2:6" x14ac:dyDescent="0.3">
      <c r="B5947" s="8" t="s">
        <v>8893</v>
      </c>
      <c r="C5947" s="8"/>
      <c r="D5947" s="8" t="s">
        <v>8893</v>
      </c>
      <c r="E5947" s="8" t="s">
        <v>133</v>
      </c>
      <c r="F5947" s="8" t="s">
        <v>8717</v>
      </c>
    </row>
    <row r="5948" spans="2:6" x14ac:dyDescent="0.3">
      <c r="B5948" s="8" t="s">
        <v>8587</v>
      </c>
      <c r="C5948" s="8"/>
      <c r="D5948" s="8" t="s">
        <v>8587</v>
      </c>
      <c r="E5948" s="8" t="s">
        <v>133</v>
      </c>
      <c r="F5948" s="8" t="s">
        <v>8717</v>
      </c>
    </row>
    <row r="5949" spans="2:6" x14ac:dyDescent="0.3">
      <c r="B5949" s="8" t="s">
        <v>8587</v>
      </c>
      <c r="C5949" s="8" t="s">
        <v>5701</v>
      </c>
      <c r="D5949" s="8" t="s">
        <v>8894</v>
      </c>
      <c r="E5949" s="8" t="s">
        <v>133</v>
      </c>
      <c r="F5949" s="8" t="s">
        <v>8717</v>
      </c>
    </row>
    <row r="5950" spans="2:6" x14ac:dyDescent="0.3">
      <c r="B5950" s="8" t="s">
        <v>8587</v>
      </c>
      <c r="C5950" s="8" t="s">
        <v>1079</v>
      </c>
      <c r="D5950" s="8" t="s">
        <v>8895</v>
      </c>
      <c r="E5950" s="8" t="s">
        <v>133</v>
      </c>
      <c r="F5950" s="8" t="s">
        <v>8717</v>
      </c>
    </row>
    <row r="5951" spans="2:6" x14ac:dyDescent="0.3">
      <c r="B5951" s="8" t="s">
        <v>8587</v>
      </c>
      <c r="C5951" s="8" t="s">
        <v>1081</v>
      </c>
      <c r="D5951" s="8" t="s">
        <v>8896</v>
      </c>
      <c r="E5951" s="8" t="s">
        <v>133</v>
      </c>
      <c r="F5951" s="8" t="s">
        <v>8717</v>
      </c>
    </row>
    <row r="5952" spans="2:6" x14ac:dyDescent="0.3">
      <c r="B5952" s="8" t="s">
        <v>8587</v>
      </c>
      <c r="C5952" s="8" t="s">
        <v>1192</v>
      </c>
      <c r="D5952" s="8" t="s">
        <v>8897</v>
      </c>
      <c r="E5952" s="8" t="s">
        <v>133</v>
      </c>
      <c r="F5952" s="8" t="s">
        <v>8717</v>
      </c>
    </row>
    <row r="5953" spans="2:6" x14ac:dyDescent="0.3">
      <c r="B5953" s="8" t="s">
        <v>8587</v>
      </c>
      <c r="C5953" s="8" t="s">
        <v>1194</v>
      </c>
      <c r="D5953" s="8" t="s">
        <v>8898</v>
      </c>
      <c r="E5953" s="8" t="s">
        <v>133</v>
      </c>
      <c r="F5953" s="8" t="s">
        <v>8717</v>
      </c>
    </row>
    <row r="5954" spans="2:6" x14ac:dyDescent="0.3">
      <c r="B5954" s="8" t="s">
        <v>8587</v>
      </c>
      <c r="C5954" s="8" t="s">
        <v>1196</v>
      </c>
      <c r="D5954" s="8" t="s">
        <v>8899</v>
      </c>
      <c r="E5954" s="8" t="s">
        <v>133</v>
      </c>
      <c r="F5954" s="8" t="s">
        <v>8717</v>
      </c>
    </row>
    <row r="5955" spans="2:6" x14ac:dyDescent="0.3">
      <c r="B5955" s="8" t="s">
        <v>8587</v>
      </c>
      <c r="C5955" s="8" t="s">
        <v>1083</v>
      </c>
      <c r="D5955" s="8" t="s">
        <v>8900</v>
      </c>
      <c r="E5955" s="8" t="s">
        <v>133</v>
      </c>
      <c r="F5955" s="8" t="s">
        <v>8717</v>
      </c>
    </row>
    <row r="5956" spans="2:6" x14ac:dyDescent="0.3">
      <c r="B5956" s="8" t="s">
        <v>8587</v>
      </c>
      <c r="C5956" s="8" t="s">
        <v>2420</v>
      </c>
      <c r="D5956" s="8" t="s">
        <v>8901</v>
      </c>
      <c r="E5956" s="8" t="s">
        <v>133</v>
      </c>
      <c r="F5956" s="8" t="s">
        <v>8717</v>
      </c>
    </row>
    <row r="5957" spans="2:6" x14ac:dyDescent="0.3">
      <c r="B5957" s="8" t="s">
        <v>8587</v>
      </c>
      <c r="C5957" s="8" t="s">
        <v>980</v>
      </c>
      <c r="D5957" s="8" t="s">
        <v>8902</v>
      </c>
      <c r="E5957" s="8" t="s">
        <v>133</v>
      </c>
      <c r="F5957" s="8" t="s">
        <v>8717</v>
      </c>
    </row>
    <row r="5958" spans="2:6" x14ac:dyDescent="0.3">
      <c r="B5958" s="8" t="s">
        <v>8587</v>
      </c>
      <c r="C5958" s="8" t="s">
        <v>8670</v>
      </c>
      <c r="D5958" s="8" t="s">
        <v>8903</v>
      </c>
      <c r="E5958" s="8" t="s">
        <v>133</v>
      </c>
      <c r="F5958" s="8" t="s">
        <v>8717</v>
      </c>
    </row>
    <row r="5959" spans="2:6" x14ac:dyDescent="0.3">
      <c r="B5959" s="8" t="s">
        <v>8587</v>
      </c>
      <c r="C5959" s="8" t="s">
        <v>4737</v>
      </c>
      <c r="D5959" s="8" t="s">
        <v>8904</v>
      </c>
      <c r="E5959" s="8" t="s">
        <v>133</v>
      </c>
      <c r="F5959" s="8" t="s">
        <v>8717</v>
      </c>
    </row>
    <row r="5960" spans="2:6" x14ac:dyDescent="0.3">
      <c r="B5960" s="8" t="s">
        <v>8587</v>
      </c>
      <c r="C5960" s="8" t="s">
        <v>6639</v>
      </c>
      <c r="D5960" s="8" t="s">
        <v>8905</v>
      </c>
      <c r="E5960" s="8" t="s">
        <v>133</v>
      </c>
      <c r="F5960" s="8" t="s">
        <v>8717</v>
      </c>
    </row>
    <row r="5961" spans="2:6" x14ac:dyDescent="0.3">
      <c r="B5961" s="8" t="s">
        <v>8587</v>
      </c>
      <c r="C5961" s="8" t="s">
        <v>7596</v>
      </c>
      <c r="D5961" s="8" t="s">
        <v>8906</v>
      </c>
      <c r="E5961" s="8" t="s">
        <v>133</v>
      </c>
      <c r="F5961" s="8" t="s">
        <v>8717</v>
      </c>
    </row>
    <row r="5962" spans="2:6" x14ac:dyDescent="0.3">
      <c r="B5962" s="8" t="s">
        <v>8587</v>
      </c>
      <c r="C5962" s="8" t="s">
        <v>8907</v>
      </c>
      <c r="D5962" s="8" t="s">
        <v>8908</v>
      </c>
      <c r="E5962" s="8" t="s">
        <v>133</v>
      </c>
      <c r="F5962" s="8" t="s">
        <v>8717</v>
      </c>
    </row>
    <row r="5963" spans="2:6" x14ac:dyDescent="0.3">
      <c r="B5963" s="8" t="s">
        <v>8587</v>
      </c>
      <c r="C5963" s="8" t="s">
        <v>993</v>
      </c>
      <c r="D5963" s="8" t="s">
        <v>8909</v>
      </c>
      <c r="E5963" s="8" t="s">
        <v>133</v>
      </c>
      <c r="F5963" s="8" t="s">
        <v>8717</v>
      </c>
    </row>
    <row r="5964" spans="2:6" x14ac:dyDescent="0.3">
      <c r="B5964" s="8" t="s">
        <v>8587</v>
      </c>
      <c r="C5964" s="8" t="s">
        <v>652</v>
      </c>
      <c r="D5964" s="8" t="s">
        <v>8910</v>
      </c>
      <c r="E5964" s="8" t="s">
        <v>133</v>
      </c>
      <c r="F5964" s="8" t="s">
        <v>8717</v>
      </c>
    </row>
    <row r="5965" spans="2:6" x14ac:dyDescent="0.3">
      <c r="B5965" s="8" t="s">
        <v>8599</v>
      </c>
      <c r="C5965" s="8"/>
      <c r="D5965" s="8" t="s">
        <v>8599</v>
      </c>
      <c r="E5965" s="8" t="s">
        <v>133</v>
      </c>
      <c r="F5965" s="8" t="s">
        <v>8717</v>
      </c>
    </row>
    <row r="5966" spans="2:6" x14ac:dyDescent="0.3">
      <c r="B5966" s="8" t="s">
        <v>8599</v>
      </c>
      <c r="C5966" s="8" t="s">
        <v>1983</v>
      </c>
      <c r="D5966" s="8" t="s">
        <v>8911</v>
      </c>
      <c r="E5966" s="8" t="s">
        <v>133</v>
      </c>
      <c r="F5966" s="8" t="s">
        <v>8717</v>
      </c>
    </row>
    <row r="5967" spans="2:6" x14ac:dyDescent="0.3">
      <c r="B5967" s="8" t="s">
        <v>8599</v>
      </c>
      <c r="C5967" s="8" t="s">
        <v>1985</v>
      </c>
      <c r="D5967" s="8" t="s">
        <v>8912</v>
      </c>
      <c r="E5967" s="8" t="s">
        <v>133</v>
      </c>
      <c r="F5967" s="8" t="s">
        <v>8717</v>
      </c>
    </row>
    <row r="5968" spans="2:6" x14ac:dyDescent="0.3">
      <c r="B5968" s="8" t="s">
        <v>8599</v>
      </c>
      <c r="C5968" s="8" t="s">
        <v>1987</v>
      </c>
      <c r="D5968" s="8" t="s">
        <v>8913</v>
      </c>
      <c r="E5968" s="8" t="s">
        <v>133</v>
      </c>
      <c r="F5968" s="8" t="s">
        <v>8717</v>
      </c>
    </row>
    <row r="5969" spans="2:6" x14ac:dyDescent="0.3">
      <c r="B5969" s="8" t="s">
        <v>8599</v>
      </c>
      <c r="C5969" s="8" t="s">
        <v>1520</v>
      </c>
      <c r="D5969" s="8" t="s">
        <v>8914</v>
      </c>
      <c r="E5969" s="8" t="s">
        <v>133</v>
      </c>
      <c r="F5969" s="8" t="s">
        <v>8717</v>
      </c>
    </row>
    <row r="5970" spans="2:6" x14ac:dyDescent="0.3">
      <c r="B5970" s="8" t="s">
        <v>8915</v>
      </c>
      <c r="C5970" s="8"/>
      <c r="D5970" s="8" t="s">
        <v>8915</v>
      </c>
      <c r="E5970" s="8" t="s">
        <v>133</v>
      </c>
      <c r="F5970" s="8" t="s">
        <v>8717</v>
      </c>
    </row>
    <row r="5971" spans="2:6" x14ac:dyDescent="0.3">
      <c r="B5971" s="8" t="s">
        <v>8623</v>
      </c>
      <c r="C5971" s="8"/>
      <c r="D5971" s="8" t="s">
        <v>8623</v>
      </c>
      <c r="E5971" s="8" t="s">
        <v>133</v>
      </c>
      <c r="F5971" s="8" t="s">
        <v>8717</v>
      </c>
    </row>
    <row r="5972" spans="2:6" x14ac:dyDescent="0.3">
      <c r="B5972" s="8" t="s">
        <v>8623</v>
      </c>
      <c r="C5972" s="8" t="s">
        <v>8916</v>
      </c>
      <c r="D5972" s="8" t="s">
        <v>8917</v>
      </c>
      <c r="E5972" s="8" t="s">
        <v>133</v>
      </c>
      <c r="F5972" s="8" t="s">
        <v>8717</v>
      </c>
    </row>
    <row r="5973" spans="2:6" x14ac:dyDescent="0.3">
      <c r="B5973" s="8" t="s">
        <v>8623</v>
      </c>
      <c r="C5973" s="8" t="s">
        <v>6642</v>
      </c>
      <c r="D5973" s="8" t="s">
        <v>8918</v>
      </c>
      <c r="E5973" s="8" t="s">
        <v>133</v>
      </c>
      <c r="F5973" s="8" t="s">
        <v>8717</v>
      </c>
    </row>
    <row r="5974" spans="2:6" x14ac:dyDescent="0.3">
      <c r="B5974" s="8" t="s">
        <v>8623</v>
      </c>
      <c r="C5974" s="8" t="s">
        <v>6644</v>
      </c>
      <c r="D5974" s="8" t="s">
        <v>8919</v>
      </c>
      <c r="E5974" s="8" t="s">
        <v>133</v>
      </c>
      <c r="F5974" s="8" t="s">
        <v>8717</v>
      </c>
    </row>
    <row r="5975" spans="2:6" x14ac:dyDescent="0.3">
      <c r="B5975" s="8" t="s">
        <v>8623</v>
      </c>
      <c r="C5975" s="8" t="s">
        <v>2152</v>
      </c>
      <c r="D5975" s="8" t="s">
        <v>8920</v>
      </c>
      <c r="E5975" s="8" t="s">
        <v>133</v>
      </c>
      <c r="F5975" s="8" t="s">
        <v>8717</v>
      </c>
    </row>
    <row r="5976" spans="2:6" x14ac:dyDescent="0.3">
      <c r="B5976" s="8" t="s">
        <v>8623</v>
      </c>
      <c r="C5976" s="8" t="s">
        <v>3718</v>
      </c>
      <c r="D5976" s="8" t="s">
        <v>8921</v>
      </c>
      <c r="E5976" s="8" t="s">
        <v>133</v>
      </c>
      <c r="F5976" s="8" t="s">
        <v>8717</v>
      </c>
    </row>
    <row r="5977" spans="2:6" x14ac:dyDescent="0.3">
      <c r="B5977" s="8" t="s">
        <v>8623</v>
      </c>
      <c r="C5977" s="8" t="s">
        <v>4692</v>
      </c>
      <c r="D5977" s="8" t="s">
        <v>8922</v>
      </c>
      <c r="E5977" s="8" t="s">
        <v>133</v>
      </c>
      <c r="F5977" s="8" t="s">
        <v>8717</v>
      </c>
    </row>
    <row r="5978" spans="2:6" x14ac:dyDescent="0.3">
      <c r="B5978" s="8" t="s">
        <v>8623</v>
      </c>
      <c r="C5978" s="8" t="s">
        <v>5886</v>
      </c>
      <c r="D5978" s="8" t="s">
        <v>8923</v>
      </c>
      <c r="E5978" s="8" t="s">
        <v>133</v>
      </c>
      <c r="F5978" s="8" t="s">
        <v>8717</v>
      </c>
    </row>
    <row r="5979" spans="2:6" x14ac:dyDescent="0.3">
      <c r="B5979" s="8" t="s">
        <v>8623</v>
      </c>
      <c r="C5979" s="8" t="s">
        <v>1648</v>
      </c>
      <c r="D5979" s="8" t="s">
        <v>8924</v>
      </c>
      <c r="E5979" s="8" t="s">
        <v>133</v>
      </c>
      <c r="F5979" s="8" t="s">
        <v>8717</v>
      </c>
    </row>
    <row r="5980" spans="2:6" x14ac:dyDescent="0.3">
      <c r="B5980" s="8" t="s">
        <v>8623</v>
      </c>
      <c r="C5980" s="8" t="s">
        <v>1320</v>
      </c>
      <c r="D5980" s="8" t="s">
        <v>8925</v>
      </c>
      <c r="E5980" s="8" t="s">
        <v>133</v>
      </c>
      <c r="F5980" s="8" t="s">
        <v>8717</v>
      </c>
    </row>
    <row r="5981" spans="2:6" x14ac:dyDescent="0.3">
      <c r="B5981" s="8" t="s">
        <v>8623</v>
      </c>
      <c r="C5981" s="8" t="s">
        <v>1322</v>
      </c>
      <c r="D5981" s="8" t="s">
        <v>8926</v>
      </c>
      <c r="E5981" s="8" t="s">
        <v>133</v>
      </c>
      <c r="F5981" s="8" t="s">
        <v>8717</v>
      </c>
    </row>
    <row r="5982" spans="2:6" x14ac:dyDescent="0.3">
      <c r="B5982" s="8" t="s">
        <v>8623</v>
      </c>
      <c r="C5982" s="8" t="s">
        <v>1324</v>
      </c>
      <c r="D5982" s="8" t="s">
        <v>8927</v>
      </c>
      <c r="E5982" s="8" t="s">
        <v>133</v>
      </c>
      <c r="F5982" s="8" t="s">
        <v>8717</v>
      </c>
    </row>
    <row r="5983" spans="2:6" x14ac:dyDescent="0.3">
      <c r="B5983" s="8" t="s">
        <v>8623</v>
      </c>
      <c r="C5983" s="8" t="s">
        <v>1326</v>
      </c>
      <c r="D5983" s="8" t="s">
        <v>8928</v>
      </c>
      <c r="E5983" s="8" t="s">
        <v>133</v>
      </c>
      <c r="F5983" s="8" t="s">
        <v>8717</v>
      </c>
    </row>
    <row r="5984" spans="2:6" x14ac:dyDescent="0.3">
      <c r="B5984" s="8" t="s">
        <v>8623</v>
      </c>
      <c r="C5984" s="8" t="s">
        <v>1330</v>
      </c>
      <c r="D5984" s="8" t="s">
        <v>8929</v>
      </c>
      <c r="E5984" s="8" t="s">
        <v>133</v>
      </c>
      <c r="F5984" s="8" t="s">
        <v>8717</v>
      </c>
    </row>
    <row r="5985" spans="2:6" x14ac:dyDescent="0.3">
      <c r="B5985" s="8" t="s">
        <v>8623</v>
      </c>
      <c r="C5985" s="8" t="s">
        <v>1332</v>
      </c>
      <c r="D5985" s="8" t="s">
        <v>8930</v>
      </c>
      <c r="E5985" s="8" t="s">
        <v>133</v>
      </c>
      <c r="F5985" s="8" t="s">
        <v>8717</v>
      </c>
    </row>
    <row r="5986" spans="2:6" x14ac:dyDescent="0.3">
      <c r="B5986" s="8" t="s">
        <v>8623</v>
      </c>
      <c r="C5986" s="8" t="s">
        <v>7565</v>
      </c>
      <c r="D5986" s="8" t="s">
        <v>8931</v>
      </c>
      <c r="E5986" s="8" t="s">
        <v>133</v>
      </c>
      <c r="F5986" s="8" t="s">
        <v>8717</v>
      </c>
    </row>
    <row r="5987" spans="2:6" x14ac:dyDescent="0.3">
      <c r="B5987" s="8" t="s">
        <v>8932</v>
      </c>
      <c r="C5987" s="8" t="s">
        <v>6846</v>
      </c>
      <c r="D5987" s="8" t="s">
        <v>8933</v>
      </c>
      <c r="E5987" s="8" t="s">
        <v>133</v>
      </c>
      <c r="F5987" s="8" t="s">
        <v>8717</v>
      </c>
    </row>
    <row r="5988" spans="2:6" x14ac:dyDescent="0.3">
      <c r="B5988" s="8" t="s">
        <v>8932</v>
      </c>
      <c r="C5988" s="8" t="s">
        <v>8934</v>
      </c>
      <c r="D5988" s="8" t="s">
        <v>8935</v>
      </c>
      <c r="E5988" s="8" t="s">
        <v>133</v>
      </c>
      <c r="F5988" s="8" t="s">
        <v>8717</v>
      </c>
    </row>
    <row r="5989" spans="2:6" x14ac:dyDescent="0.3">
      <c r="B5989" s="8" t="s">
        <v>8932</v>
      </c>
      <c r="C5989" s="8" t="s">
        <v>8936</v>
      </c>
      <c r="D5989" s="8" t="s">
        <v>8937</v>
      </c>
      <c r="E5989" s="8" t="s">
        <v>133</v>
      </c>
      <c r="F5989" s="8" t="s">
        <v>8717</v>
      </c>
    </row>
    <row r="5990" spans="2:6" x14ac:dyDescent="0.3">
      <c r="B5990" s="8" t="s">
        <v>8932</v>
      </c>
      <c r="C5990" s="8" t="s">
        <v>8938</v>
      </c>
      <c r="D5990" s="8" t="s">
        <v>8939</v>
      </c>
      <c r="E5990" s="8" t="s">
        <v>133</v>
      </c>
      <c r="F5990" s="8" t="s">
        <v>8717</v>
      </c>
    </row>
    <row r="5991" spans="2:6" x14ac:dyDescent="0.3">
      <c r="B5991" s="8" t="s">
        <v>8932</v>
      </c>
      <c r="C5991" s="8" t="s">
        <v>6848</v>
      </c>
      <c r="D5991" s="8" t="s">
        <v>8940</v>
      </c>
      <c r="E5991" s="8" t="s">
        <v>133</v>
      </c>
      <c r="F5991" s="8" t="s">
        <v>8717</v>
      </c>
    </row>
    <row r="5992" spans="2:6" x14ac:dyDescent="0.3">
      <c r="B5992" s="8" t="s">
        <v>8625</v>
      </c>
      <c r="C5992" s="8"/>
      <c r="D5992" s="8" t="s">
        <v>8625</v>
      </c>
      <c r="E5992" s="8" t="s">
        <v>133</v>
      </c>
      <c r="F5992" s="8" t="s">
        <v>8717</v>
      </c>
    </row>
    <row r="5993" spans="2:6" x14ac:dyDescent="0.3">
      <c r="B5993" s="8" t="s">
        <v>8941</v>
      </c>
      <c r="C5993" s="8"/>
      <c r="D5993" s="8" t="s">
        <v>8941</v>
      </c>
      <c r="E5993" s="8" t="s">
        <v>133</v>
      </c>
      <c r="F5993" s="8" t="s">
        <v>8717</v>
      </c>
    </row>
    <row r="5994" spans="2:6" x14ac:dyDescent="0.3">
      <c r="B5994" s="8" t="s">
        <v>8942</v>
      </c>
      <c r="C5994" s="8" t="s">
        <v>7943</v>
      </c>
      <c r="D5994" s="8" t="s">
        <v>8943</v>
      </c>
      <c r="E5994" s="8" t="s">
        <v>133</v>
      </c>
      <c r="F5994" s="8" t="s">
        <v>8717</v>
      </c>
    </row>
    <row r="5995" spans="2:6" x14ac:dyDescent="0.3">
      <c r="B5995" s="8" t="s">
        <v>8942</v>
      </c>
      <c r="C5995" s="8" t="s">
        <v>2229</v>
      </c>
      <c r="D5995" s="8" t="s">
        <v>8944</v>
      </c>
      <c r="E5995" s="8" t="s">
        <v>133</v>
      </c>
      <c r="F5995" s="8" t="s">
        <v>8717</v>
      </c>
    </row>
    <row r="5996" spans="2:6" x14ac:dyDescent="0.3">
      <c r="B5996" s="8" t="s">
        <v>8945</v>
      </c>
      <c r="C5996" s="8" t="s">
        <v>1127</v>
      </c>
      <c r="D5996" s="8" t="s">
        <v>8946</v>
      </c>
      <c r="E5996" s="8" t="s">
        <v>133</v>
      </c>
      <c r="F5996" s="8" t="s">
        <v>8717</v>
      </c>
    </row>
    <row r="5997" spans="2:6" x14ac:dyDescent="0.3">
      <c r="B5997" s="8" t="s">
        <v>8945</v>
      </c>
      <c r="C5997" s="8" t="s">
        <v>2563</v>
      </c>
      <c r="D5997" s="8" t="s">
        <v>8947</v>
      </c>
      <c r="E5997" s="8" t="s">
        <v>133</v>
      </c>
      <c r="F5997" s="8" t="s">
        <v>8717</v>
      </c>
    </row>
    <row r="5998" spans="2:6" x14ac:dyDescent="0.3">
      <c r="B5998" s="8" t="s">
        <v>3778</v>
      </c>
      <c r="C5998" s="8" t="s">
        <v>6870</v>
      </c>
      <c r="D5998" s="8" t="s">
        <v>8948</v>
      </c>
      <c r="E5998" s="8" t="s">
        <v>133</v>
      </c>
      <c r="F5998" s="8" t="s">
        <v>8717</v>
      </c>
    </row>
    <row r="5999" spans="2:6" x14ac:dyDescent="0.3">
      <c r="B5999" s="8" t="s">
        <v>3778</v>
      </c>
      <c r="C5999" s="8" t="s">
        <v>8949</v>
      </c>
      <c r="D5999" s="8" t="s">
        <v>8950</v>
      </c>
      <c r="E5999" s="8" t="s">
        <v>133</v>
      </c>
      <c r="F5999" s="8" t="s">
        <v>8717</v>
      </c>
    </row>
    <row r="6000" spans="2:6" x14ac:dyDescent="0.3">
      <c r="B6000" s="8" t="s">
        <v>3778</v>
      </c>
      <c r="C6000" s="8" t="s">
        <v>6872</v>
      </c>
      <c r="D6000" s="8" t="s">
        <v>8951</v>
      </c>
      <c r="E6000" s="8" t="s">
        <v>133</v>
      </c>
      <c r="F6000" s="8" t="s">
        <v>8717</v>
      </c>
    </row>
    <row r="6001" spans="2:6" x14ac:dyDescent="0.3">
      <c r="B6001" s="8" t="s">
        <v>3778</v>
      </c>
      <c r="C6001" s="8" t="s">
        <v>8952</v>
      </c>
      <c r="D6001" s="8" t="s">
        <v>8953</v>
      </c>
      <c r="E6001" s="8" t="s">
        <v>133</v>
      </c>
      <c r="F6001" s="8" t="s">
        <v>8717</v>
      </c>
    </row>
    <row r="6002" spans="2:6" x14ac:dyDescent="0.3">
      <c r="B6002" s="8" t="s">
        <v>3778</v>
      </c>
      <c r="C6002" s="8" t="s">
        <v>391</v>
      </c>
      <c r="D6002" s="8" t="s">
        <v>8954</v>
      </c>
      <c r="E6002" s="8" t="s">
        <v>133</v>
      </c>
      <c r="F6002" s="8" t="s">
        <v>8717</v>
      </c>
    </row>
    <row r="6003" spans="2:6" x14ac:dyDescent="0.3">
      <c r="B6003" s="8" t="s">
        <v>3778</v>
      </c>
      <c r="C6003" s="8" t="s">
        <v>393</v>
      </c>
      <c r="D6003" s="8" t="s">
        <v>8955</v>
      </c>
      <c r="E6003" s="8" t="s">
        <v>133</v>
      </c>
      <c r="F6003" s="8" t="s">
        <v>8717</v>
      </c>
    </row>
    <row r="6004" spans="2:6" x14ac:dyDescent="0.3">
      <c r="B6004" s="8" t="s">
        <v>3778</v>
      </c>
      <c r="C6004" s="8" t="s">
        <v>5597</v>
      </c>
      <c r="D6004" s="8" t="s">
        <v>8956</v>
      </c>
      <c r="E6004" s="8" t="s">
        <v>133</v>
      </c>
      <c r="F6004" s="8" t="s">
        <v>8717</v>
      </c>
    </row>
    <row r="6005" spans="2:6" x14ac:dyDescent="0.3">
      <c r="B6005" s="8" t="s">
        <v>3778</v>
      </c>
      <c r="C6005" s="8" t="s">
        <v>7275</v>
      </c>
      <c r="D6005" s="8" t="s">
        <v>8957</v>
      </c>
      <c r="E6005" s="8" t="s">
        <v>133</v>
      </c>
      <c r="F6005" s="8" t="s">
        <v>8717</v>
      </c>
    </row>
    <row r="6006" spans="2:6" x14ac:dyDescent="0.3">
      <c r="B6006" s="8" t="s">
        <v>3778</v>
      </c>
      <c r="C6006" s="8" t="s">
        <v>1788</v>
      </c>
      <c r="D6006" s="8" t="s">
        <v>8958</v>
      </c>
      <c r="E6006" s="8" t="s">
        <v>133</v>
      </c>
      <c r="F6006" s="8" t="s">
        <v>8717</v>
      </c>
    </row>
    <row r="6007" spans="2:6" x14ac:dyDescent="0.3">
      <c r="B6007" s="8" t="s">
        <v>3778</v>
      </c>
      <c r="C6007" s="8" t="s">
        <v>2276</v>
      </c>
      <c r="D6007" s="8" t="s">
        <v>8959</v>
      </c>
      <c r="E6007" s="8" t="s">
        <v>133</v>
      </c>
      <c r="F6007" s="8" t="s">
        <v>8717</v>
      </c>
    </row>
    <row r="6008" spans="2:6" x14ac:dyDescent="0.3">
      <c r="B6008" s="8" t="s">
        <v>3778</v>
      </c>
      <c r="C6008" s="8" t="s">
        <v>5535</v>
      </c>
      <c r="D6008" s="8" t="s">
        <v>8960</v>
      </c>
      <c r="E6008" s="8" t="s">
        <v>133</v>
      </c>
      <c r="F6008" s="8" t="s">
        <v>8717</v>
      </c>
    </row>
    <row r="6009" spans="2:6" x14ac:dyDescent="0.3">
      <c r="B6009" s="8" t="s">
        <v>3778</v>
      </c>
      <c r="C6009" s="8" t="s">
        <v>7140</v>
      </c>
      <c r="D6009" s="8" t="s">
        <v>8961</v>
      </c>
      <c r="E6009" s="8" t="s">
        <v>133</v>
      </c>
      <c r="F6009" s="8" t="s">
        <v>8717</v>
      </c>
    </row>
    <row r="6010" spans="2:6" x14ac:dyDescent="0.3">
      <c r="B6010" s="8" t="s">
        <v>3778</v>
      </c>
      <c r="C6010" s="8" t="s">
        <v>5895</v>
      </c>
      <c r="D6010" s="8" t="s">
        <v>8962</v>
      </c>
      <c r="E6010" s="8" t="s">
        <v>133</v>
      </c>
      <c r="F6010" s="8" t="s">
        <v>8717</v>
      </c>
    </row>
    <row r="6011" spans="2:6" x14ac:dyDescent="0.3">
      <c r="B6011" s="8" t="s">
        <v>3778</v>
      </c>
      <c r="C6011" s="8" t="s">
        <v>8963</v>
      </c>
      <c r="D6011" s="8" t="s">
        <v>8964</v>
      </c>
      <c r="E6011" s="8" t="s">
        <v>133</v>
      </c>
      <c r="F6011" s="8" t="s">
        <v>8717</v>
      </c>
    </row>
    <row r="6012" spans="2:6" x14ac:dyDescent="0.3">
      <c r="B6012" s="8" t="s">
        <v>3778</v>
      </c>
      <c r="C6012" s="8" t="s">
        <v>8480</v>
      </c>
      <c r="D6012" s="8" t="s">
        <v>8965</v>
      </c>
      <c r="E6012" s="8" t="s">
        <v>133</v>
      </c>
      <c r="F6012" s="8" t="s">
        <v>8717</v>
      </c>
    </row>
    <row r="6013" spans="2:6" x14ac:dyDescent="0.3">
      <c r="B6013" s="8" t="s">
        <v>3778</v>
      </c>
      <c r="C6013" s="8" t="s">
        <v>8966</v>
      </c>
      <c r="D6013" s="8" t="s">
        <v>8967</v>
      </c>
      <c r="E6013" s="8" t="s">
        <v>133</v>
      </c>
      <c r="F6013" s="8" t="s">
        <v>8717</v>
      </c>
    </row>
    <row r="6014" spans="2:6" x14ac:dyDescent="0.3">
      <c r="B6014" s="8" t="s">
        <v>8968</v>
      </c>
      <c r="C6014" s="8"/>
      <c r="D6014" s="8" t="s">
        <v>8968</v>
      </c>
      <c r="E6014" s="8" t="s">
        <v>133</v>
      </c>
      <c r="F6014" s="8" t="s">
        <v>8717</v>
      </c>
    </row>
    <row r="6015" spans="2:6" x14ac:dyDescent="0.3">
      <c r="B6015" s="8" t="s">
        <v>8969</v>
      </c>
      <c r="C6015" s="8"/>
      <c r="D6015" s="8" t="s">
        <v>8969</v>
      </c>
      <c r="E6015" s="8" t="s">
        <v>136</v>
      </c>
      <c r="F6015" s="8" t="s">
        <v>8717</v>
      </c>
    </row>
    <row r="6016" spans="2:6" x14ac:dyDescent="0.3">
      <c r="B6016" s="8" t="s">
        <v>8970</v>
      </c>
      <c r="C6016" s="8" t="s">
        <v>8726</v>
      </c>
      <c r="D6016" s="8" t="s">
        <v>8971</v>
      </c>
      <c r="E6016" s="8" t="s">
        <v>136</v>
      </c>
      <c r="F6016" s="8" t="s">
        <v>8717</v>
      </c>
    </row>
    <row r="6017" spans="2:6" x14ac:dyDescent="0.3">
      <c r="B6017" s="8" t="s">
        <v>8972</v>
      </c>
      <c r="C6017" s="8"/>
      <c r="D6017" s="8" t="s">
        <v>8972</v>
      </c>
      <c r="E6017" s="8" t="s">
        <v>136</v>
      </c>
      <c r="F6017" s="8" t="s">
        <v>8717</v>
      </c>
    </row>
    <row r="6018" spans="2:6" x14ac:dyDescent="0.3">
      <c r="B6018" s="8" t="s">
        <v>8973</v>
      </c>
      <c r="C6018" s="8"/>
      <c r="D6018" s="8" t="s">
        <v>8973</v>
      </c>
      <c r="E6018" s="8" t="s">
        <v>136</v>
      </c>
      <c r="F6018" s="8" t="s">
        <v>8717</v>
      </c>
    </row>
    <row r="6019" spans="2:6" x14ac:dyDescent="0.3">
      <c r="B6019" s="8" t="s">
        <v>8974</v>
      </c>
      <c r="C6019" s="8" t="s">
        <v>8975</v>
      </c>
      <c r="D6019" s="8" t="s">
        <v>8976</v>
      </c>
      <c r="E6019" s="8" t="s">
        <v>136</v>
      </c>
      <c r="F6019" s="8" t="s">
        <v>8717</v>
      </c>
    </row>
    <row r="6020" spans="2:6" x14ac:dyDescent="0.3">
      <c r="B6020" s="8" t="s">
        <v>8977</v>
      </c>
      <c r="C6020" s="8"/>
      <c r="D6020" s="8" t="s">
        <v>8977</v>
      </c>
      <c r="E6020" s="8" t="s">
        <v>136</v>
      </c>
      <c r="F6020" s="8" t="s">
        <v>8717</v>
      </c>
    </row>
    <row r="6021" spans="2:6" x14ac:dyDescent="0.3">
      <c r="B6021" s="8" t="s">
        <v>8978</v>
      </c>
      <c r="C6021" s="8" t="s">
        <v>8250</v>
      </c>
      <c r="D6021" s="8" t="s">
        <v>8979</v>
      </c>
      <c r="E6021" s="8" t="s">
        <v>136</v>
      </c>
      <c r="F6021" s="8" t="s">
        <v>8717</v>
      </c>
    </row>
    <row r="6022" spans="2:6" x14ac:dyDescent="0.3">
      <c r="B6022" s="8" t="s">
        <v>8978</v>
      </c>
      <c r="C6022" s="8" t="s">
        <v>8980</v>
      </c>
      <c r="D6022" s="8" t="s">
        <v>8981</v>
      </c>
      <c r="E6022" s="8" t="s">
        <v>136</v>
      </c>
      <c r="F6022" s="8" t="s">
        <v>8717</v>
      </c>
    </row>
    <row r="6023" spans="2:6" x14ac:dyDescent="0.3">
      <c r="B6023" s="8" t="s">
        <v>8982</v>
      </c>
      <c r="C6023" s="8" t="s">
        <v>2069</v>
      </c>
      <c r="D6023" s="8" t="s">
        <v>8983</v>
      </c>
      <c r="E6023" s="8" t="s">
        <v>136</v>
      </c>
      <c r="F6023" s="8" t="s">
        <v>8717</v>
      </c>
    </row>
    <row r="6024" spans="2:6" x14ac:dyDescent="0.3">
      <c r="B6024" s="8" t="s">
        <v>8982</v>
      </c>
      <c r="C6024" s="8" t="s">
        <v>8984</v>
      </c>
      <c r="D6024" s="8" t="s">
        <v>8985</v>
      </c>
      <c r="E6024" s="8" t="s">
        <v>136</v>
      </c>
      <c r="F6024" s="8" t="s">
        <v>8717</v>
      </c>
    </row>
    <row r="6025" spans="2:6" x14ac:dyDescent="0.3">
      <c r="B6025" s="8" t="s">
        <v>8982</v>
      </c>
      <c r="C6025" s="8" t="s">
        <v>6270</v>
      </c>
      <c r="D6025" s="8" t="s">
        <v>8986</v>
      </c>
      <c r="E6025" s="8" t="s">
        <v>136</v>
      </c>
      <c r="F6025" s="8" t="s">
        <v>8717</v>
      </c>
    </row>
    <row r="6026" spans="2:6" x14ac:dyDescent="0.3">
      <c r="B6026" s="8" t="s">
        <v>8982</v>
      </c>
      <c r="C6026" s="8" t="s">
        <v>2401</v>
      </c>
      <c r="D6026" s="8" t="s">
        <v>8987</v>
      </c>
      <c r="E6026" s="8" t="s">
        <v>136</v>
      </c>
      <c r="F6026" s="8" t="s">
        <v>8717</v>
      </c>
    </row>
    <row r="6027" spans="2:6" x14ac:dyDescent="0.3">
      <c r="B6027" s="8" t="s">
        <v>8982</v>
      </c>
      <c r="C6027" s="8" t="s">
        <v>2325</v>
      </c>
      <c r="D6027" s="8" t="s">
        <v>8988</v>
      </c>
      <c r="E6027" s="8" t="s">
        <v>136</v>
      </c>
      <c r="F6027" s="8" t="s">
        <v>8717</v>
      </c>
    </row>
    <row r="6028" spans="2:6" x14ac:dyDescent="0.3">
      <c r="B6028" s="8" t="s">
        <v>8982</v>
      </c>
      <c r="C6028" s="8" t="s">
        <v>3953</v>
      </c>
      <c r="D6028" s="8" t="s">
        <v>8989</v>
      </c>
      <c r="E6028" s="8" t="s">
        <v>136</v>
      </c>
      <c r="F6028" s="8" t="s">
        <v>8717</v>
      </c>
    </row>
    <row r="6029" spans="2:6" x14ac:dyDescent="0.3">
      <c r="B6029" s="8" t="s">
        <v>8982</v>
      </c>
      <c r="C6029" s="8" t="s">
        <v>2074</v>
      </c>
      <c r="D6029" s="8" t="s">
        <v>8990</v>
      </c>
      <c r="E6029" s="8" t="s">
        <v>136</v>
      </c>
      <c r="F6029" s="8" t="s">
        <v>8717</v>
      </c>
    </row>
    <row r="6030" spans="2:6" x14ac:dyDescent="0.3">
      <c r="B6030" s="8" t="s">
        <v>8982</v>
      </c>
      <c r="C6030" s="8" t="s">
        <v>2076</v>
      </c>
      <c r="D6030" s="8" t="s">
        <v>8991</v>
      </c>
      <c r="E6030" s="8" t="s">
        <v>136</v>
      </c>
      <c r="F6030" s="8" t="s">
        <v>8717</v>
      </c>
    </row>
    <row r="6031" spans="2:6" x14ac:dyDescent="0.3">
      <c r="B6031" s="8" t="s">
        <v>8982</v>
      </c>
      <c r="C6031" s="8" t="s">
        <v>2078</v>
      </c>
      <c r="D6031" s="8" t="s">
        <v>8992</v>
      </c>
      <c r="E6031" s="8" t="s">
        <v>136</v>
      </c>
      <c r="F6031" s="8" t="s">
        <v>8717</v>
      </c>
    </row>
    <row r="6032" spans="2:6" x14ac:dyDescent="0.3">
      <c r="B6032" s="8" t="s">
        <v>8982</v>
      </c>
      <c r="C6032" s="8" t="s">
        <v>2080</v>
      </c>
      <c r="D6032" s="8" t="s">
        <v>8993</v>
      </c>
      <c r="E6032" s="8" t="s">
        <v>136</v>
      </c>
      <c r="F6032" s="8" t="s">
        <v>8717</v>
      </c>
    </row>
    <row r="6033" spans="2:6" x14ac:dyDescent="0.3">
      <c r="B6033" s="8" t="s">
        <v>8982</v>
      </c>
      <c r="C6033" s="8" t="s">
        <v>4503</v>
      </c>
      <c r="D6033" s="8" t="s">
        <v>8994</v>
      </c>
      <c r="E6033" s="8" t="s">
        <v>136</v>
      </c>
      <c r="F6033" s="8" t="s">
        <v>8717</v>
      </c>
    </row>
    <row r="6034" spans="2:6" x14ac:dyDescent="0.3">
      <c r="B6034" s="8" t="s">
        <v>8982</v>
      </c>
      <c r="C6034" s="8" t="s">
        <v>4467</v>
      </c>
      <c r="D6034" s="8" t="s">
        <v>8995</v>
      </c>
      <c r="E6034" s="8" t="s">
        <v>136</v>
      </c>
      <c r="F6034" s="8" t="s">
        <v>8717</v>
      </c>
    </row>
    <row r="6035" spans="2:6" x14ac:dyDescent="0.3">
      <c r="B6035" s="8" t="s">
        <v>8982</v>
      </c>
      <c r="C6035" s="8" t="s">
        <v>4935</v>
      </c>
      <c r="D6035" s="8" t="s">
        <v>8996</v>
      </c>
      <c r="E6035" s="8" t="s">
        <v>136</v>
      </c>
      <c r="F6035" s="8" t="s">
        <v>8717</v>
      </c>
    </row>
    <row r="6036" spans="2:6" x14ac:dyDescent="0.3">
      <c r="B6036" s="8" t="s">
        <v>8982</v>
      </c>
      <c r="C6036" s="8" t="s">
        <v>4937</v>
      </c>
      <c r="D6036" s="8" t="s">
        <v>8997</v>
      </c>
      <c r="E6036" s="8" t="s">
        <v>136</v>
      </c>
      <c r="F6036" s="8" t="s">
        <v>8717</v>
      </c>
    </row>
    <row r="6037" spans="2:6" x14ac:dyDescent="0.3">
      <c r="B6037" s="8" t="s">
        <v>8982</v>
      </c>
      <c r="C6037" s="8" t="s">
        <v>7511</v>
      </c>
      <c r="D6037" s="8" t="s">
        <v>8998</v>
      </c>
      <c r="E6037" s="8" t="s">
        <v>136</v>
      </c>
      <c r="F6037" s="8" t="s">
        <v>8717</v>
      </c>
    </row>
    <row r="6038" spans="2:6" x14ac:dyDescent="0.3">
      <c r="B6038" s="8" t="s">
        <v>7757</v>
      </c>
      <c r="C6038" s="8" t="s">
        <v>1665</v>
      </c>
      <c r="D6038" s="8" t="s">
        <v>8999</v>
      </c>
      <c r="E6038" s="8" t="s">
        <v>136</v>
      </c>
      <c r="F6038" s="8" t="s">
        <v>8717</v>
      </c>
    </row>
    <row r="6039" spans="2:6" x14ac:dyDescent="0.3">
      <c r="B6039" s="8" t="s">
        <v>9000</v>
      </c>
      <c r="C6039" s="8"/>
      <c r="D6039" s="8" t="s">
        <v>9000</v>
      </c>
      <c r="E6039" s="8" t="s">
        <v>136</v>
      </c>
      <c r="F6039" s="8" t="s">
        <v>8717</v>
      </c>
    </row>
    <row r="6040" spans="2:6" x14ac:dyDescent="0.3">
      <c r="B6040" s="8" t="s">
        <v>9001</v>
      </c>
      <c r="C6040" s="8"/>
      <c r="D6040" s="8" t="s">
        <v>9001</v>
      </c>
      <c r="E6040" s="8" t="s">
        <v>136</v>
      </c>
      <c r="F6040" s="8" t="s">
        <v>8717</v>
      </c>
    </row>
    <row r="6041" spans="2:6" x14ac:dyDescent="0.3">
      <c r="B6041" s="8" t="s">
        <v>9002</v>
      </c>
      <c r="C6041" s="8"/>
      <c r="D6041" s="8" t="s">
        <v>9002</v>
      </c>
      <c r="E6041" s="8" t="s">
        <v>136</v>
      </c>
      <c r="F6041" s="8" t="s">
        <v>8717</v>
      </c>
    </row>
    <row r="6042" spans="2:6" x14ac:dyDescent="0.3">
      <c r="B6042" s="8" t="s">
        <v>9003</v>
      </c>
      <c r="C6042" s="8"/>
      <c r="D6042" s="8" t="s">
        <v>9003</v>
      </c>
      <c r="E6042" s="8" t="s">
        <v>136</v>
      </c>
      <c r="F6042" s="8" t="s">
        <v>8717</v>
      </c>
    </row>
    <row r="6043" spans="2:6" x14ac:dyDescent="0.3">
      <c r="B6043" s="8" t="s">
        <v>9004</v>
      </c>
      <c r="C6043" s="8" t="s">
        <v>6428</v>
      </c>
      <c r="D6043" s="8" t="s">
        <v>9005</v>
      </c>
      <c r="E6043" s="8" t="s">
        <v>136</v>
      </c>
      <c r="F6043" s="8" t="s">
        <v>8717</v>
      </c>
    </row>
    <row r="6044" spans="2:6" x14ac:dyDescent="0.3">
      <c r="B6044" s="8" t="s">
        <v>9006</v>
      </c>
      <c r="C6044" s="8"/>
      <c r="D6044" s="8" t="s">
        <v>9006</v>
      </c>
      <c r="E6044" s="8" t="s">
        <v>136</v>
      </c>
      <c r="F6044" s="8" t="s">
        <v>8717</v>
      </c>
    </row>
    <row r="6045" spans="2:6" x14ac:dyDescent="0.3">
      <c r="B6045" s="8" t="s">
        <v>9007</v>
      </c>
      <c r="C6045" s="8" t="s">
        <v>6733</v>
      </c>
      <c r="D6045" s="8" t="s">
        <v>9008</v>
      </c>
      <c r="E6045" s="8" t="s">
        <v>136</v>
      </c>
      <c r="F6045" s="8" t="s">
        <v>8717</v>
      </c>
    </row>
    <row r="6046" spans="2:6" x14ac:dyDescent="0.3">
      <c r="B6046" s="8" t="s">
        <v>9007</v>
      </c>
      <c r="C6046" s="8" t="s">
        <v>1908</v>
      </c>
      <c r="D6046" s="8" t="s">
        <v>9009</v>
      </c>
      <c r="E6046" s="8" t="s">
        <v>136</v>
      </c>
      <c r="F6046" s="8" t="s">
        <v>8717</v>
      </c>
    </row>
    <row r="6047" spans="2:6" x14ac:dyDescent="0.3">
      <c r="B6047" s="8" t="s">
        <v>9007</v>
      </c>
      <c r="C6047" s="8" t="s">
        <v>1857</v>
      </c>
      <c r="D6047" s="8" t="s">
        <v>9010</v>
      </c>
      <c r="E6047" s="8" t="s">
        <v>136</v>
      </c>
      <c r="F6047" s="8" t="s">
        <v>8717</v>
      </c>
    </row>
    <row r="6048" spans="2:6" x14ac:dyDescent="0.3">
      <c r="B6048" s="8" t="s">
        <v>9007</v>
      </c>
      <c r="C6048" s="8" t="s">
        <v>3619</v>
      </c>
      <c r="D6048" s="8" t="s">
        <v>9011</v>
      </c>
      <c r="E6048" s="8" t="s">
        <v>136</v>
      </c>
      <c r="F6048" s="8" t="s">
        <v>8717</v>
      </c>
    </row>
    <row r="6049" spans="2:6" x14ac:dyDescent="0.3">
      <c r="B6049" s="8" t="s">
        <v>9012</v>
      </c>
      <c r="C6049" s="8" t="s">
        <v>906</v>
      </c>
      <c r="D6049" s="8" t="s">
        <v>9013</v>
      </c>
      <c r="E6049" s="8" t="s">
        <v>136</v>
      </c>
      <c r="F6049" s="8" t="s">
        <v>8717</v>
      </c>
    </row>
    <row r="6050" spans="2:6" x14ac:dyDescent="0.3">
      <c r="B6050" s="8" t="s">
        <v>9012</v>
      </c>
      <c r="C6050" s="8" t="s">
        <v>908</v>
      </c>
      <c r="D6050" s="8" t="s">
        <v>9014</v>
      </c>
      <c r="E6050" s="8" t="s">
        <v>136</v>
      </c>
      <c r="F6050" s="8" t="s">
        <v>8717</v>
      </c>
    </row>
    <row r="6051" spans="2:6" x14ac:dyDescent="0.3">
      <c r="B6051" s="8" t="s">
        <v>9012</v>
      </c>
      <c r="C6051" s="8" t="s">
        <v>910</v>
      </c>
      <c r="D6051" s="8" t="s">
        <v>9015</v>
      </c>
      <c r="E6051" s="8" t="s">
        <v>136</v>
      </c>
      <c r="F6051" s="8" t="s">
        <v>8717</v>
      </c>
    </row>
    <row r="6052" spans="2:6" x14ac:dyDescent="0.3">
      <c r="B6052" s="8" t="s">
        <v>9012</v>
      </c>
      <c r="C6052" s="8" t="s">
        <v>912</v>
      </c>
      <c r="D6052" s="8" t="s">
        <v>9016</v>
      </c>
      <c r="E6052" s="8" t="s">
        <v>136</v>
      </c>
      <c r="F6052" s="8" t="s">
        <v>8717</v>
      </c>
    </row>
    <row r="6053" spans="2:6" x14ac:dyDescent="0.3">
      <c r="B6053" s="8" t="s">
        <v>9012</v>
      </c>
      <c r="C6053" s="8" t="s">
        <v>916</v>
      </c>
      <c r="D6053" s="8" t="s">
        <v>9017</v>
      </c>
      <c r="E6053" s="8" t="s">
        <v>136</v>
      </c>
      <c r="F6053" s="8" t="s">
        <v>8717</v>
      </c>
    </row>
    <row r="6054" spans="2:6" x14ac:dyDescent="0.3">
      <c r="B6054" s="8" t="s">
        <v>9012</v>
      </c>
      <c r="C6054" s="8" t="s">
        <v>3838</v>
      </c>
      <c r="D6054" s="8" t="s">
        <v>9018</v>
      </c>
      <c r="E6054" s="8" t="s">
        <v>136</v>
      </c>
      <c r="F6054" s="8" t="s">
        <v>8717</v>
      </c>
    </row>
    <row r="6055" spans="2:6" x14ac:dyDescent="0.3">
      <c r="B6055" s="8" t="s">
        <v>9012</v>
      </c>
      <c r="C6055" s="8" t="s">
        <v>9019</v>
      </c>
      <c r="D6055" s="8" t="s">
        <v>9020</v>
      </c>
      <c r="E6055" s="8" t="s">
        <v>136</v>
      </c>
      <c r="F6055" s="8" t="s">
        <v>8717</v>
      </c>
    </row>
    <row r="6056" spans="2:6" x14ac:dyDescent="0.3">
      <c r="B6056" s="8" t="s">
        <v>9021</v>
      </c>
      <c r="C6056" s="8" t="s">
        <v>1824</v>
      </c>
      <c r="D6056" s="8" t="s">
        <v>9022</v>
      </c>
      <c r="E6056" s="8" t="s">
        <v>136</v>
      </c>
      <c r="F6056" s="8" t="s">
        <v>8717</v>
      </c>
    </row>
    <row r="6057" spans="2:6" x14ac:dyDescent="0.3">
      <c r="B6057" s="8" t="s">
        <v>9021</v>
      </c>
      <c r="C6057" s="8" t="s">
        <v>9023</v>
      </c>
      <c r="D6057" s="8" t="s">
        <v>9024</v>
      </c>
      <c r="E6057" s="8" t="s">
        <v>136</v>
      </c>
      <c r="F6057" s="8" t="s">
        <v>8717</v>
      </c>
    </row>
    <row r="6058" spans="2:6" x14ac:dyDescent="0.3">
      <c r="B6058" s="8" t="s">
        <v>9021</v>
      </c>
      <c r="C6058" s="8" t="s">
        <v>5699</v>
      </c>
      <c r="D6058" s="8" t="s">
        <v>9025</v>
      </c>
      <c r="E6058" s="8" t="s">
        <v>136</v>
      </c>
      <c r="F6058" s="8" t="s">
        <v>8717</v>
      </c>
    </row>
    <row r="6059" spans="2:6" x14ac:dyDescent="0.3">
      <c r="B6059" s="8" t="s">
        <v>9021</v>
      </c>
      <c r="C6059" s="8" t="s">
        <v>5701</v>
      </c>
      <c r="D6059" s="8" t="s">
        <v>9026</v>
      </c>
      <c r="E6059" s="8" t="s">
        <v>136</v>
      </c>
      <c r="F6059" s="8" t="s">
        <v>8717</v>
      </c>
    </row>
    <row r="6060" spans="2:6" x14ac:dyDescent="0.3">
      <c r="B6060" s="8" t="s">
        <v>9021</v>
      </c>
      <c r="C6060" s="8" t="s">
        <v>1079</v>
      </c>
      <c r="D6060" s="8" t="s">
        <v>9027</v>
      </c>
      <c r="E6060" s="8" t="s">
        <v>136</v>
      </c>
      <c r="F6060" s="8" t="s">
        <v>8717</v>
      </c>
    </row>
    <row r="6061" spans="2:6" x14ac:dyDescent="0.3">
      <c r="B6061" s="8" t="s">
        <v>9021</v>
      </c>
      <c r="C6061" s="8" t="s">
        <v>3994</v>
      </c>
      <c r="D6061" s="8" t="s">
        <v>9028</v>
      </c>
      <c r="E6061" s="8" t="s">
        <v>136</v>
      </c>
      <c r="F6061" s="8" t="s">
        <v>8717</v>
      </c>
    </row>
    <row r="6062" spans="2:6" x14ac:dyDescent="0.3">
      <c r="B6062" s="8" t="s">
        <v>9021</v>
      </c>
      <c r="C6062" s="8" t="s">
        <v>4101</v>
      </c>
      <c r="D6062" s="8" t="s">
        <v>9029</v>
      </c>
      <c r="E6062" s="8" t="s">
        <v>136</v>
      </c>
      <c r="F6062" s="8" t="s">
        <v>8717</v>
      </c>
    </row>
    <row r="6063" spans="2:6" x14ac:dyDescent="0.3">
      <c r="B6063" s="8" t="s">
        <v>9021</v>
      </c>
      <c r="C6063" s="8" t="s">
        <v>7593</v>
      </c>
      <c r="D6063" s="8" t="s">
        <v>9030</v>
      </c>
      <c r="E6063" s="8" t="s">
        <v>136</v>
      </c>
      <c r="F6063" s="8" t="s">
        <v>8717</v>
      </c>
    </row>
    <row r="6064" spans="2:6" x14ac:dyDescent="0.3">
      <c r="B6064" s="8" t="s">
        <v>9021</v>
      </c>
      <c r="C6064" s="8" t="s">
        <v>9031</v>
      </c>
      <c r="D6064" s="8" t="s">
        <v>9032</v>
      </c>
      <c r="E6064" s="8" t="s">
        <v>136</v>
      </c>
      <c r="F6064" s="8" t="s">
        <v>8717</v>
      </c>
    </row>
    <row r="6065" spans="2:6" x14ac:dyDescent="0.3">
      <c r="B6065" s="8" t="s">
        <v>9021</v>
      </c>
      <c r="C6065" s="8" t="s">
        <v>181</v>
      </c>
      <c r="D6065" s="8" t="s">
        <v>9033</v>
      </c>
      <c r="E6065" s="8" t="s">
        <v>136</v>
      </c>
      <c r="F6065" s="8" t="s">
        <v>8717</v>
      </c>
    </row>
    <row r="6066" spans="2:6" x14ac:dyDescent="0.3">
      <c r="B6066" s="8" t="s">
        <v>9021</v>
      </c>
      <c r="C6066" s="8" t="s">
        <v>6920</v>
      </c>
      <c r="D6066" s="8" t="s">
        <v>9034</v>
      </c>
      <c r="E6066" s="8" t="s">
        <v>136</v>
      </c>
      <c r="F6066" s="8" t="s">
        <v>8717</v>
      </c>
    </row>
    <row r="6067" spans="2:6" x14ac:dyDescent="0.3">
      <c r="B6067" s="8" t="s">
        <v>9021</v>
      </c>
      <c r="C6067" s="8" t="s">
        <v>9035</v>
      </c>
      <c r="D6067" s="8" t="s">
        <v>9036</v>
      </c>
      <c r="E6067" s="8" t="s">
        <v>136</v>
      </c>
      <c r="F6067" s="8" t="s">
        <v>8717</v>
      </c>
    </row>
    <row r="6068" spans="2:6" x14ac:dyDescent="0.3">
      <c r="B6068" s="8" t="s">
        <v>9021</v>
      </c>
      <c r="C6068" s="8" t="s">
        <v>9037</v>
      </c>
      <c r="D6068" s="8" t="s">
        <v>9038</v>
      </c>
      <c r="E6068" s="8" t="s">
        <v>136</v>
      </c>
      <c r="F6068" s="8" t="s">
        <v>8717</v>
      </c>
    </row>
    <row r="6069" spans="2:6" x14ac:dyDescent="0.3">
      <c r="B6069" s="8" t="s">
        <v>9021</v>
      </c>
      <c r="C6069" s="8" t="s">
        <v>7643</v>
      </c>
      <c r="D6069" s="8" t="s">
        <v>9039</v>
      </c>
      <c r="E6069" s="8" t="s">
        <v>136</v>
      </c>
      <c r="F6069" s="8" t="s">
        <v>8717</v>
      </c>
    </row>
    <row r="6070" spans="2:6" x14ac:dyDescent="0.3">
      <c r="B6070" s="8" t="s">
        <v>9021</v>
      </c>
      <c r="C6070" s="8" t="s">
        <v>80</v>
      </c>
      <c r="D6070" s="8" t="s">
        <v>9040</v>
      </c>
      <c r="E6070" s="8" t="s">
        <v>136</v>
      </c>
      <c r="F6070" s="8" t="s">
        <v>8717</v>
      </c>
    </row>
    <row r="6071" spans="2:6" x14ac:dyDescent="0.3">
      <c r="B6071" s="8" t="s">
        <v>9041</v>
      </c>
      <c r="C6071" s="8" t="s">
        <v>6260</v>
      </c>
      <c r="D6071" s="8" t="s">
        <v>9042</v>
      </c>
      <c r="E6071" s="8" t="s">
        <v>136</v>
      </c>
      <c r="F6071" s="8" t="s">
        <v>8717</v>
      </c>
    </row>
    <row r="6072" spans="2:6" x14ac:dyDescent="0.3">
      <c r="B6072" s="8" t="s">
        <v>9041</v>
      </c>
      <c r="C6072" s="8" t="s">
        <v>3608</v>
      </c>
      <c r="D6072" s="8" t="s">
        <v>9043</v>
      </c>
      <c r="E6072" s="8" t="s">
        <v>136</v>
      </c>
      <c r="F6072" s="8" t="s">
        <v>8717</v>
      </c>
    </row>
    <row r="6073" spans="2:6" x14ac:dyDescent="0.3">
      <c r="B6073" s="8" t="s">
        <v>9041</v>
      </c>
      <c r="C6073" s="8" t="s">
        <v>9044</v>
      </c>
      <c r="D6073" s="8" t="s">
        <v>9045</v>
      </c>
      <c r="E6073" s="8" t="s">
        <v>136</v>
      </c>
      <c r="F6073" s="8" t="s">
        <v>8717</v>
      </c>
    </row>
    <row r="6074" spans="2:6" x14ac:dyDescent="0.3">
      <c r="B6074" s="8" t="s">
        <v>9041</v>
      </c>
      <c r="C6074" s="8" t="s">
        <v>9046</v>
      </c>
      <c r="D6074" s="8" t="s">
        <v>9047</v>
      </c>
      <c r="E6074" s="8" t="s">
        <v>136</v>
      </c>
      <c r="F6074" s="8" t="s">
        <v>8717</v>
      </c>
    </row>
    <row r="6075" spans="2:6" x14ac:dyDescent="0.3">
      <c r="B6075" s="8" t="s">
        <v>9041</v>
      </c>
      <c r="C6075" s="8" t="s">
        <v>9048</v>
      </c>
      <c r="D6075" s="8" t="s">
        <v>9049</v>
      </c>
      <c r="E6075" s="8" t="s">
        <v>136</v>
      </c>
      <c r="F6075" s="8" t="s">
        <v>8717</v>
      </c>
    </row>
    <row r="6076" spans="2:6" x14ac:dyDescent="0.3">
      <c r="B6076" s="8" t="s">
        <v>9041</v>
      </c>
      <c r="C6076" s="8" t="s">
        <v>9050</v>
      </c>
      <c r="D6076" s="8" t="s">
        <v>9051</v>
      </c>
      <c r="E6076" s="8" t="s">
        <v>136</v>
      </c>
      <c r="F6076" s="8" t="s">
        <v>8717</v>
      </c>
    </row>
    <row r="6077" spans="2:6" x14ac:dyDescent="0.3">
      <c r="B6077" s="8" t="s">
        <v>9041</v>
      </c>
      <c r="C6077" s="8" t="s">
        <v>9052</v>
      </c>
      <c r="D6077" s="8" t="s">
        <v>9053</v>
      </c>
      <c r="E6077" s="8" t="s">
        <v>136</v>
      </c>
      <c r="F6077" s="8" t="s">
        <v>8717</v>
      </c>
    </row>
    <row r="6078" spans="2:6" x14ac:dyDescent="0.3">
      <c r="B6078" s="8" t="s">
        <v>9041</v>
      </c>
      <c r="C6078" s="8" t="s">
        <v>9054</v>
      </c>
      <c r="D6078" s="8" t="s">
        <v>9055</v>
      </c>
      <c r="E6078" s="8" t="s">
        <v>136</v>
      </c>
      <c r="F6078" s="8" t="s">
        <v>8717</v>
      </c>
    </row>
    <row r="6079" spans="2:6" x14ac:dyDescent="0.3">
      <c r="B6079" s="8" t="s">
        <v>9041</v>
      </c>
      <c r="C6079" s="8" t="s">
        <v>9056</v>
      </c>
      <c r="D6079" s="8" t="s">
        <v>9057</v>
      </c>
      <c r="E6079" s="8" t="s">
        <v>136</v>
      </c>
      <c r="F6079" s="8" t="s">
        <v>8717</v>
      </c>
    </row>
    <row r="6080" spans="2:6" x14ac:dyDescent="0.3">
      <c r="B6080" s="8" t="s">
        <v>9041</v>
      </c>
      <c r="C6080" s="8" t="s">
        <v>9058</v>
      </c>
      <c r="D6080" s="8" t="s">
        <v>9059</v>
      </c>
      <c r="E6080" s="8" t="s">
        <v>136</v>
      </c>
      <c r="F6080" s="8" t="s">
        <v>8717</v>
      </c>
    </row>
    <row r="6081" spans="2:6" x14ac:dyDescent="0.3">
      <c r="B6081" s="8" t="s">
        <v>9041</v>
      </c>
      <c r="C6081" s="8" t="s">
        <v>5792</v>
      </c>
      <c r="D6081" s="8" t="s">
        <v>9060</v>
      </c>
      <c r="E6081" s="8" t="s">
        <v>136</v>
      </c>
      <c r="F6081" s="8" t="s">
        <v>8717</v>
      </c>
    </row>
    <row r="6082" spans="2:6" x14ac:dyDescent="0.3">
      <c r="B6082" s="8" t="s">
        <v>9041</v>
      </c>
      <c r="C6082" s="8" t="s">
        <v>9061</v>
      </c>
      <c r="D6082" s="8" t="s">
        <v>9062</v>
      </c>
      <c r="E6082" s="8" t="s">
        <v>136</v>
      </c>
      <c r="F6082" s="8" t="s">
        <v>8717</v>
      </c>
    </row>
    <row r="6083" spans="2:6" x14ac:dyDescent="0.3">
      <c r="B6083" s="8" t="s">
        <v>9041</v>
      </c>
      <c r="C6083" s="8" t="s">
        <v>7400</v>
      </c>
      <c r="D6083" s="8" t="s">
        <v>9063</v>
      </c>
      <c r="E6083" s="8" t="s">
        <v>136</v>
      </c>
      <c r="F6083" s="8" t="s">
        <v>8717</v>
      </c>
    </row>
    <row r="6084" spans="2:6" x14ac:dyDescent="0.3">
      <c r="B6084" s="8" t="s">
        <v>9041</v>
      </c>
      <c r="C6084" s="8" t="s">
        <v>9064</v>
      </c>
      <c r="D6084" s="8" t="s">
        <v>9065</v>
      </c>
      <c r="E6084" s="8" t="s">
        <v>136</v>
      </c>
      <c r="F6084" s="8" t="s">
        <v>8717</v>
      </c>
    </row>
    <row r="6085" spans="2:6" x14ac:dyDescent="0.3">
      <c r="B6085" s="8" t="s">
        <v>9041</v>
      </c>
      <c r="C6085" s="8" t="s">
        <v>9066</v>
      </c>
      <c r="D6085" s="8" t="s">
        <v>9067</v>
      </c>
      <c r="E6085" s="8" t="s">
        <v>136</v>
      </c>
      <c r="F6085" s="8" t="s">
        <v>8717</v>
      </c>
    </row>
    <row r="6086" spans="2:6" x14ac:dyDescent="0.3">
      <c r="B6086" s="8" t="s">
        <v>9068</v>
      </c>
      <c r="C6086" s="8" t="s">
        <v>2026</v>
      </c>
      <c r="D6086" s="8" t="s">
        <v>9069</v>
      </c>
      <c r="E6086" s="8" t="s">
        <v>136</v>
      </c>
      <c r="F6086" s="8" t="s">
        <v>8717</v>
      </c>
    </row>
    <row r="6087" spans="2:6" x14ac:dyDescent="0.3">
      <c r="B6087" s="8" t="s">
        <v>9070</v>
      </c>
      <c r="C6087" s="8" t="s">
        <v>4481</v>
      </c>
      <c r="D6087" s="8" t="s">
        <v>9071</v>
      </c>
      <c r="E6087" s="8" t="s">
        <v>136</v>
      </c>
      <c r="F6087" s="8" t="s">
        <v>8717</v>
      </c>
    </row>
    <row r="6088" spans="2:6" x14ac:dyDescent="0.3">
      <c r="B6088" s="8" t="s">
        <v>5924</v>
      </c>
      <c r="C6088" s="8" t="s">
        <v>510</v>
      </c>
      <c r="D6088" s="8" t="s">
        <v>9072</v>
      </c>
      <c r="E6088" s="8" t="s">
        <v>136</v>
      </c>
      <c r="F6088" s="8" t="s">
        <v>8717</v>
      </c>
    </row>
    <row r="6089" spans="2:6" x14ac:dyDescent="0.3">
      <c r="B6089" s="8" t="s">
        <v>5924</v>
      </c>
      <c r="C6089" s="8" t="s">
        <v>9073</v>
      </c>
      <c r="D6089" s="8" t="s">
        <v>9074</v>
      </c>
      <c r="E6089" s="8" t="s">
        <v>136</v>
      </c>
      <c r="F6089" s="8" t="s">
        <v>8717</v>
      </c>
    </row>
    <row r="6090" spans="2:6" x14ac:dyDescent="0.3">
      <c r="B6090" s="8" t="s">
        <v>5924</v>
      </c>
      <c r="C6090" s="8" t="s">
        <v>9075</v>
      </c>
      <c r="D6090" s="8" t="s">
        <v>9076</v>
      </c>
      <c r="E6090" s="8" t="s">
        <v>136</v>
      </c>
      <c r="F6090" s="8" t="s">
        <v>8717</v>
      </c>
    </row>
    <row r="6091" spans="2:6" x14ac:dyDescent="0.3">
      <c r="B6091" s="8" t="s">
        <v>5924</v>
      </c>
      <c r="C6091" s="8" t="s">
        <v>379</v>
      </c>
      <c r="D6091" s="8" t="s">
        <v>9077</v>
      </c>
      <c r="E6091" s="8" t="s">
        <v>136</v>
      </c>
      <c r="F6091" s="8" t="s">
        <v>8717</v>
      </c>
    </row>
    <row r="6092" spans="2:6" x14ac:dyDescent="0.3">
      <c r="B6092" s="8" t="s">
        <v>5924</v>
      </c>
      <c r="C6092" s="8" t="s">
        <v>5017</v>
      </c>
      <c r="D6092" s="8" t="s">
        <v>9078</v>
      </c>
      <c r="E6092" s="8" t="s">
        <v>136</v>
      </c>
      <c r="F6092" s="8" t="s">
        <v>8717</v>
      </c>
    </row>
    <row r="6093" spans="2:6" x14ac:dyDescent="0.3">
      <c r="B6093" s="8" t="s">
        <v>5924</v>
      </c>
      <c r="C6093" s="8" t="s">
        <v>5667</v>
      </c>
      <c r="D6093" s="8" t="s">
        <v>9079</v>
      </c>
      <c r="E6093" s="8" t="s">
        <v>136</v>
      </c>
      <c r="F6093" s="8" t="s">
        <v>8717</v>
      </c>
    </row>
    <row r="6094" spans="2:6" x14ac:dyDescent="0.3">
      <c r="B6094" s="8" t="s">
        <v>5946</v>
      </c>
      <c r="C6094" s="8" t="s">
        <v>379</v>
      </c>
      <c r="D6094" s="8" t="s">
        <v>9080</v>
      </c>
      <c r="E6094" s="8" t="s">
        <v>136</v>
      </c>
      <c r="F6094" s="8" t="s">
        <v>8717</v>
      </c>
    </row>
    <row r="6095" spans="2:6" x14ac:dyDescent="0.3">
      <c r="B6095" s="8" t="s">
        <v>3310</v>
      </c>
      <c r="C6095" s="8" t="s">
        <v>9081</v>
      </c>
      <c r="D6095" s="8" t="s">
        <v>9082</v>
      </c>
      <c r="E6095" s="8" t="s">
        <v>136</v>
      </c>
      <c r="F6095" s="8" t="s">
        <v>8717</v>
      </c>
    </row>
    <row r="6096" spans="2:6" x14ac:dyDescent="0.3">
      <c r="B6096" s="8" t="s">
        <v>3310</v>
      </c>
      <c r="C6096" s="8" t="s">
        <v>6270</v>
      </c>
      <c r="D6096" s="8" t="s">
        <v>9083</v>
      </c>
      <c r="E6096" s="8" t="s">
        <v>136</v>
      </c>
      <c r="F6096" s="8" t="s">
        <v>8717</v>
      </c>
    </row>
    <row r="6097" spans="2:6" x14ac:dyDescent="0.3">
      <c r="B6097" s="8" t="s">
        <v>3310</v>
      </c>
      <c r="C6097" s="8" t="s">
        <v>9066</v>
      </c>
      <c r="D6097" s="8" t="s">
        <v>9084</v>
      </c>
      <c r="E6097" s="8" t="s">
        <v>136</v>
      </c>
      <c r="F6097" s="8" t="s">
        <v>8717</v>
      </c>
    </row>
    <row r="6098" spans="2:6" x14ac:dyDescent="0.3">
      <c r="B6098" s="8" t="s">
        <v>3310</v>
      </c>
      <c r="C6098" s="8" t="s">
        <v>4503</v>
      </c>
      <c r="D6098" s="8" t="s">
        <v>9085</v>
      </c>
      <c r="E6098" s="8" t="s">
        <v>136</v>
      </c>
      <c r="F6098" s="8" t="s">
        <v>8717</v>
      </c>
    </row>
    <row r="6099" spans="2:6" x14ac:dyDescent="0.3">
      <c r="B6099" s="8" t="s">
        <v>3310</v>
      </c>
      <c r="C6099" s="8" t="s">
        <v>4505</v>
      </c>
      <c r="D6099" s="8" t="s">
        <v>9086</v>
      </c>
      <c r="E6099" s="8" t="s">
        <v>136</v>
      </c>
      <c r="F6099" s="8" t="s">
        <v>8717</v>
      </c>
    </row>
    <row r="6100" spans="2:6" x14ac:dyDescent="0.3">
      <c r="B6100" s="8" t="s">
        <v>3310</v>
      </c>
      <c r="C6100" s="8" t="s">
        <v>3759</v>
      </c>
      <c r="D6100" s="8" t="s">
        <v>9087</v>
      </c>
      <c r="E6100" s="8" t="s">
        <v>136</v>
      </c>
      <c r="F6100" s="8" t="s">
        <v>8717</v>
      </c>
    </row>
    <row r="6101" spans="2:6" x14ac:dyDescent="0.3">
      <c r="B6101" s="8" t="s">
        <v>3310</v>
      </c>
      <c r="C6101" s="8" t="s">
        <v>3762</v>
      </c>
      <c r="D6101" s="8" t="s">
        <v>9088</v>
      </c>
      <c r="E6101" s="8" t="s">
        <v>136</v>
      </c>
      <c r="F6101" s="8" t="s">
        <v>8717</v>
      </c>
    </row>
    <row r="6102" spans="2:6" x14ac:dyDescent="0.3">
      <c r="B6102" s="8" t="s">
        <v>3310</v>
      </c>
      <c r="C6102" s="8" t="s">
        <v>9089</v>
      </c>
      <c r="D6102" s="8" t="s">
        <v>9090</v>
      </c>
      <c r="E6102" s="8" t="s">
        <v>136</v>
      </c>
      <c r="F6102" s="8" t="s">
        <v>8717</v>
      </c>
    </row>
    <row r="6103" spans="2:6" x14ac:dyDescent="0.3">
      <c r="B6103" s="8" t="s">
        <v>3310</v>
      </c>
      <c r="C6103" s="8" t="s">
        <v>2991</v>
      </c>
      <c r="D6103" s="8" t="s">
        <v>9091</v>
      </c>
      <c r="E6103" s="8" t="s">
        <v>136</v>
      </c>
      <c r="F6103" s="8" t="s">
        <v>8717</v>
      </c>
    </row>
    <row r="6104" spans="2:6" x14ac:dyDescent="0.3">
      <c r="B6104" s="8" t="s">
        <v>3310</v>
      </c>
      <c r="C6104" s="8" t="s">
        <v>2995</v>
      </c>
      <c r="D6104" s="8" t="s">
        <v>9092</v>
      </c>
      <c r="E6104" s="8" t="s">
        <v>136</v>
      </c>
      <c r="F6104" s="8" t="s">
        <v>8717</v>
      </c>
    </row>
    <row r="6105" spans="2:6" x14ac:dyDescent="0.3">
      <c r="B6105" s="8" t="s">
        <v>3310</v>
      </c>
      <c r="C6105" s="8" t="s">
        <v>9093</v>
      </c>
      <c r="D6105" s="8" t="s">
        <v>9094</v>
      </c>
      <c r="E6105" s="8" t="s">
        <v>136</v>
      </c>
      <c r="F6105" s="8" t="s">
        <v>8717</v>
      </c>
    </row>
    <row r="6106" spans="2:6" x14ac:dyDescent="0.3">
      <c r="B6106" s="8" t="s">
        <v>3310</v>
      </c>
      <c r="C6106" s="8" t="s">
        <v>9095</v>
      </c>
      <c r="D6106" s="8" t="s">
        <v>9096</v>
      </c>
      <c r="E6106" s="8" t="s">
        <v>136</v>
      </c>
      <c r="F6106" s="8" t="s">
        <v>8717</v>
      </c>
    </row>
    <row r="6107" spans="2:6" x14ac:dyDescent="0.3">
      <c r="B6107" s="8" t="s">
        <v>3310</v>
      </c>
      <c r="C6107" s="8" t="s">
        <v>9097</v>
      </c>
      <c r="D6107" s="8" t="s">
        <v>9098</v>
      </c>
      <c r="E6107" s="8" t="s">
        <v>136</v>
      </c>
      <c r="F6107" s="8" t="s">
        <v>8717</v>
      </c>
    </row>
    <row r="6108" spans="2:6" x14ac:dyDescent="0.3">
      <c r="B6108" s="8" t="s">
        <v>3310</v>
      </c>
      <c r="C6108" s="8" t="s">
        <v>9099</v>
      </c>
      <c r="D6108" s="8" t="s">
        <v>9100</v>
      </c>
      <c r="E6108" s="8" t="s">
        <v>136</v>
      </c>
      <c r="F6108" s="8" t="s">
        <v>8717</v>
      </c>
    </row>
    <row r="6109" spans="2:6" x14ac:dyDescent="0.3">
      <c r="B6109" s="8" t="s">
        <v>3310</v>
      </c>
      <c r="C6109" s="8" t="s">
        <v>3562</v>
      </c>
      <c r="D6109" s="8" t="s">
        <v>9101</v>
      </c>
      <c r="E6109" s="8" t="s">
        <v>136</v>
      </c>
      <c r="F6109" s="8" t="s">
        <v>8717</v>
      </c>
    </row>
    <row r="6110" spans="2:6" x14ac:dyDescent="0.3">
      <c r="B6110" s="8" t="s">
        <v>3310</v>
      </c>
      <c r="C6110" s="8" t="s">
        <v>1021</v>
      </c>
      <c r="D6110" s="8" t="s">
        <v>9102</v>
      </c>
      <c r="E6110" s="8" t="s">
        <v>136</v>
      </c>
      <c r="F6110" s="8" t="s">
        <v>8717</v>
      </c>
    </row>
    <row r="6111" spans="2:6" x14ac:dyDescent="0.3">
      <c r="B6111" s="8" t="s">
        <v>3310</v>
      </c>
      <c r="C6111" s="8" t="s">
        <v>3581</v>
      </c>
      <c r="D6111" s="8" t="s">
        <v>9103</v>
      </c>
      <c r="E6111" s="8" t="s">
        <v>136</v>
      </c>
      <c r="F6111" s="8" t="s">
        <v>8717</v>
      </c>
    </row>
    <row r="6112" spans="2:6" x14ac:dyDescent="0.3">
      <c r="B6112" s="8" t="s">
        <v>3322</v>
      </c>
      <c r="C6112" s="8" t="s">
        <v>1303</v>
      </c>
      <c r="D6112" s="8" t="s">
        <v>9104</v>
      </c>
      <c r="E6112" s="8" t="s">
        <v>136</v>
      </c>
      <c r="F6112" s="8" t="s">
        <v>8717</v>
      </c>
    </row>
    <row r="6113" spans="2:6" x14ac:dyDescent="0.3">
      <c r="B6113" s="8" t="s">
        <v>3322</v>
      </c>
      <c r="C6113" s="8" t="s">
        <v>5267</v>
      </c>
      <c r="D6113" s="8" t="s">
        <v>9105</v>
      </c>
      <c r="E6113" s="8" t="s">
        <v>136</v>
      </c>
      <c r="F6113" s="8" t="s">
        <v>8717</v>
      </c>
    </row>
    <row r="6114" spans="2:6" x14ac:dyDescent="0.3">
      <c r="B6114" s="8" t="s">
        <v>3322</v>
      </c>
      <c r="C6114" s="8" t="s">
        <v>598</v>
      </c>
      <c r="D6114" s="8" t="s">
        <v>9106</v>
      </c>
      <c r="E6114" s="8" t="s">
        <v>136</v>
      </c>
      <c r="F6114" s="8" t="s">
        <v>8717</v>
      </c>
    </row>
    <row r="6115" spans="2:6" x14ac:dyDescent="0.3">
      <c r="B6115" s="8" t="s">
        <v>3322</v>
      </c>
      <c r="C6115" s="8" t="s">
        <v>600</v>
      </c>
      <c r="D6115" s="8" t="s">
        <v>9107</v>
      </c>
      <c r="E6115" s="8" t="s">
        <v>136</v>
      </c>
      <c r="F6115" s="8" t="s">
        <v>8717</v>
      </c>
    </row>
    <row r="6116" spans="2:6" x14ac:dyDescent="0.3">
      <c r="B6116" s="8" t="s">
        <v>3322</v>
      </c>
      <c r="C6116" s="8" t="s">
        <v>602</v>
      </c>
      <c r="D6116" s="8" t="s">
        <v>9108</v>
      </c>
      <c r="E6116" s="8" t="s">
        <v>136</v>
      </c>
      <c r="F6116" s="8" t="s">
        <v>8717</v>
      </c>
    </row>
    <row r="6117" spans="2:6" x14ac:dyDescent="0.3">
      <c r="B6117" s="8" t="s">
        <v>3322</v>
      </c>
      <c r="C6117" s="8" t="s">
        <v>606</v>
      </c>
      <c r="D6117" s="8" t="s">
        <v>9109</v>
      </c>
      <c r="E6117" s="8" t="s">
        <v>136</v>
      </c>
      <c r="F6117" s="8" t="s">
        <v>8717</v>
      </c>
    </row>
    <row r="6118" spans="2:6" x14ac:dyDescent="0.3">
      <c r="B6118" s="8" t="s">
        <v>3322</v>
      </c>
      <c r="C6118" s="8" t="s">
        <v>6399</v>
      </c>
      <c r="D6118" s="8" t="s">
        <v>9110</v>
      </c>
      <c r="E6118" s="8" t="s">
        <v>136</v>
      </c>
      <c r="F6118" s="8" t="s">
        <v>8717</v>
      </c>
    </row>
    <row r="6119" spans="2:6" x14ac:dyDescent="0.3">
      <c r="B6119" s="8" t="s">
        <v>3322</v>
      </c>
      <c r="C6119" s="8" t="s">
        <v>9111</v>
      </c>
      <c r="D6119" s="8" t="s">
        <v>9112</v>
      </c>
      <c r="E6119" s="8" t="s">
        <v>136</v>
      </c>
      <c r="F6119" s="8" t="s">
        <v>8717</v>
      </c>
    </row>
    <row r="6120" spans="2:6" x14ac:dyDescent="0.3">
      <c r="B6120" s="8" t="s">
        <v>9113</v>
      </c>
      <c r="C6120" s="8"/>
      <c r="D6120" s="8" t="s">
        <v>9113</v>
      </c>
      <c r="E6120" s="8" t="s">
        <v>136</v>
      </c>
      <c r="F6120" s="8" t="s">
        <v>8717</v>
      </c>
    </row>
    <row r="6121" spans="2:6" x14ac:dyDescent="0.3">
      <c r="B6121" s="8" t="s">
        <v>8816</v>
      </c>
      <c r="C6121" s="8" t="s">
        <v>1968</v>
      </c>
      <c r="D6121" s="8" t="s">
        <v>9114</v>
      </c>
      <c r="E6121" s="8" t="s">
        <v>136</v>
      </c>
      <c r="F6121" s="8" t="s">
        <v>8717</v>
      </c>
    </row>
    <row r="6122" spans="2:6" x14ac:dyDescent="0.3">
      <c r="B6122" s="8" t="s">
        <v>8816</v>
      </c>
      <c r="C6122" s="8" t="s">
        <v>446</v>
      </c>
      <c r="D6122" s="8" t="s">
        <v>9115</v>
      </c>
      <c r="E6122" s="8" t="s">
        <v>136</v>
      </c>
      <c r="F6122" s="8" t="s">
        <v>8717</v>
      </c>
    </row>
    <row r="6123" spans="2:6" x14ac:dyDescent="0.3">
      <c r="B6123" s="8" t="s">
        <v>8816</v>
      </c>
      <c r="C6123" s="8" t="s">
        <v>8082</v>
      </c>
      <c r="D6123" s="8" t="s">
        <v>9116</v>
      </c>
      <c r="E6123" s="8" t="s">
        <v>136</v>
      </c>
      <c r="F6123" s="8" t="s">
        <v>8717</v>
      </c>
    </row>
    <row r="6124" spans="2:6" x14ac:dyDescent="0.3">
      <c r="B6124" s="8" t="s">
        <v>8816</v>
      </c>
      <c r="C6124" s="8" t="s">
        <v>9117</v>
      </c>
      <c r="D6124" s="8" t="s">
        <v>9118</v>
      </c>
      <c r="E6124" s="8" t="s">
        <v>136</v>
      </c>
      <c r="F6124" s="8" t="s">
        <v>8717</v>
      </c>
    </row>
    <row r="6125" spans="2:6" x14ac:dyDescent="0.3">
      <c r="B6125" s="8" t="s">
        <v>8816</v>
      </c>
      <c r="C6125" s="8" t="s">
        <v>9119</v>
      </c>
      <c r="D6125" s="8" t="s">
        <v>9120</v>
      </c>
      <c r="E6125" s="8" t="s">
        <v>136</v>
      </c>
      <c r="F6125" s="8" t="s">
        <v>8717</v>
      </c>
    </row>
    <row r="6126" spans="2:6" x14ac:dyDescent="0.3">
      <c r="B6126" s="8" t="s">
        <v>8816</v>
      </c>
      <c r="C6126" s="8" t="s">
        <v>6690</v>
      </c>
      <c r="D6126" s="8" t="s">
        <v>9121</v>
      </c>
      <c r="E6126" s="8" t="s">
        <v>136</v>
      </c>
      <c r="F6126" s="8" t="s">
        <v>8717</v>
      </c>
    </row>
    <row r="6127" spans="2:6" x14ac:dyDescent="0.3">
      <c r="B6127" s="8" t="s">
        <v>8816</v>
      </c>
      <c r="C6127" s="8" t="s">
        <v>4659</v>
      </c>
      <c r="D6127" s="8" t="s">
        <v>9122</v>
      </c>
      <c r="E6127" s="8" t="s">
        <v>136</v>
      </c>
      <c r="F6127" s="8" t="s">
        <v>8717</v>
      </c>
    </row>
    <row r="6128" spans="2:6" x14ac:dyDescent="0.3">
      <c r="B6128" s="8" t="s">
        <v>8816</v>
      </c>
      <c r="C6128" s="8" t="s">
        <v>1971</v>
      </c>
      <c r="D6128" s="8" t="s">
        <v>9123</v>
      </c>
      <c r="E6128" s="8" t="s">
        <v>136</v>
      </c>
      <c r="F6128" s="8" t="s">
        <v>8717</v>
      </c>
    </row>
    <row r="6129" spans="2:6" x14ac:dyDescent="0.3">
      <c r="B6129" s="8" t="s">
        <v>8816</v>
      </c>
      <c r="C6129" s="8" t="s">
        <v>1973</v>
      </c>
      <c r="D6129" s="8" t="s">
        <v>9124</v>
      </c>
      <c r="E6129" s="8" t="s">
        <v>136</v>
      </c>
      <c r="F6129" s="8" t="s">
        <v>8717</v>
      </c>
    </row>
    <row r="6130" spans="2:6" x14ac:dyDescent="0.3">
      <c r="B6130" s="8" t="s">
        <v>8833</v>
      </c>
      <c r="C6130" s="8" t="s">
        <v>586</v>
      </c>
      <c r="D6130" s="8" t="s">
        <v>9125</v>
      </c>
      <c r="E6130" s="8" t="s">
        <v>136</v>
      </c>
      <c r="F6130" s="8" t="s">
        <v>8717</v>
      </c>
    </row>
    <row r="6131" spans="2:6" x14ac:dyDescent="0.3">
      <c r="B6131" s="8" t="s">
        <v>8833</v>
      </c>
      <c r="C6131" s="8" t="s">
        <v>588</v>
      </c>
      <c r="D6131" s="8" t="s">
        <v>9126</v>
      </c>
      <c r="E6131" s="8" t="s">
        <v>136</v>
      </c>
      <c r="F6131" s="8" t="s">
        <v>8717</v>
      </c>
    </row>
    <row r="6132" spans="2:6" x14ac:dyDescent="0.3">
      <c r="B6132" s="8" t="s">
        <v>8833</v>
      </c>
      <c r="C6132" s="8" t="s">
        <v>9127</v>
      </c>
      <c r="D6132" s="8" t="s">
        <v>9128</v>
      </c>
      <c r="E6132" s="8" t="s">
        <v>136</v>
      </c>
      <c r="F6132" s="8" t="s">
        <v>8717</v>
      </c>
    </row>
    <row r="6133" spans="2:6" x14ac:dyDescent="0.3">
      <c r="B6133" s="8" t="s">
        <v>8833</v>
      </c>
      <c r="C6133" s="8" t="s">
        <v>9129</v>
      </c>
      <c r="D6133" s="8" t="s">
        <v>9130</v>
      </c>
      <c r="E6133" s="8" t="s">
        <v>136</v>
      </c>
      <c r="F6133" s="8" t="s">
        <v>8717</v>
      </c>
    </row>
    <row r="6134" spans="2:6" x14ac:dyDescent="0.3">
      <c r="B6134" s="8" t="s">
        <v>8833</v>
      </c>
      <c r="C6134" s="8" t="s">
        <v>173</v>
      </c>
      <c r="D6134" s="8" t="s">
        <v>9131</v>
      </c>
      <c r="E6134" s="8" t="s">
        <v>136</v>
      </c>
      <c r="F6134" s="8" t="s">
        <v>8717</v>
      </c>
    </row>
    <row r="6135" spans="2:6" x14ac:dyDescent="0.3">
      <c r="B6135" s="8" t="s">
        <v>8833</v>
      </c>
      <c r="C6135" s="8" t="s">
        <v>175</v>
      </c>
      <c r="D6135" s="8" t="s">
        <v>9132</v>
      </c>
      <c r="E6135" s="8" t="s">
        <v>136</v>
      </c>
      <c r="F6135" s="8" t="s">
        <v>8717</v>
      </c>
    </row>
    <row r="6136" spans="2:6" x14ac:dyDescent="0.3">
      <c r="B6136" s="8" t="s">
        <v>8833</v>
      </c>
      <c r="C6136" s="8" t="s">
        <v>6392</v>
      </c>
      <c r="D6136" s="8" t="s">
        <v>9133</v>
      </c>
      <c r="E6136" s="8" t="s">
        <v>136</v>
      </c>
      <c r="F6136" s="8" t="s">
        <v>8717</v>
      </c>
    </row>
    <row r="6137" spans="2:6" x14ac:dyDescent="0.3">
      <c r="B6137" s="8" t="s">
        <v>8833</v>
      </c>
      <c r="C6137" s="8" t="s">
        <v>5796</v>
      </c>
      <c r="D6137" s="8" t="s">
        <v>9134</v>
      </c>
      <c r="E6137" s="8" t="s">
        <v>136</v>
      </c>
      <c r="F6137" s="8" t="s">
        <v>8717</v>
      </c>
    </row>
    <row r="6138" spans="2:6" x14ac:dyDescent="0.3">
      <c r="B6138" s="8" t="s">
        <v>8833</v>
      </c>
      <c r="C6138" s="8" t="s">
        <v>9135</v>
      </c>
      <c r="D6138" s="8" t="s">
        <v>9136</v>
      </c>
      <c r="E6138" s="8" t="s">
        <v>136</v>
      </c>
      <c r="F6138" s="8" t="s">
        <v>8717</v>
      </c>
    </row>
    <row r="6139" spans="2:6" x14ac:dyDescent="0.3">
      <c r="B6139" s="8" t="s">
        <v>9137</v>
      </c>
      <c r="C6139" s="8" t="s">
        <v>810</v>
      </c>
      <c r="D6139" s="8" t="s">
        <v>9138</v>
      </c>
      <c r="E6139" s="8" t="s">
        <v>136</v>
      </c>
      <c r="F6139" s="8" t="s">
        <v>8717</v>
      </c>
    </row>
    <row r="6140" spans="2:6" x14ac:dyDescent="0.3">
      <c r="B6140" s="8" t="s">
        <v>9137</v>
      </c>
      <c r="C6140" s="8" t="s">
        <v>6959</v>
      </c>
      <c r="D6140" s="8" t="s">
        <v>9139</v>
      </c>
      <c r="E6140" s="8" t="s">
        <v>136</v>
      </c>
      <c r="F6140" s="8" t="s">
        <v>8717</v>
      </c>
    </row>
    <row r="6141" spans="2:6" x14ac:dyDescent="0.3">
      <c r="B6141" s="8" t="s">
        <v>9137</v>
      </c>
      <c r="C6141" s="8" t="s">
        <v>6961</v>
      </c>
      <c r="D6141" s="8" t="s">
        <v>9140</v>
      </c>
      <c r="E6141" s="8" t="s">
        <v>136</v>
      </c>
      <c r="F6141" s="8" t="s">
        <v>8717</v>
      </c>
    </row>
    <row r="6142" spans="2:6" x14ac:dyDescent="0.3">
      <c r="B6142" s="8" t="s">
        <v>9141</v>
      </c>
      <c r="C6142" s="8" t="s">
        <v>1954</v>
      </c>
      <c r="D6142" s="8" t="s">
        <v>9142</v>
      </c>
      <c r="E6142" s="8" t="s">
        <v>136</v>
      </c>
      <c r="F6142" s="8" t="s">
        <v>8717</v>
      </c>
    </row>
    <row r="6143" spans="2:6" x14ac:dyDescent="0.3">
      <c r="B6143" s="8" t="s">
        <v>9141</v>
      </c>
      <c r="C6143" s="8" t="s">
        <v>379</v>
      </c>
      <c r="D6143" s="8" t="s">
        <v>9143</v>
      </c>
      <c r="E6143" s="8" t="s">
        <v>136</v>
      </c>
      <c r="F6143" s="8" t="s">
        <v>8717</v>
      </c>
    </row>
    <row r="6144" spans="2:6" x14ac:dyDescent="0.3">
      <c r="B6144" s="8" t="s">
        <v>9141</v>
      </c>
      <c r="C6144" s="8" t="s">
        <v>1240</v>
      </c>
      <c r="D6144" s="8" t="s">
        <v>9144</v>
      </c>
      <c r="E6144" s="8" t="s">
        <v>136</v>
      </c>
      <c r="F6144" s="8" t="s">
        <v>8717</v>
      </c>
    </row>
    <row r="6145" spans="2:6" x14ac:dyDescent="0.3">
      <c r="B6145" s="8" t="s">
        <v>9141</v>
      </c>
      <c r="C6145" s="8" t="s">
        <v>1425</v>
      </c>
      <c r="D6145" s="8" t="s">
        <v>9145</v>
      </c>
      <c r="E6145" s="8" t="s">
        <v>136</v>
      </c>
      <c r="F6145" s="8" t="s">
        <v>8717</v>
      </c>
    </row>
    <row r="6146" spans="2:6" x14ac:dyDescent="0.3">
      <c r="B6146" s="8" t="s">
        <v>9141</v>
      </c>
      <c r="C6146" s="8" t="s">
        <v>5140</v>
      </c>
      <c r="D6146" s="8" t="s">
        <v>9146</v>
      </c>
      <c r="E6146" s="8" t="s">
        <v>136</v>
      </c>
      <c r="F6146" s="8" t="s">
        <v>8717</v>
      </c>
    </row>
    <row r="6147" spans="2:6" x14ac:dyDescent="0.3">
      <c r="B6147" s="8" t="s">
        <v>9141</v>
      </c>
      <c r="C6147" s="8" t="s">
        <v>2641</v>
      </c>
      <c r="D6147" s="8" t="s">
        <v>9147</v>
      </c>
      <c r="E6147" s="8" t="s">
        <v>136</v>
      </c>
      <c r="F6147" s="8" t="s">
        <v>8717</v>
      </c>
    </row>
    <row r="6148" spans="2:6" x14ac:dyDescent="0.3">
      <c r="B6148" s="8" t="s">
        <v>9141</v>
      </c>
      <c r="C6148" s="8" t="s">
        <v>1248</v>
      </c>
      <c r="D6148" s="8" t="s">
        <v>9148</v>
      </c>
      <c r="E6148" s="8" t="s">
        <v>136</v>
      </c>
      <c r="F6148" s="8" t="s">
        <v>8717</v>
      </c>
    </row>
    <row r="6149" spans="2:6" x14ac:dyDescent="0.3">
      <c r="B6149" s="8" t="s">
        <v>3392</v>
      </c>
      <c r="C6149" s="8" t="s">
        <v>8774</v>
      </c>
      <c r="D6149" s="8" t="s">
        <v>9149</v>
      </c>
      <c r="E6149" s="8" t="s">
        <v>136</v>
      </c>
      <c r="F6149" s="8" t="s">
        <v>8717</v>
      </c>
    </row>
    <row r="6150" spans="2:6" x14ac:dyDescent="0.3">
      <c r="B6150" s="8" t="s">
        <v>3395</v>
      </c>
      <c r="C6150" s="8" t="s">
        <v>9127</v>
      </c>
      <c r="D6150" s="8" t="s">
        <v>9150</v>
      </c>
      <c r="E6150" s="8" t="s">
        <v>136</v>
      </c>
      <c r="F6150" s="8" t="s">
        <v>8717</v>
      </c>
    </row>
    <row r="6151" spans="2:6" x14ac:dyDescent="0.3">
      <c r="B6151" s="8" t="s">
        <v>3395</v>
      </c>
      <c r="C6151" s="8" t="s">
        <v>9151</v>
      </c>
      <c r="D6151" s="8" t="s">
        <v>9152</v>
      </c>
      <c r="E6151" s="8" t="s">
        <v>136</v>
      </c>
      <c r="F6151" s="8" t="s">
        <v>8717</v>
      </c>
    </row>
    <row r="6152" spans="2:6" x14ac:dyDescent="0.3">
      <c r="B6152" s="8" t="s">
        <v>3395</v>
      </c>
      <c r="C6152" s="8" t="s">
        <v>1566</v>
      </c>
      <c r="D6152" s="8" t="s">
        <v>9153</v>
      </c>
      <c r="E6152" s="8" t="s">
        <v>136</v>
      </c>
      <c r="F6152" s="8" t="s">
        <v>8717</v>
      </c>
    </row>
    <row r="6153" spans="2:6" x14ac:dyDescent="0.3">
      <c r="B6153" s="8" t="s">
        <v>3395</v>
      </c>
      <c r="C6153" s="8" t="s">
        <v>4630</v>
      </c>
      <c r="D6153" s="8" t="s">
        <v>9154</v>
      </c>
      <c r="E6153" s="8" t="s">
        <v>136</v>
      </c>
      <c r="F6153" s="8" t="s">
        <v>8717</v>
      </c>
    </row>
    <row r="6154" spans="2:6" x14ac:dyDescent="0.3">
      <c r="B6154" s="8" t="s">
        <v>3395</v>
      </c>
      <c r="C6154" s="8" t="s">
        <v>5693</v>
      </c>
      <c r="D6154" s="8" t="s">
        <v>9155</v>
      </c>
      <c r="E6154" s="8" t="s">
        <v>136</v>
      </c>
      <c r="F6154" s="8" t="s">
        <v>8717</v>
      </c>
    </row>
    <row r="6155" spans="2:6" x14ac:dyDescent="0.3">
      <c r="B6155" s="8" t="s">
        <v>3395</v>
      </c>
      <c r="C6155" s="8" t="s">
        <v>1861</v>
      </c>
      <c r="D6155" s="8" t="s">
        <v>9156</v>
      </c>
      <c r="E6155" s="8" t="s">
        <v>136</v>
      </c>
      <c r="F6155" s="8" t="s">
        <v>8717</v>
      </c>
    </row>
    <row r="6156" spans="2:6" x14ac:dyDescent="0.3">
      <c r="B6156" s="8" t="s">
        <v>3395</v>
      </c>
      <c r="C6156" s="8" t="s">
        <v>1881</v>
      </c>
      <c r="D6156" s="8" t="s">
        <v>9157</v>
      </c>
      <c r="E6156" s="8" t="s">
        <v>136</v>
      </c>
      <c r="F6156" s="8" t="s">
        <v>8717</v>
      </c>
    </row>
    <row r="6157" spans="2:6" x14ac:dyDescent="0.3">
      <c r="B6157" s="8" t="s">
        <v>3395</v>
      </c>
      <c r="C6157" s="8" t="s">
        <v>5091</v>
      </c>
      <c r="D6157" s="8" t="s">
        <v>9158</v>
      </c>
      <c r="E6157" s="8" t="s">
        <v>136</v>
      </c>
      <c r="F6157" s="8" t="s">
        <v>8717</v>
      </c>
    </row>
    <row r="6158" spans="2:6" x14ac:dyDescent="0.3">
      <c r="B6158" s="8" t="s">
        <v>8932</v>
      </c>
      <c r="C6158" s="8" t="s">
        <v>5126</v>
      </c>
      <c r="D6158" s="8" t="s">
        <v>9159</v>
      </c>
      <c r="E6158" s="8" t="s">
        <v>136</v>
      </c>
      <c r="F6158" s="8" t="s">
        <v>8717</v>
      </c>
    </row>
    <row r="6159" spans="2:6" x14ac:dyDescent="0.3">
      <c r="B6159" s="8" t="s">
        <v>8932</v>
      </c>
      <c r="C6159" s="8" t="s">
        <v>1770</v>
      </c>
      <c r="D6159" s="8" t="s">
        <v>9160</v>
      </c>
      <c r="E6159" s="8" t="s">
        <v>136</v>
      </c>
      <c r="F6159" s="8" t="s">
        <v>8717</v>
      </c>
    </row>
    <row r="6160" spans="2:6" x14ac:dyDescent="0.3">
      <c r="B6160" s="8" t="s">
        <v>8932</v>
      </c>
      <c r="C6160" s="8" t="s">
        <v>5130</v>
      </c>
      <c r="D6160" s="8" t="s">
        <v>9161</v>
      </c>
      <c r="E6160" s="8" t="s">
        <v>136</v>
      </c>
      <c r="F6160" s="8" t="s">
        <v>8717</v>
      </c>
    </row>
    <row r="6161" spans="2:6" x14ac:dyDescent="0.3">
      <c r="B6161" s="8" t="s">
        <v>8932</v>
      </c>
      <c r="C6161" s="8" t="s">
        <v>1772</v>
      </c>
      <c r="D6161" s="8" t="s">
        <v>9162</v>
      </c>
      <c r="E6161" s="8" t="s">
        <v>136</v>
      </c>
      <c r="F6161" s="8" t="s">
        <v>8717</v>
      </c>
    </row>
    <row r="6162" spans="2:6" x14ac:dyDescent="0.3">
      <c r="B6162" s="8" t="s">
        <v>8932</v>
      </c>
      <c r="C6162" s="8" t="s">
        <v>1774</v>
      </c>
      <c r="D6162" s="8" t="s">
        <v>9163</v>
      </c>
      <c r="E6162" s="8" t="s">
        <v>136</v>
      </c>
      <c r="F6162" s="8" t="s">
        <v>8717</v>
      </c>
    </row>
    <row r="6163" spans="2:6" x14ac:dyDescent="0.3">
      <c r="B6163" s="8" t="s">
        <v>8932</v>
      </c>
      <c r="C6163" s="8" t="s">
        <v>1778</v>
      </c>
      <c r="D6163" s="8" t="s">
        <v>9164</v>
      </c>
      <c r="E6163" s="8" t="s">
        <v>136</v>
      </c>
      <c r="F6163" s="8" t="s">
        <v>8717</v>
      </c>
    </row>
    <row r="6164" spans="2:6" x14ac:dyDescent="0.3">
      <c r="B6164" s="8" t="s">
        <v>8932</v>
      </c>
      <c r="C6164" s="8" t="s">
        <v>1780</v>
      </c>
      <c r="D6164" s="8" t="s">
        <v>9165</v>
      </c>
      <c r="E6164" s="8" t="s">
        <v>136</v>
      </c>
      <c r="F6164" s="8" t="s">
        <v>8717</v>
      </c>
    </row>
    <row r="6165" spans="2:6" x14ac:dyDescent="0.3">
      <c r="B6165" s="8" t="s">
        <v>8932</v>
      </c>
      <c r="C6165" s="8" t="s">
        <v>1782</v>
      </c>
      <c r="D6165" s="8" t="s">
        <v>9166</v>
      </c>
      <c r="E6165" s="8" t="s">
        <v>136</v>
      </c>
      <c r="F6165" s="8" t="s">
        <v>8717</v>
      </c>
    </row>
    <row r="6166" spans="2:6" x14ac:dyDescent="0.3">
      <c r="B6166" s="8" t="s">
        <v>8932</v>
      </c>
      <c r="C6166" s="8" t="s">
        <v>5132</v>
      </c>
      <c r="D6166" s="8" t="s">
        <v>9167</v>
      </c>
      <c r="E6166" s="8" t="s">
        <v>136</v>
      </c>
      <c r="F6166" s="8" t="s">
        <v>8717</v>
      </c>
    </row>
    <row r="6167" spans="2:6" x14ac:dyDescent="0.3">
      <c r="B6167" s="8" t="s">
        <v>8932</v>
      </c>
      <c r="C6167" s="8" t="s">
        <v>3636</v>
      </c>
      <c r="D6167" s="8" t="s">
        <v>9168</v>
      </c>
      <c r="E6167" s="8" t="s">
        <v>136</v>
      </c>
      <c r="F6167" s="8" t="s">
        <v>8717</v>
      </c>
    </row>
    <row r="6168" spans="2:6" x14ac:dyDescent="0.3">
      <c r="B6168" s="8" t="s">
        <v>8932</v>
      </c>
      <c r="C6168" s="8" t="s">
        <v>2938</v>
      </c>
      <c r="D6168" s="8" t="s">
        <v>9169</v>
      </c>
      <c r="E6168" s="8" t="s">
        <v>136</v>
      </c>
      <c r="F6168" s="8" t="s">
        <v>8717</v>
      </c>
    </row>
    <row r="6169" spans="2:6" x14ac:dyDescent="0.3">
      <c r="B6169" s="8" t="s">
        <v>8932</v>
      </c>
      <c r="C6169" s="8" t="s">
        <v>2940</v>
      </c>
      <c r="D6169" s="8" t="s">
        <v>9170</v>
      </c>
      <c r="E6169" s="8" t="s">
        <v>136</v>
      </c>
      <c r="F6169" s="8" t="s">
        <v>8717</v>
      </c>
    </row>
    <row r="6170" spans="2:6" x14ac:dyDescent="0.3">
      <c r="B6170" s="8" t="s">
        <v>8932</v>
      </c>
      <c r="C6170" s="8" t="s">
        <v>2619</v>
      </c>
      <c r="D6170" s="8" t="s">
        <v>9171</v>
      </c>
      <c r="E6170" s="8" t="s">
        <v>136</v>
      </c>
      <c r="F6170" s="8" t="s">
        <v>8717</v>
      </c>
    </row>
    <row r="6171" spans="2:6" x14ac:dyDescent="0.3">
      <c r="B6171" s="8" t="s">
        <v>8932</v>
      </c>
      <c r="C6171" s="8" t="s">
        <v>2631</v>
      </c>
      <c r="D6171" s="8" t="s">
        <v>9172</v>
      </c>
      <c r="E6171" s="8" t="s">
        <v>136</v>
      </c>
      <c r="F6171" s="8" t="s">
        <v>8717</v>
      </c>
    </row>
    <row r="6172" spans="2:6" x14ac:dyDescent="0.3">
      <c r="B6172" s="8" t="s">
        <v>7994</v>
      </c>
      <c r="C6172" s="8" t="s">
        <v>3922</v>
      </c>
      <c r="D6172" s="8" t="s">
        <v>9173</v>
      </c>
      <c r="E6172" s="8" t="s">
        <v>136</v>
      </c>
      <c r="F6172" s="8" t="s">
        <v>8717</v>
      </c>
    </row>
    <row r="6173" spans="2:6" x14ac:dyDescent="0.3">
      <c r="B6173" s="8" t="s">
        <v>9174</v>
      </c>
      <c r="C6173" s="8" t="s">
        <v>7270</v>
      </c>
      <c r="D6173" s="8" t="s">
        <v>9175</v>
      </c>
      <c r="E6173" s="8" t="s">
        <v>136</v>
      </c>
      <c r="F6173" s="8" t="s">
        <v>8717</v>
      </c>
    </row>
    <row r="6174" spans="2:6" x14ac:dyDescent="0.3">
      <c r="B6174" s="8" t="s">
        <v>9174</v>
      </c>
      <c r="C6174" s="8" t="s">
        <v>1248</v>
      </c>
      <c r="D6174" s="8" t="s">
        <v>9176</v>
      </c>
      <c r="E6174" s="8" t="s">
        <v>136</v>
      </c>
      <c r="F6174" s="8" t="s">
        <v>8717</v>
      </c>
    </row>
    <row r="6175" spans="2:6" x14ac:dyDescent="0.3">
      <c r="B6175" s="8" t="s">
        <v>9174</v>
      </c>
      <c r="C6175" s="8" t="s">
        <v>1826</v>
      </c>
      <c r="D6175" s="8" t="s">
        <v>9177</v>
      </c>
      <c r="E6175" s="8" t="s">
        <v>136</v>
      </c>
      <c r="F6175" s="8" t="s">
        <v>8717</v>
      </c>
    </row>
    <row r="6176" spans="2:6" x14ac:dyDescent="0.3">
      <c r="B6176" s="8" t="s">
        <v>9178</v>
      </c>
      <c r="C6176" s="8"/>
      <c r="D6176" s="8" t="s">
        <v>9178</v>
      </c>
      <c r="E6176" s="8" t="s">
        <v>136</v>
      </c>
      <c r="F6176" s="8" t="s">
        <v>8717</v>
      </c>
    </row>
    <row r="6177" spans="2:6" x14ac:dyDescent="0.3">
      <c r="B6177" s="8" t="s">
        <v>9179</v>
      </c>
      <c r="C6177" s="8" t="s">
        <v>2587</v>
      </c>
      <c r="D6177" s="8" t="s">
        <v>9180</v>
      </c>
      <c r="E6177" s="8" t="s">
        <v>136</v>
      </c>
      <c r="F6177" s="8" t="s">
        <v>8717</v>
      </c>
    </row>
    <row r="6178" spans="2:6" x14ac:dyDescent="0.3">
      <c r="B6178" s="8" t="s">
        <v>9179</v>
      </c>
      <c r="C6178" s="8" t="s">
        <v>9181</v>
      </c>
      <c r="D6178" s="8" t="s">
        <v>9182</v>
      </c>
      <c r="E6178" s="8" t="s">
        <v>136</v>
      </c>
      <c r="F6178" s="8" t="s">
        <v>8717</v>
      </c>
    </row>
    <row r="6179" spans="2:6" x14ac:dyDescent="0.3">
      <c r="B6179" s="8" t="s">
        <v>9179</v>
      </c>
      <c r="C6179" s="8" t="s">
        <v>2589</v>
      </c>
      <c r="D6179" s="8" t="s">
        <v>9183</v>
      </c>
      <c r="E6179" s="8" t="s">
        <v>136</v>
      </c>
      <c r="F6179" s="8" t="s">
        <v>8717</v>
      </c>
    </row>
    <row r="6180" spans="2:6" x14ac:dyDescent="0.3">
      <c r="B6180" s="8" t="s">
        <v>9179</v>
      </c>
      <c r="C6180" s="8" t="s">
        <v>2591</v>
      </c>
      <c r="D6180" s="8" t="s">
        <v>9184</v>
      </c>
      <c r="E6180" s="8" t="s">
        <v>136</v>
      </c>
      <c r="F6180" s="8" t="s">
        <v>8717</v>
      </c>
    </row>
    <row r="6181" spans="2:6" x14ac:dyDescent="0.3">
      <c r="B6181" s="8" t="s">
        <v>9179</v>
      </c>
      <c r="C6181" s="8" t="s">
        <v>2593</v>
      </c>
      <c r="D6181" s="8" t="s">
        <v>9185</v>
      </c>
      <c r="E6181" s="8" t="s">
        <v>136</v>
      </c>
      <c r="F6181" s="8" t="s">
        <v>8717</v>
      </c>
    </row>
    <row r="6182" spans="2:6" x14ac:dyDescent="0.3">
      <c r="B6182" s="8" t="s">
        <v>9179</v>
      </c>
      <c r="C6182" s="8" t="s">
        <v>3409</v>
      </c>
      <c r="D6182" s="8" t="s">
        <v>9186</v>
      </c>
      <c r="E6182" s="8" t="s">
        <v>136</v>
      </c>
      <c r="F6182" s="8" t="s">
        <v>8717</v>
      </c>
    </row>
    <row r="6183" spans="2:6" x14ac:dyDescent="0.3">
      <c r="B6183" s="8" t="s">
        <v>9179</v>
      </c>
      <c r="C6183" s="8" t="s">
        <v>7368</v>
      </c>
      <c r="D6183" s="8" t="s">
        <v>9187</v>
      </c>
      <c r="E6183" s="8" t="s">
        <v>136</v>
      </c>
      <c r="F6183" s="8" t="s">
        <v>8717</v>
      </c>
    </row>
    <row r="6184" spans="2:6" x14ac:dyDescent="0.3">
      <c r="B6184" s="8" t="s">
        <v>9179</v>
      </c>
      <c r="C6184" s="8" t="s">
        <v>6339</v>
      </c>
      <c r="D6184" s="8" t="s">
        <v>9188</v>
      </c>
      <c r="E6184" s="8" t="s">
        <v>136</v>
      </c>
      <c r="F6184" s="8" t="s">
        <v>8717</v>
      </c>
    </row>
    <row r="6185" spans="2:6" x14ac:dyDescent="0.3">
      <c r="B6185" s="8" t="s">
        <v>9179</v>
      </c>
      <c r="C6185" s="8" t="s">
        <v>6080</v>
      </c>
      <c r="D6185" s="8" t="s">
        <v>9189</v>
      </c>
      <c r="E6185" s="8" t="s">
        <v>136</v>
      </c>
      <c r="F6185" s="8" t="s">
        <v>8717</v>
      </c>
    </row>
    <row r="6186" spans="2:6" x14ac:dyDescent="0.3">
      <c r="B6186" s="8" t="s">
        <v>9179</v>
      </c>
      <c r="C6186" s="8" t="s">
        <v>1922</v>
      </c>
      <c r="D6186" s="8" t="s">
        <v>9190</v>
      </c>
      <c r="E6186" s="8" t="s">
        <v>136</v>
      </c>
      <c r="F6186" s="8" t="s">
        <v>8717</v>
      </c>
    </row>
    <row r="6187" spans="2:6" x14ac:dyDescent="0.3">
      <c r="B6187" s="8" t="s">
        <v>9179</v>
      </c>
      <c r="C6187" s="8" t="s">
        <v>9191</v>
      </c>
      <c r="D6187" s="8" t="s">
        <v>9192</v>
      </c>
      <c r="E6187" s="8" t="s">
        <v>136</v>
      </c>
      <c r="F6187" s="8" t="s">
        <v>8717</v>
      </c>
    </row>
    <row r="6188" spans="2:6" x14ac:dyDescent="0.3">
      <c r="B6188" s="8" t="s">
        <v>9179</v>
      </c>
      <c r="C6188" s="8" t="s">
        <v>9193</v>
      </c>
      <c r="D6188" s="8" t="s">
        <v>9194</v>
      </c>
      <c r="E6188" s="8" t="s">
        <v>136</v>
      </c>
      <c r="F6188" s="8" t="s">
        <v>8717</v>
      </c>
    </row>
    <row r="6189" spans="2:6" x14ac:dyDescent="0.3">
      <c r="B6189" s="8" t="s">
        <v>9179</v>
      </c>
      <c r="C6189" s="8" t="s">
        <v>6346</v>
      </c>
      <c r="D6189" s="8" t="s">
        <v>9195</v>
      </c>
      <c r="E6189" s="8" t="s">
        <v>136</v>
      </c>
      <c r="F6189" s="8" t="s">
        <v>8717</v>
      </c>
    </row>
    <row r="6190" spans="2:6" x14ac:dyDescent="0.3">
      <c r="B6190" s="8" t="s">
        <v>9179</v>
      </c>
      <c r="C6190" s="8" t="s">
        <v>6350</v>
      </c>
      <c r="D6190" s="8" t="s">
        <v>9196</v>
      </c>
      <c r="E6190" s="8" t="s">
        <v>136</v>
      </c>
      <c r="F6190" s="8" t="s">
        <v>8717</v>
      </c>
    </row>
    <row r="6191" spans="2:6" x14ac:dyDescent="0.3">
      <c r="B6191" s="8" t="s">
        <v>9197</v>
      </c>
      <c r="C6191" s="8" t="s">
        <v>948</v>
      </c>
      <c r="D6191" s="8" t="s">
        <v>9198</v>
      </c>
      <c r="E6191" s="8" t="s">
        <v>136</v>
      </c>
      <c r="F6191" s="8" t="s">
        <v>8717</v>
      </c>
    </row>
    <row r="6192" spans="2:6" x14ac:dyDescent="0.3">
      <c r="B6192" s="8" t="s">
        <v>9197</v>
      </c>
      <c r="C6192" s="8" t="s">
        <v>6253</v>
      </c>
      <c r="D6192" s="8" t="s">
        <v>9199</v>
      </c>
      <c r="E6192" s="8" t="s">
        <v>136</v>
      </c>
      <c r="F6192" s="8" t="s">
        <v>8717</v>
      </c>
    </row>
    <row r="6193" spans="2:6" x14ac:dyDescent="0.3">
      <c r="B6193" s="8" t="s">
        <v>9197</v>
      </c>
      <c r="C6193" s="8" t="s">
        <v>3198</v>
      </c>
      <c r="D6193" s="8" t="s">
        <v>9200</v>
      </c>
      <c r="E6193" s="8" t="s">
        <v>136</v>
      </c>
      <c r="F6193" s="8" t="s">
        <v>8717</v>
      </c>
    </row>
    <row r="6194" spans="2:6" x14ac:dyDescent="0.3">
      <c r="B6194" s="8" t="s">
        <v>9197</v>
      </c>
      <c r="C6194" s="8" t="s">
        <v>2242</v>
      </c>
      <c r="D6194" s="8" t="s">
        <v>9201</v>
      </c>
      <c r="E6194" s="8" t="s">
        <v>136</v>
      </c>
      <c r="F6194" s="8" t="s">
        <v>8717</v>
      </c>
    </row>
    <row r="6195" spans="2:6" x14ac:dyDescent="0.3">
      <c r="B6195" s="8" t="s">
        <v>9197</v>
      </c>
      <c r="C6195" s="8" t="s">
        <v>2244</v>
      </c>
      <c r="D6195" s="8" t="s">
        <v>9202</v>
      </c>
      <c r="E6195" s="8" t="s">
        <v>136</v>
      </c>
      <c r="F6195" s="8" t="s">
        <v>8717</v>
      </c>
    </row>
    <row r="6196" spans="2:6" x14ac:dyDescent="0.3">
      <c r="B6196" s="8" t="s">
        <v>9197</v>
      </c>
      <c r="C6196" s="8" t="s">
        <v>4701</v>
      </c>
      <c r="D6196" s="8" t="s">
        <v>9203</v>
      </c>
      <c r="E6196" s="8" t="s">
        <v>136</v>
      </c>
      <c r="F6196" s="8" t="s">
        <v>8717</v>
      </c>
    </row>
    <row r="6197" spans="2:6" x14ac:dyDescent="0.3">
      <c r="B6197" s="8" t="s">
        <v>9197</v>
      </c>
      <c r="C6197" s="8" t="s">
        <v>2654</v>
      </c>
      <c r="D6197" s="8" t="s">
        <v>9204</v>
      </c>
      <c r="E6197" s="8" t="s">
        <v>136</v>
      </c>
      <c r="F6197" s="8" t="s">
        <v>8717</v>
      </c>
    </row>
    <row r="6198" spans="2:6" x14ac:dyDescent="0.3">
      <c r="B6198" s="8" t="s">
        <v>9197</v>
      </c>
      <c r="C6198" s="8" t="s">
        <v>2660</v>
      </c>
      <c r="D6198" s="8" t="s">
        <v>9205</v>
      </c>
      <c r="E6198" s="8" t="s">
        <v>136</v>
      </c>
      <c r="F6198" s="8" t="s">
        <v>8717</v>
      </c>
    </row>
    <row r="6199" spans="2:6" x14ac:dyDescent="0.3">
      <c r="B6199" s="8" t="s">
        <v>9197</v>
      </c>
      <c r="C6199" s="8" t="s">
        <v>2248</v>
      </c>
      <c r="D6199" s="8" t="s">
        <v>9206</v>
      </c>
      <c r="E6199" s="8" t="s">
        <v>136</v>
      </c>
      <c r="F6199" s="8" t="s">
        <v>8717</v>
      </c>
    </row>
    <row r="6200" spans="2:6" x14ac:dyDescent="0.3">
      <c r="B6200" s="8" t="s">
        <v>9197</v>
      </c>
      <c r="C6200" s="8" t="s">
        <v>2736</v>
      </c>
      <c r="D6200" s="8" t="s">
        <v>9207</v>
      </c>
      <c r="E6200" s="8" t="s">
        <v>136</v>
      </c>
      <c r="F6200" s="8" t="s">
        <v>8717</v>
      </c>
    </row>
    <row r="6201" spans="2:6" x14ac:dyDescent="0.3">
      <c r="B6201" s="8" t="s">
        <v>9197</v>
      </c>
      <c r="C6201" s="8" t="s">
        <v>2738</v>
      </c>
      <c r="D6201" s="8" t="s">
        <v>9208</v>
      </c>
      <c r="E6201" s="8" t="s">
        <v>136</v>
      </c>
      <c r="F6201" s="8" t="s">
        <v>8717</v>
      </c>
    </row>
    <row r="6202" spans="2:6" x14ac:dyDescent="0.3">
      <c r="B6202" s="8" t="s">
        <v>9197</v>
      </c>
      <c r="C6202" s="8" t="s">
        <v>1328</v>
      </c>
      <c r="D6202" s="8" t="s">
        <v>9209</v>
      </c>
      <c r="E6202" s="8" t="s">
        <v>136</v>
      </c>
      <c r="F6202" s="8" t="s">
        <v>8717</v>
      </c>
    </row>
    <row r="6203" spans="2:6" x14ac:dyDescent="0.3">
      <c r="B6203" s="8" t="s">
        <v>9197</v>
      </c>
      <c r="C6203" s="8" t="s">
        <v>7500</v>
      </c>
      <c r="D6203" s="8" t="s">
        <v>9210</v>
      </c>
      <c r="E6203" s="8" t="s">
        <v>136</v>
      </c>
      <c r="F6203" s="8" t="s">
        <v>8717</v>
      </c>
    </row>
    <row r="6204" spans="2:6" x14ac:dyDescent="0.3">
      <c r="B6204" s="8" t="s">
        <v>9197</v>
      </c>
      <c r="C6204" s="8" t="s">
        <v>9211</v>
      </c>
      <c r="D6204" s="8" t="s">
        <v>9212</v>
      </c>
      <c r="E6204" s="8" t="s">
        <v>136</v>
      </c>
      <c r="F6204" s="8" t="s">
        <v>8717</v>
      </c>
    </row>
    <row r="6205" spans="2:6" x14ac:dyDescent="0.3">
      <c r="B6205" s="8" t="s">
        <v>9197</v>
      </c>
      <c r="C6205" s="8" t="s">
        <v>1610</v>
      </c>
      <c r="D6205" s="8" t="s">
        <v>9213</v>
      </c>
      <c r="E6205" s="8" t="s">
        <v>136</v>
      </c>
      <c r="F6205" s="8" t="s">
        <v>8717</v>
      </c>
    </row>
    <row r="6206" spans="2:6" x14ac:dyDescent="0.3">
      <c r="B6206" s="8" t="s">
        <v>9197</v>
      </c>
      <c r="C6206" s="8" t="s">
        <v>8849</v>
      </c>
      <c r="D6206" s="8" t="s">
        <v>9214</v>
      </c>
      <c r="E6206" s="8" t="s">
        <v>136</v>
      </c>
      <c r="F6206" s="8" t="s">
        <v>8717</v>
      </c>
    </row>
    <row r="6207" spans="2:6" x14ac:dyDescent="0.3">
      <c r="B6207" s="8" t="s">
        <v>9215</v>
      </c>
      <c r="C6207" s="8"/>
      <c r="D6207" s="8" t="s">
        <v>9215</v>
      </c>
      <c r="E6207" s="8" t="s">
        <v>136</v>
      </c>
      <c r="F6207" s="8" t="s">
        <v>8717</v>
      </c>
    </row>
    <row r="6208" spans="2:6" x14ac:dyDescent="0.3">
      <c r="B6208" s="8" t="s">
        <v>3745</v>
      </c>
      <c r="C6208" s="8" t="s">
        <v>1094</v>
      </c>
      <c r="D6208" s="8" t="s">
        <v>9216</v>
      </c>
      <c r="E6208" s="8" t="s">
        <v>136</v>
      </c>
      <c r="F6208" s="8" t="s">
        <v>8717</v>
      </c>
    </row>
    <row r="6209" spans="2:6" x14ac:dyDescent="0.3">
      <c r="B6209" s="8" t="s">
        <v>3745</v>
      </c>
      <c r="C6209" s="8" t="s">
        <v>2917</v>
      </c>
      <c r="D6209" s="8" t="s">
        <v>9217</v>
      </c>
      <c r="E6209" s="8" t="s">
        <v>136</v>
      </c>
      <c r="F6209" s="8" t="s">
        <v>8717</v>
      </c>
    </row>
    <row r="6210" spans="2:6" x14ac:dyDescent="0.3">
      <c r="B6210" s="8" t="s">
        <v>3745</v>
      </c>
      <c r="C6210" s="8" t="s">
        <v>2919</v>
      </c>
      <c r="D6210" s="8" t="s">
        <v>9218</v>
      </c>
      <c r="E6210" s="8" t="s">
        <v>136</v>
      </c>
      <c r="F6210" s="8" t="s">
        <v>8717</v>
      </c>
    </row>
    <row r="6211" spans="2:6" x14ac:dyDescent="0.3">
      <c r="B6211" s="8" t="s">
        <v>3745</v>
      </c>
      <c r="C6211" s="8" t="s">
        <v>7883</v>
      </c>
      <c r="D6211" s="8" t="s">
        <v>9219</v>
      </c>
      <c r="E6211" s="8" t="s">
        <v>136</v>
      </c>
      <c r="F6211" s="8" t="s">
        <v>8717</v>
      </c>
    </row>
    <row r="6212" spans="2:6" x14ac:dyDescent="0.3">
      <c r="B6212" s="8" t="s">
        <v>3745</v>
      </c>
      <c r="C6212" s="8" t="s">
        <v>6189</v>
      </c>
      <c r="D6212" s="8" t="s">
        <v>9220</v>
      </c>
      <c r="E6212" s="8" t="s">
        <v>136</v>
      </c>
      <c r="F6212" s="8" t="s">
        <v>8717</v>
      </c>
    </row>
    <row r="6213" spans="2:6" x14ac:dyDescent="0.3">
      <c r="B6213" s="8" t="s">
        <v>3745</v>
      </c>
      <c r="C6213" s="8" t="s">
        <v>9221</v>
      </c>
      <c r="D6213" s="8" t="s">
        <v>9222</v>
      </c>
      <c r="E6213" s="8" t="s">
        <v>136</v>
      </c>
      <c r="F6213" s="8" t="s">
        <v>8717</v>
      </c>
    </row>
    <row r="6214" spans="2:6" x14ac:dyDescent="0.3">
      <c r="B6214" s="8" t="s">
        <v>3778</v>
      </c>
      <c r="C6214" s="8" t="s">
        <v>8432</v>
      </c>
      <c r="D6214" s="8" t="s">
        <v>9223</v>
      </c>
      <c r="E6214" s="8" t="s">
        <v>136</v>
      </c>
      <c r="F6214" s="8" t="s">
        <v>8717</v>
      </c>
    </row>
    <row r="6215" spans="2:6" x14ac:dyDescent="0.3">
      <c r="B6215" s="8" t="s">
        <v>3778</v>
      </c>
      <c r="C6215" s="8" t="s">
        <v>5906</v>
      </c>
      <c r="D6215" s="8" t="s">
        <v>9224</v>
      </c>
      <c r="E6215" s="8" t="s">
        <v>136</v>
      </c>
      <c r="F6215" s="8" t="s">
        <v>8717</v>
      </c>
    </row>
    <row r="6216" spans="2:6" x14ac:dyDescent="0.3">
      <c r="B6216" s="8" t="s">
        <v>9225</v>
      </c>
      <c r="C6216" s="8" t="s">
        <v>9226</v>
      </c>
      <c r="D6216" s="8" t="s">
        <v>9227</v>
      </c>
      <c r="E6216" s="8" t="s">
        <v>136</v>
      </c>
      <c r="F6216" s="8" t="s">
        <v>8717</v>
      </c>
    </row>
    <row r="6217" spans="2:6" x14ac:dyDescent="0.3">
      <c r="B6217" s="8" t="s">
        <v>9228</v>
      </c>
      <c r="C6217" s="8" t="s">
        <v>9229</v>
      </c>
      <c r="D6217" s="8" t="s">
        <v>9230</v>
      </c>
      <c r="E6217" s="8" t="s">
        <v>136</v>
      </c>
      <c r="F6217" s="8" t="s">
        <v>8717</v>
      </c>
    </row>
    <row r="6218" spans="2:6" x14ac:dyDescent="0.3">
      <c r="B6218" s="8" t="s">
        <v>9228</v>
      </c>
      <c r="C6218" s="8" t="s">
        <v>86</v>
      </c>
      <c r="D6218" s="8" t="s">
        <v>9231</v>
      </c>
      <c r="E6218" s="8" t="s">
        <v>136</v>
      </c>
      <c r="F6218" s="8" t="s">
        <v>8717</v>
      </c>
    </row>
    <row r="6219" spans="2:6" x14ac:dyDescent="0.3">
      <c r="B6219" s="8" t="s">
        <v>9232</v>
      </c>
      <c r="C6219" s="8" t="s">
        <v>7881</v>
      </c>
      <c r="D6219" s="8" t="s">
        <v>9233</v>
      </c>
      <c r="E6219" s="8" t="s">
        <v>139</v>
      </c>
      <c r="F6219" s="8" t="s">
        <v>8717</v>
      </c>
    </row>
    <row r="6220" spans="2:6" x14ac:dyDescent="0.3">
      <c r="B6220" s="8" t="s">
        <v>8978</v>
      </c>
      <c r="C6220" s="8" t="s">
        <v>5408</v>
      </c>
      <c r="D6220" s="8" t="s">
        <v>9234</v>
      </c>
      <c r="E6220" s="8" t="s">
        <v>139</v>
      </c>
      <c r="F6220" s="8" t="s">
        <v>8717</v>
      </c>
    </row>
    <row r="6221" spans="2:6" x14ac:dyDescent="0.3">
      <c r="B6221" s="8" t="s">
        <v>8978</v>
      </c>
      <c r="C6221" s="8" t="s">
        <v>246</v>
      </c>
      <c r="D6221" s="8" t="s">
        <v>9235</v>
      </c>
      <c r="E6221" s="8" t="s">
        <v>139</v>
      </c>
      <c r="F6221" s="8" t="s">
        <v>8717</v>
      </c>
    </row>
    <row r="6222" spans="2:6" x14ac:dyDescent="0.3">
      <c r="B6222" s="8" t="s">
        <v>8978</v>
      </c>
      <c r="C6222" s="8" t="s">
        <v>248</v>
      </c>
      <c r="D6222" s="8" t="s">
        <v>9236</v>
      </c>
      <c r="E6222" s="8" t="s">
        <v>139</v>
      </c>
      <c r="F6222" s="8" t="s">
        <v>8717</v>
      </c>
    </row>
    <row r="6223" spans="2:6" x14ac:dyDescent="0.3">
      <c r="B6223" s="8" t="s">
        <v>8978</v>
      </c>
      <c r="C6223" s="8" t="s">
        <v>250</v>
      </c>
      <c r="D6223" s="8" t="s">
        <v>9237</v>
      </c>
      <c r="E6223" s="8" t="s">
        <v>139</v>
      </c>
      <c r="F6223" s="8" t="s">
        <v>8717</v>
      </c>
    </row>
    <row r="6224" spans="2:6" x14ac:dyDescent="0.3">
      <c r="B6224" s="8" t="s">
        <v>8978</v>
      </c>
      <c r="C6224" s="8" t="s">
        <v>252</v>
      </c>
      <c r="D6224" s="8" t="s">
        <v>9238</v>
      </c>
      <c r="E6224" s="8" t="s">
        <v>139</v>
      </c>
      <c r="F6224" s="8" t="s">
        <v>8717</v>
      </c>
    </row>
    <row r="6225" spans="2:6" x14ac:dyDescent="0.3">
      <c r="B6225" s="8" t="s">
        <v>8978</v>
      </c>
      <c r="C6225" s="8" t="s">
        <v>256</v>
      </c>
      <c r="D6225" s="8" t="s">
        <v>9239</v>
      </c>
      <c r="E6225" s="8" t="s">
        <v>139</v>
      </c>
      <c r="F6225" s="8" t="s">
        <v>8717</v>
      </c>
    </row>
    <row r="6226" spans="2:6" x14ac:dyDescent="0.3">
      <c r="B6226" s="8" t="s">
        <v>8978</v>
      </c>
      <c r="C6226" s="8" t="s">
        <v>258</v>
      </c>
      <c r="D6226" s="8" t="s">
        <v>9240</v>
      </c>
      <c r="E6226" s="8" t="s">
        <v>139</v>
      </c>
      <c r="F6226" s="8" t="s">
        <v>8717</v>
      </c>
    </row>
    <row r="6227" spans="2:6" x14ac:dyDescent="0.3">
      <c r="B6227" s="8" t="s">
        <v>8978</v>
      </c>
      <c r="C6227" s="8" t="s">
        <v>6158</v>
      </c>
      <c r="D6227" s="8" t="s">
        <v>9241</v>
      </c>
      <c r="E6227" s="8" t="s">
        <v>139</v>
      </c>
      <c r="F6227" s="8" t="s">
        <v>8717</v>
      </c>
    </row>
    <row r="6228" spans="2:6" x14ac:dyDescent="0.3">
      <c r="B6228" s="8" t="s">
        <v>8978</v>
      </c>
      <c r="C6228" s="8" t="s">
        <v>8529</v>
      </c>
      <c r="D6228" s="8" t="s">
        <v>9242</v>
      </c>
      <c r="E6228" s="8" t="s">
        <v>139</v>
      </c>
      <c r="F6228" s="8" t="s">
        <v>8717</v>
      </c>
    </row>
    <row r="6229" spans="2:6" x14ac:dyDescent="0.3">
      <c r="B6229" s="8" t="s">
        <v>8978</v>
      </c>
      <c r="C6229" s="8" t="s">
        <v>1163</v>
      </c>
      <c r="D6229" s="8" t="s">
        <v>9243</v>
      </c>
      <c r="E6229" s="8" t="s">
        <v>139</v>
      </c>
      <c r="F6229" s="8" t="s">
        <v>8717</v>
      </c>
    </row>
    <row r="6230" spans="2:6" x14ac:dyDescent="0.3">
      <c r="B6230" s="8" t="s">
        <v>8978</v>
      </c>
      <c r="C6230" s="8" t="s">
        <v>6863</v>
      </c>
      <c r="D6230" s="8" t="s">
        <v>9244</v>
      </c>
      <c r="E6230" s="8" t="s">
        <v>139</v>
      </c>
      <c r="F6230" s="8" t="s">
        <v>8717</v>
      </c>
    </row>
    <row r="6231" spans="2:6" x14ac:dyDescent="0.3">
      <c r="B6231" s="8" t="s">
        <v>8978</v>
      </c>
      <c r="C6231" s="8" t="s">
        <v>6865</v>
      </c>
      <c r="D6231" s="8" t="s">
        <v>9245</v>
      </c>
      <c r="E6231" s="8" t="s">
        <v>139</v>
      </c>
      <c r="F6231" s="8" t="s">
        <v>8717</v>
      </c>
    </row>
    <row r="6232" spans="2:6" x14ac:dyDescent="0.3">
      <c r="B6232" s="8" t="s">
        <v>8978</v>
      </c>
      <c r="C6232" s="8" t="s">
        <v>4968</v>
      </c>
      <c r="D6232" s="8" t="s">
        <v>9246</v>
      </c>
      <c r="E6232" s="8" t="s">
        <v>139</v>
      </c>
      <c r="F6232" s="8" t="s">
        <v>8717</v>
      </c>
    </row>
    <row r="6233" spans="2:6" x14ac:dyDescent="0.3">
      <c r="B6233" s="8" t="s">
        <v>8978</v>
      </c>
      <c r="C6233" s="8" t="s">
        <v>276</v>
      </c>
      <c r="D6233" s="8" t="s">
        <v>9247</v>
      </c>
      <c r="E6233" s="8" t="s">
        <v>139</v>
      </c>
      <c r="F6233" s="8" t="s">
        <v>8717</v>
      </c>
    </row>
    <row r="6234" spans="2:6" x14ac:dyDescent="0.3">
      <c r="B6234" s="8" t="s">
        <v>8978</v>
      </c>
      <c r="C6234" s="8" t="s">
        <v>505</v>
      </c>
      <c r="D6234" s="8" t="s">
        <v>9248</v>
      </c>
      <c r="E6234" s="8" t="s">
        <v>139</v>
      </c>
      <c r="F6234" s="8" t="s">
        <v>8717</v>
      </c>
    </row>
    <row r="6235" spans="2:6" x14ac:dyDescent="0.3">
      <c r="B6235" s="8" t="s">
        <v>8978</v>
      </c>
      <c r="C6235" s="8" t="s">
        <v>1436</v>
      </c>
      <c r="D6235" s="8" t="s">
        <v>9249</v>
      </c>
      <c r="E6235" s="8" t="s">
        <v>139</v>
      </c>
      <c r="F6235" s="8" t="s">
        <v>8717</v>
      </c>
    </row>
    <row r="6236" spans="2:6" x14ac:dyDescent="0.3">
      <c r="B6236" s="8" t="s">
        <v>8978</v>
      </c>
      <c r="C6236" s="8" t="s">
        <v>5435</v>
      </c>
      <c r="D6236" s="8" t="s">
        <v>9250</v>
      </c>
      <c r="E6236" s="8" t="s">
        <v>139</v>
      </c>
      <c r="F6236" s="8" t="s">
        <v>8717</v>
      </c>
    </row>
    <row r="6237" spans="2:6" x14ac:dyDescent="0.3">
      <c r="B6237" s="8" t="s">
        <v>8982</v>
      </c>
      <c r="C6237" s="8"/>
      <c r="D6237" s="8" t="s">
        <v>8982</v>
      </c>
      <c r="E6237" s="8" t="s">
        <v>139</v>
      </c>
      <c r="F6237" s="8" t="s">
        <v>8717</v>
      </c>
    </row>
    <row r="6238" spans="2:6" x14ac:dyDescent="0.3">
      <c r="B6238" s="8" t="s">
        <v>8982</v>
      </c>
      <c r="C6238" s="8" t="s">
        <v>3311</v>
      </c>
      <c r="D6238" s="8" t="s">
        <v>9251</v>
      </c>
      <c r="E6238" s="8" t="s">
        <v>139</v>
      </c>
      <c r="F6238" s="8" t="s">
        <v>8717</v>
      </c>
    </row>
    <row r="6239" spans="2:6" x14ac:dyDescent="0.3">
      <c r="B6239" s="8" t="s">
        <v>8982</v>
      </c>
      <c r="C6239" s="8" t="s">
        <v>3313</v>
      </c>
      <c r="D6239" s="8" t="s">
        <v>9252</v>
      </c>
      <c r="E6239" s="8" t="s">
        <v>139</v>
      </c>
      <c r="F6239" s="8" t="s">
        <v>8717</v>
      </c>
    </row>
    <row r="6240" spans="2:6" x14ac:dyDescent="0.3">
      <c r="B6240" s="8" t="s">
        <v>8982</v>
      </c>
      <c r="C6240" s="8" t="s">
        <v>7873</v>
      </c>
      <c r="D6240" s="8" t="s">
        <v>9253</v>
      </c>
      <c r="E6240" s="8" t="s">
        <v>139</v>
      </c>
      <c r="F6240" s="8" t="s">
        <v>8717</v>
      </c>
    </row>
    <row r="6241" spans="2:6" x14ac:dyDescent="0.3">
      <c r="B6241" s="8" t="s">
        <v>8982</v>
      </c>
      <c r="C6241" s="8" t="s">
        <v>8030</v>
      </c>
      <c r="D6241" s="8" t="s">
        <v>9254</v>
      </c>
      <c r="E6241" s="8" t="s">
        <v>139</v>
      </c>
      <c r="F6241" s="8" t="s">
        <v>8717</v>
      </c>
    </row>
    <row r="6242" spans="2:6" x14ac:dyDescent="0.3">
      <c r="B6242" s="8" t="s">
        <v>7757</v>
      </c>
      <c r="C6242" s="8"/>
      <c r="D6242" s="8" t="s">
        <v>7757</v>
      </c>
      <c r="E6242" s="8" t="s">
        <v>139</v>
      </c>
      <c r="F6242" s="8" t="s">
        <v>8717</v>
      </c>
    </row>
    <row r="6243" spans="2:6" x14ac:dyDescent="0.3">
      <c r="B6243" s="8" t="s">
        <v>7757</v>
      </c>
      <c r="C6243" s="8" t="s">
        <v>1185</v>
      </c>
      <c r="D6243" s="8" t="s">
        <v>9255</v>
      </c>
      <c r="E6243" s="8" t="s">
        <v>139</v>
      </c>
      <c r="F6243" s="8" t="s">
        <v>8717</v>
      </c>
    </row>
    <row r="6244" spans="2:6" x14ac:dyDescent="0.3">
      <c r="B6244" s="8" t="s">
        <v>7757</v>
      </c>
      <c r="C6244" s="8" t="s">
        <v>6594</v>
      </c>
      <c r="D6244" s="8" t="s">
        <v>9256</v>
      </c>
      <c r="E6244" s="8" t="s">
        <v>139</v>
      </c>
      <c r="F6244" s="8" t="s">
        <v>8717</v>
      </c>
    </row>
    <row r="6245" spans="2:6" x14ac:dyDescent="0.3">
      <c r="B6245" s="8" t="s">
        <v>7757</v>
      </c>
      <c r="C6245" s="8" t="s">
        <v>466</v>
      </c>
      <c r="D6245" s="8" t="s">
        <v>9257</v>
      </c>
      <c r="E6245" s="8" t="s">
        <v>139</v>
      </c>
      <c r="F6245" s="8" t="s">
        <v>8717</v>
      </c>
    </row>
    <row r="6246" spans="2:6" x14ac:dyDescent="0.3">
      <c r="B6246" s="8" t="s">
        <v>7757</v>
      </c>
      <c r="C6246" s="8" t="s">
        <v>5102</v>
      </c>
      <c r="D6246" s="8" t="s">
        <v>9258</v>
      </c>
      <c r="E6246" s="8" t="s">
        <v>139</v>
      </c>
      <c r="F6246" s="8" t="s">
        <v>8717</v>
      </c>
    </row>
    <row r="6247" spans="2:6" x14ac:dyDescent="0.3">
      <c r="B6247" s="8" t="s">
        <v>7757</v>
      </c>
      <c r="C6247" s="8" t="s">
        <v>5688</v>
      </c>
      <c r="D6247" s="8" t="s">
        <v>9259</v>
      </c>
      <c r="E6247" s="8" t="s">
        <v>139</v>
      </c>
      <c r="F6247" s="8" t="s">
        <v>8717</v>
      </c>
    </row>
    <row r="6248" spans="2:6" x14ac:dyDescent="0.3">
      <c r="B6248" s="8" t="s">
        <v>7757</v>
      </c>
      <c r="C6248" s="8" t="s">
        <v>5690</v>
      </c>
      <c r="D6248" s="8" t="s">
        <v>9260</v>
      </c>
      <c r="E6248" s="8" t="s">
        <v>139</v>
      </c>
      <c r="F6248" s="8" t="s">
        <v>8717</v>
      </c>
    </row>
    <row r="6249" spans="2:6" x14ac:dyDescent="0.3">
      <c r="B6249" s="8" t="s">
        <v>7757</v>
      </c>
      <c r="C6249" s="8" t="s">
        <v>1059</v>
      </c>
      <c r="D6249" s="8" t="s">
        <v>9261</v>
      </c>
      <c r="E6249" s="8" t="s">
        <v>139</v>
      </c>
      <c r="F6249" s="8" t="s">
        <v>8717</v>
      </c>
    </row>
    <row r="6250" spans="2:6" x14ac:dyDescent="0.3">
      <c r="B6250" s="8" t="s">
        <v>7776</v>
      </c>
      <c r="C6250" s="8" t="s">
        <v>2538</v>
      </c>
      <c r="D6250" s="8" t="s">
        <v>9262</v>
      </c>
      <c r="E6250" s="8" t="s">
        <v>139</v>
      </c>
      <c r="F6250" s="8" t="s">
        <v>8717</v>
      </c>
    </row>
    <row r="6251" spans="2:6" x14ac:dyDescent="0.3">
      <c r="B6251" s="8" t="s">
        <v>7776</v>
      </c>
      <c r="C6251" s="8" t="s">
        <v>6948</v>
      </c>
      <c r="D6251" s="8" t="s">
        <v>9263</v>
      </c>
      <c r="E6251" s="8" t="s">
        <v>139</v>
      </c>
      <c r="F6251" s="8" t="s">
        <v>8717</v>
      </c>
    </row>
    <row r="6252" spans="2:6" x14ac:dyDescent="0.3">
      <c r="B6252" s="8" t="s">
        <v>7776</v>
      </c>
      <c r="C6252" s="8" t="s">
        <v>2540</v>
      </c>
      <c r="D6252" s="8" t="s">
        <v>9264</v>
      </c>
      <c r="E6252" s="8" t="s">
        <v>139</v>
      </c>
      <c r="F6252" s="8" t="s">
        <v>8717</v>
      </c>
    </row>
    <row r="6253" spans="2:6" x14ac:dyDescent="0.3">
      <c r="B6253" s="8" t="s">
        <v>7776</v>
      </c>
      <c r="C6253" s="8" t="s">
        <v>2542</v>
      </c>
      <c r="D6253" s="8" t="s">
        <v>9265</v>
      </c>
      <c r="E6253" s="8" t="s">
        <v>139</v>
      </c>
      <c r="F6253" s="8" t="s">
        <v>8717</v>
      </c>
    </row>
    <row r="6254" spans="2:6" x14ac:dyDescent="0.3">
      <c r="B6254" s="8" t="s">
        <v>7776</v>
      </c>
      <c r="C6254" s="8" t="s">
        <v>6952</v>
      </c>
      <c r="D6254" s="8" t="s">
        <v>9266</v>
      </c>
      <c r="E6254" s="8" t="s">
        <v>139</v>
      </c>
      <c r="F6254" s="8" t="s">
        <v>8717</v>
      </c>
    </row>
    <row r="6255" spans="2:6" x14ac:dyDescent="0.3">
      <c r="B6255" s="8" t="s">
        <v>7776</v>
      </c>
      <c r="C6255" s="8" t="s">
        <v>6954</v>
      </c>
      <c r="D6255" s="8" t="s">
        <v>9267</v>
      </c>
      <c r="E6255" s="8" t="s">
        <v>139</v>
      </c>
      <c r="F6255" s="8" t="s">
        <v>8717</v>
      </c>
    </row>
    <row r="6256" spans="2:6" x14ac:dyDescent="0.3">
      <c r="B6256" s="8" t="s">
        <v>7776</v>
      </c>
      <c r="C6256" s="8" t="s">
        <v>6956</v>
      </c>
      <c r="D6256" s="8" t="s">
        <v>9268</v>
      </c>
      <c r="E6256" s="8" t="s">
        <v>139</v>
      </c>
      <c r="F6256" s="8" t="s">
        <v>8717</v>
      </c>
    </row>
    <row r="6257" spans="2:6" x14ac:dyDescent="0.3">
      <c r="B6257" s="8" t="s">
        <v>9269</v>
      </c>
      <c r="C6257" s="8" t="s">
        <v>1115</v>
      </c>
      <c r="D6257" s="8" t="s">
        <v>9270</v>
      </c>
      <c r="E6257" s="8" t="s">
        <v>139</v>
      </c>
      <c r="F6257" s="8" t="s">
        <v>8717</v>
      </c>
    </row>
    <row r="6258" spans="2:6" x14ac:dyDescent="0.3">
      <c r="B6258" s="8" t="s">
        <v>3253</v>
      </c>
      <c r="C6258" s="8" t="s">
        <v>203</v>
      </c>
      <c r="D6258" s="8" t="s">
        <v>9271</v>
      </c>
      <c r="E6258" s="8" t="s">
        <v>139</v>
      </c>
      <c r="F6258" s="8" t="s">
        <v>8717</v>
      </c>
    </row>
    <row r="6259" spans="2:6" x14ac:dyDescent="0.3">
      <c r="B6259" s="8" t="s">
        <v>9004</v>
      </c>
      <c r="C6259" s="8"/>
      <c r="D6259" s="8" t="s">
        <v>9004</v>
      </c>
      <c r="E6259" s="8" t="s">
        <v>139</v>
      </c>
      <c r="F6259" s="8" t="s">
        <v>8717</v>
      </c>
    </row>
    <row r="6260" spans="2:6" x14ac:dyDescent="0.3">
      <c r="B6260" s="8" t="s">
        <v>9272</v>
      </c>
      <c r="C6260" s="8" t="s">
        <v>2654</v>
      </c>
      <c r="D6260" s="8" t="s">
        <v>9273</v>
      </c>
      <c r="E6260" s="8" t="s">
        <v>139</v>
      </c>
      <c r="F6260" s="8" t="s">
        <v>8717</v>
      </c>
    </row>
    <row r="6261" spans="2:6" x14ac:dyDescent="0.3">
      <c r="B6261" s="8" t="s">
        <v>9272</v>
      </c>
      <c r="C6261" s="8" t="s">
        <v>2658</v>
      </c>
      <c r="D6261" s="8" t="s">
        <v>9274</v>
      </c>
      <c r="E6261" s="8" t="s">
        <v>139</v>
      </c>
      <c r="F6261" s="8" t="s">
        <v>8717</v>
      </c>
    </row>
    <row r="6262" spans="2:6" x14ac:dyDescent="0.3">
      <c r="B6262" s="8" t="s">
        <v>9272</v>
      </c>
      <c r="C6262" s="8" t="s">
        <v>2955</v>
      </c>
      <c r="D6262" s="8" t="s">
        <v>9275</v>
      </c>
      <c r="E6262" s="8" t="s">
        <v>139</v>
      </c>
      <c r="F6262" s="8" t="s">
        <v>8717</v>
      </c>
    </row>
    <row r="6263" spans="2:6" x14ac:dyDescent="0.3">
      <c r="B6263" s="8" t="s">
        <v>9272</v>
      </c>
      <c r="C6263" s="8" t="s">
        <v>1648</v>
      </c>
      <c r="D6263" s="8" t="s">
        <v>9276</v>
      </c>
      <c r="E6263" s="8" t="s">
        <v>139</v>
      </c>
      <c r="F6263" s="8" t="s">
        <v>8717</v>
      </c>
    </row>
    <row r="6264" spans="2:6" x14ac:dyDescent="0.3">
      <c r="B6264" s="8" t="s">
        <v>9272</v>
      </c>
      <c r="C6264" s="8" t="s">
        <v>2959</v>
      </c>
      <c r="D6264" s="8" t="s">
        <v>9277</v>
      </c>
      <c r="E6264" s="8" t="s">
        <v>139</v>
      </c>
      <c r="F6264" s="8" t="s">
        <v>8717</v>
      </c>
    </row>
    <row r="6265" spans="2:6" x14ac:dyDescent="0.3">
      <c r="B6265" s="8" t="s">
        <v>9278</v>
      </c>
      <c r="C6265" s="8" t="s">
        <v>2144</v>
      </c>
      <c r="D6265" s="8" t="s">
        <v>9279</v>
      </c>
      <c r="E6265" s="8" t="s">
        <v>139</v>
      </c>
      <c r="F6265" s="8" t="s">
        <v>8717</v>
      </c>
    </row>
    <row r="6266" spans="2:6" x14ac:dyDescent="0.3">
      <c r="B6266" s="8" t="s">
        <v>9278</v>
      </c>
      <c r="C6266" s="8" t="s">
        <v>1498</v>
      </c>
      <c r="D6266" s="8" t="s">
        <v>9280</v>
      </c>
      <c r="E6266" s="8" t="s">
        <v>139</v>
      </c>
      <c r="F6266" s="8" t="s">
        <v>8717</v>
      </c>
    </row>
    <row r="6267" spans="2:6" x14ac:dyDescent="0.3">
      <c r="B6267" s="8" t="s">
        <v>9007</v>
      </c>
      <c r="C6267" s="8" t="s">
        <v>9135</v>
      </c>
      <c r="D6267" s="8" t="s">
        <v>9281</v>
      </c>
      <c r="E6267" s="8" t="s">
        <v>139</v>
      </c>
      <c r="F6267" s="8" t="s">
        <v>8717</v>
      </c>
    </row>
    <row r="6268" spans="2:6" x14ac:dyDescent="0.3">
      <c r="B6268" s="8" t="s">
        <v>9007</v>
      </c>
      <c r="C6268" s="8" t="s">
        <v>9282</v>
      </c>
      <c r="D6268" s="8" t="s">
        <v>9283</v>
      </c>
      <c r="E6268" s="8" t="s">
        <v>139</v>
      </c>
      <c r="F6268" s="8" t="s">
        <v>8717</v>
      </c>
    </row>
    <row r="6269" spans="2:6" x14ac:dyDescent="0.3">
      <c r="B6269" s="8" t="s">
        <v>9007</v>
      </c>
      <c r="C6269" s="8" t="s">
        <v>9284</v>
      </c>
      <c r="D6269" s="8" t="s">
        <v>9285</v>
      </c>
      <c r="E6269" s="8" t="s">
        <v>139</v>
      </c>
      <c r="F6269" s="8" t="s">
        <v>8717</v>
      </c>
    </row>
    <row r="6270" spans="2:6" x14ac:dyDescent="0.3">
      <c r="B6270" s="8" t="s">
        <v>9007</v>
      </c>
      <c r="C6270" s="8" t="s">
        <v>592</v>
      </c>
      <c r="D6270" s="8" t="s">
        <v>9286</v>
      </c>
      <c r="E6270" s="8" t="s">
        <v>139</v>
      </c>
      <c r="F6270" s="8" t="s">
        <v>8717</v>
      </c>
    </row>
    <row r="6271" spans="2:6" x14ac:dyDescent="0.3">
      <c r="B6271" s="8" t="s">
        <v>9007</v>
      </c>
      <c r="C6271" s="8" t="s">
        <v>6397</v>
      </c>
      <c r="D6271" s="8" t="s">
        <v>9287</v>
      </c>
      <c r="E6271" s="8" t="s">
        <v>139</v>
      </c>
      <c r="F6271" s="8" t="s">
        <v>8717</v>
      </c>
    </row>
    <row r="6272" spans="2:6" x14ac:dyDescent="0.3">
      <c r="B6272" s="8" t="s">
        <v>9007</v>
      </c>
      <c r="C6272" s="8" t="s">
        <v>179</v>
      </c>
      <c r="D6272" s="8" t="s">
        <v>9288</v>
      </c>
      <c r="E6272" s="8" t="s">
        <v>139</v>
      </c>
      <c r="F6272" s="8" t="s">
        <v>8717</v>
      </c>
    </row>
    <row r="6273" spans="2:6" x14ac:dyDescent="0.3">
      <c r="B6273" s="8" t="s">
        <v>9007</v>
      </c>
      <c r="C6273" s="8">
        <v>6</v>
      </c>
      <c r="D6273" s="8" t="s">
        <v>9289</v>
      </c>
      <c r="E6273" s="8" t="s">
        <v>139</v>
      </c>
      <c r="F6273" s="8" t="s">
        <v>8717</v>
      </c>
    </row>
    <row r="6274" spans="2:6" x14ac:dyDescent="0.3">
      <c r="B6274" s="8" t="s">
        <v>9007</v>
      </c>
      <c r="C6274" s="8" t="s">
        <v>2589</v>
      </c>
      <c r="D6274" s="8" t="s">
        <v>9290</v>
      </c>
      <c r="E6274" s="8" t="s">
        <v>139</v>
      </c>
      <c r="F6274" s="8" t="s">
        <v>8717</v>
      </c>
    </row>
    <row r="6275" spans="2:6" x14ac:dyDescent="0.3">
      <c r="B6275" s="8" t="s">
        <v>9007</v>
      </c>
      <c r="C6275" s="8" t="s">
        <v>9291</v>
      </c>
      <c r="D6275" s="8" t="s">
        <v>9292</v>
      </c>
      <c r="E6275" s="8" t="s">
        <v>139</v>
      </c>
      <c r="F6275" s="8" t="s">
        <v>8717</v>
      </c>
    </row>
    <row r="6276" spans="2:6" x14ac:dyDescent="0.3">
      <c r="B6276" s="8" t="s">
        <v>9007</v>
      </c>
      <c r="C6276" s="8" t="s">
        <v>8361</v>
      </c>
      <c r="D6276" s="8" t="s">
        <v>9293</v>
      </c>
      <c r="E6276" s="8" t="s">
        <v>139</v>
      </c>
      <c r="F6276" s="8" t="s">
        <v>8717</v>
      </c>
    </row>
    <row r="6277" spans="2:6" x14ac:dyDescent="0.3">
      <c r="B6277" s="8" t="s">
        <v>9007</v>
      </c>
      <c r="C6277" s="8" t="s">
        <v>6736</v>
      </c>
      <c r="D6277" s="8" t="s">
        <v>9294</v>
      </c>
      <c r="E6277" s="8" t="s">
        <v>139</v>
      </c>
      <c r="F6277" s="8" t="s">
        <v>8717</v>
      </c>
    </row>
    <row r="6278" spans="2:6" x14ac:dyDescent="0.3">
      <c r="B6278" s="8" t="s">
        <v>9007</v>
      </c>
      <c r="C6278" s="8" t="s">
        <v>5245</v>
      </c>
      <c r="D6278" s="8" t="s">
        <v>9295</v>
      </c>
      <c r="E6278" s="8" t="s">
        <v>139</v>
      </c>
      <c r="F6278" s="8" t="s">
        <v>8717</v>
      </c>
    </row>
    <row r="6279" spans="2:6" x14ac:dyDescent="0.3">
      <c r="B6279" s="8" t="s">
        <v>9007</v>
      </c>
      <c r="C6279" s="8" t="s">
        <v>9296</v>
      </c>
      <c r="D6279" s="8" t="s">
        <v>9297</v>
      </c>
      <c r="E6279" s="8" t="s">
        <v>139</v>
      </c>
      <c r="F6279" s="8" t="s">
        <v>8717</v>
      </c>
    </row>
    <row r="6280" spans="2:6" x14ac:dyDescent="0.3">
      <c r="B6280" s="8" t="s">
        <v>9007</v>
      </c>
      <c r="C6280" s="8" t="s">
        <v>5056</v>
      </c>
      <c r="D6280" s="8" t="s">
        <v>9298</v>
      </c>
      <c r="E6280" s="8" t="s">
        <v>139</v>
      </c>
      <c r="F6280" s="8" t="s">
        <v>8717</v>
      </c>
    </row>
    <row r="6281" spans="2:6" x14ac:dyDescent="0.3">
      <c r="B6281" s="8" t="s">
        <v>9007</v>
      </c>
      <c r="C6281" s="8" t="s">
        <v>5058</v>
      </c>
      <c r="D6281" s="8" t="s">
        <v>9299</v>
      </c>
      <c r="E6281" s="8" t="s">
        <v>139</v>
      </c>
      <c r="F6281" s="8" t="s">
        <v>8717</v>
      </c>
    </row>
    <row r="6282" spans="2:6" x14ac:dyDescent="0.3">
      <c r="B6282" s="8" t="s">
        <v>9007</v>
      </c>
      <c r="C6282" s="8" t="s">
        <v>3405</v>
      </c>
      <c r="D6282" s="8" t="s">
        <v>9300</v>
      </c>
      <c r="E6282" s="8" t="s">
        <v>139</v>
      </c>
      <c r="F6282" s="8" t="s">
        <v>8717</v>
      </c>
    </row>
    <row r="6283" spans="2:6" x14ac:dyDescent="0.3">
      <c r="B6283" s="8" t="s">
        <v>9007</v>
      </c>
      <c r="C6283" s="8" t="s">
        <v>1916</v>
      </c>
      <c r="D6283" s="8" t="s">
        <v>9301</v>
      </c>
      <c r="E6283" s="8" t="s">
        <v>139</v>
      </c>
      <c r="F6283" s="8" t="s">
        <v>8717</v>
      </c>
    </row>
    <row r="6284" spans="2:6" x14ac:dyDescent="0.3">
      <c r="B6284" s="8" t="s">
        <v>9007</v>
      </c>
      <c r="C6284" s="8" t="s">
        <v>2595</v>
      </c>
      <c r="D6284" s="8" t="s">
        <v>9302</v>
      </c>
      <c r="E6284" s="8" t="s">
        <v>139</v>
      </c>
      <c r="F6284" s="8" t="s">
        <v>8717</v>
      </c>
    </row>
    <row r="6285" spans="2:6" x14ac:dyDescent="0.3">
      <c r="B6285" s="8" t="s">
        <v>9007</v>
      </c>
      <c r="C6285" s="8" t="s">
        <v>1920</v>
      </c>
      <c r="D6285" s="8" t="s">
        <v>9303</v>
      </c>
      <c r="E6285" s="8" t="s">
        <v>139</v>
      </c>
      <c r="F6285" s="8" t="s">
        <v>8717</v>
      </c>
    </row>
    <row r="6286" spans="2:6" x14ac:dyDescent="0.3">
      <c r="B6286" s="8" t="s">
        <v>9007</v>
      </c>
      <c r="C6286" s="8" t="s">
        <v>3409</v>
      </c>
      <c r="D6286" s="8" t="s">
        <v>9304</v>
      </c>
      <c r="E6286" s="8" t="s">
        <v>139</v>
      </c>
      <c r="F6286" s="8" t="s">
        <v>8717</v>
      </c>
    </row>
    <row r="6287" spans="2:6" x14ac:dyDescent="0.3">
      <c r="B6287" s="8" t="s">
        <v>9012</v>
      </c>
      <c r="C6287" s="8" t="s">
        <v>1861</v>
      </c>
      <c r="D6287" s="8" t="s">
        <v>9305</v>
      </c>
      <c r="E6287" s="8" t="s">
        <v>139</v>
      </c>
      <c r="F6287" s="8" t="s">
        <v>8717</v>
      </c>
    </row>
    <row r="6288" spans="2:6" x14ac:dyDescent="0.3">
      <c r="B6288" s="8" t="s">
        <v>9012</v>
      </c>
      <c r="C6288" s="8" t="s">
        <v>83</v>
      </c>
      <c r="D6288" s="8" t="s">
        <v>9306</v>
      </c>
      <c r="E6288" s="8" t="s">
        <v>139</v>
      </c>
      <c r="F6288" s="8" t="s">
        <v>8717</v>
      </c>
    </row>
    <row r="6289" spans="2:6" x14ac:dyDescent="0.3">
      <c r="B6289" s="8" t="s">
        <v>9012</v>
      </c>
      <c r="C6289" s="8" t="s">
        <v>711</v>
      </c>
      <c r="D6289" s="8" t="s">
        <v>9307</v>
      </c>
      <c r="E6289" s="8" t="s">
        <v>139</v>
      </c>
      <c r="F6289" s="8" t="s">
        <v>8717</v>
      </c>
    </row>
    <row r="6290" spans="2:6" x14ac:dyDescent="0.3">
      <c r="B6290" s="8" t="s">
        <v>9012</v>
      </c>
      <c r="C6290" s="8" t="s">
        <v>3632</v>
      </c>
      <c r="D6290" s="8" t="s">
        <v>9308</v>
      </c>
      <c r="E6290" s="8" t="s">
        <v>139</v>
      </c>
      <c r="F6290" s="8" t="s">
        <v>8717</v>
      </c>
    </row>
    <row r="6291" spans="2:6" x14ac:dyDescent="0.3">
      <c r="B6291" s="8" t="s">
        <v>9012</v>
      </c>
      <c r="C6291" s="8" t="s">
        <v>713</v>
      </c>
      <c r="D6291" s="8" t="s">
        <v>9309</v>
      </c>
      <c r="E6291" s="8" t="s">
        <v>139</v>
      </c>
      <c r="F6291" s="8" t="s">
        <v>8717</v>
      </c>
    </row>
    <row r="6292" spans="2:6" x14ac:dyDescent="0.3">
      <c r="B6292" s="8" t="s">
        <v>9012</v>
      </c>
      <c r="C6292" s="8" t="s">
        <v>486</v>
      </c>
      <c r="D6292" s="8" t="s">
        <v>9310</v>
      </c>
      <c r="E6292" s="8" t="s">
        <v>139</v>
      </c>
      <c r="F6292" s="8" t="s">
        <v>8717</v>
      </c>
    </row>
    <row r="6293" spans="2:6" x14ac:dyDescent="0.3">
      <c r="B6293" s="8" t="s">
        <v>9012</v>
      </c>
      <c r="C6293" s="8" t="s">
        <v>920</v>
      </c>
      <c r="D6293" s="8" t="s">
        <v>9311</v>
      </c>
      <c r="E6293" s="8" t="s">
        <v>139</v>
      </c>
      <c r="F6293" s="8" t="s">
        <v>8717</v>
      </c>
    </row>
    <row r="6294" spans="2:6" x14ac:dyDescent="0.3">
      <c r="B6294" s="8" t="s">
        <v>9021</v>
      </c>
      <c r="C6294" s="8"/>
      <c r="D6294" s="8" t="s">
        <v>9021</v>
      </c>
      <c r="E6294" s="8" t="s">
        <v>139</v>
      </c>
      <c r="F6294" s="8" t="s">
        <v>8717</v>
      </c>
    </row>
    <row r="6295" spans="2:6" x14ac:dyDescent="0.3">
      <c r="B6295" s="8" t="s">
        <v>9021</v>
      </c>
      <c r="C6295" s="8" t="s">
        <v>6639</v>
      </c>
      <c r="D6295" s="8" t="s">
        <v>9312</v>
      </c>
      <c r="E6295" s="8" t="s">
        <v>139</v>
      </c>
      <c r="F6295" s="8" t="s">
        <v>8717</v>
      </c>
    </row>
    <row r="6296" spans="2:6" x14ac:dyDescent="0.3">
      <c r="B6296" s="8" t="s">
        <v>9021</v>
      </c>
      <c r="C6296" s="8" t="s">
        <v>7596</v>
      </c>
      <c r="D6296" s="8" t="s">
        <v>9313</v>
      </c>
      <c r="E6296" s="8" t="s">
        <v>139</v>
      </c>
      <c r="F6296" s="8" t="s">
        <v>8717</v>
      </c>
    </row>
    <row r="6297" spans="2:6" x14ac:dyDescent="0.3">
      <c r="B6297" s="8" t="s">
        <v>9021</v>
      </c>
      <c r="C6297" s="8" t="s">
        <v>8907</v>
      </c>
      <c r="D6297" s="8" t="s">
        <v>9314</v>
      </c>
      <c r="E6297" s="8" t="s">
        <v>139</v>
      </c>
      <c r="F6297" s="8" t="s">
        <v>8717</v>
      </c>
    </row>
    <row r="6298" spans="2:6" x14ac:dyDescent="0.3">
      <c r="B6298" s="8" t="s">
        <v>9021</v>
      </c>
      <c r="C6298" s="8" t="s">
        <v>652</v>
      </c>
      <c r="D6298" s="8" t="s">
        <v>9315</v>
      </c>
      <c r="E6298" s="8" t="s">
        <v>139</v>
      </c>
      <c r="F6298" s="8" t="s">
        <v>8717</v>
      </c>
    </row>
    <row r="6299" spans="2:6" x14ac:dyDescent="0.3">
      <c r="B6299" s="8" t="s">
        <v>9021</v>
      </c>
      <c r="C6299" s="8" t="s">
        <v>9316</v>
      </c>
      <c r="D6299" s="8" t="s">
        <v>9317</v>
      </c>
      <c r="E6299" s="8" t="s">
        <v>139</v>
      </c>
      <c r="F6299" s="8" t="s">
        <v>8717</v>
      </c>
    </row>
    <row r="6300" spans="2:6" x14ac:dyDescent="0.3">
      <c r="B6300" s="8" t="s">
        <v>9318</v>
      </c>
      <c r="C6300" s="8" t="s">
        <v>7881</v>
      </c>
      <c r="D6300" s="8" t="s">
        <v>9319</v>
      </c>
      <c r="E6300" s="8" t="s">
        <v>139</v>
      </c>
      <c r="F6300" s="8" t="s">
        <v>8717</v>
      </c>
    </row>
    <row r="6301" spans="2:6" x14ac:dyDescent="0.3">
      <c r="B6301" s="8" t="s">
        <v>9320</v>
      </c>
      <c r="C6301" s="8"/>
      <c r="D6301" s="8" t="s">
        <v>9320</v>
      </c>
      <c r="E6301" s="8" t="s">
        <v>139</v>
      </c>
      <c r="F6301" s="8" t="s">
        <v>8717</v>
      </c>
    </row>
    <row r="6302" spans="2:6" x14ac:dyDescent="0.3">
      <c r="B6302" s="8" t="s">
        <v>3257</v>
      </c>
      <c r="C6302" s="8" t="s">
        <v>954</v>
      </c>
      <c r="D6302" s="8" t="s">
        <v>9321</v>
      </c>
      <c r="E6302" s="8" t="s">
        <v>139</v>
      </c>
      <c r="F6302" s="8" t="s">
        <v>8717</v>
      </c>
    </row>
    <row r="6303" spans="2:6" x14ac:dyDescent="0.3">
      <c r="B6303" s="8" t="s">
        <v>3257</v>
      </c>
      <c r="C6303" s="8">
        <v>6</v>
      </c>
      <c r="D6303" s="8" t="s">
        <v>9322</v>
      </c>
      <c r="E6303" s="8" t="s">
        <v>139</v>
      </c>
      <c r="F6303" s="8" t="s">
        <v>8717</v>
      </c>
    </row>
    <row r="6304" spans="2:6" x14ac:dyDescent="0.3">
      <c r="B6304" s="8" t="s">
        <v>3257</v>
      </c>
      <c r="C6304" s="8" t="s">
        <v>4464</v>
      </c>
      <c r="D6304" s="8" t="s">
        <v>9323</v>
      </c>
      <c r="E6304" s="8" t="s">
        <v>139</v>
      </c>
      <c r="F6304" s="8" t="s">
        <v>8717</v>
      </c>
    </row>
    <row r="6305" spans="2:6" x14ac:dyDescent="0.3">
      <c r="B6305" s="8" t="s">
        <v>3257</v>
      </c>
      <c r="C6305" s="8" t="s">
        <v>2303</v>
      </c>
      <c r="D6305" s="8" t="s">
        <v>9324</v>
      </c>
      <c r="E6305" s="8" t="s">
        <v>139</v>
      </c>
      <c r="F6305" s="8" t="s">
        <v>8717</v>
      </c>
    </row>
    <row r="6306" spans="2:6" x14ac:dyDescent="0.3">
      <c r="B6306" s="8" t="s">
        <v>3257</v>
      </c>
      <c r="C6306" s="8" t="s">
        <v>2307</v>
      </c>
      <c r="D6306" s="8" t="s">
        <v>9325</v>
      </c>
      <c r="E6306" s="8" t="s">
        <v>139</v>
      </c>
      <c r="F6306" s="8" t="s">
        <v>8717</v>
      </c>
    </row>
    <row r="6307" spans="2:6" x14ac:dyDescent="0.3">
      <c r="B6307" s="8" t="s">
        <v>3257</v>
      </c>
      <c r="C6307" s="8" t="s">
        <v>6536</v>
      </c>
      <c r="D6307" s="8" t="s">
        <v>9326</v>
      </c>
      <c r="E6307" s="8" t="s">
        <v>139</v>
      </c>
      <c r="F6307" s="8" t="s">
        <v>8717</v>
      </c>
    </row>
    <row r="6308" spans="2:6" x14ac:dyDescent="0.3">
      <c r="B6308" s="8" t="s">
        <v>3257</v>
      </c>
      <c r="C6308" s="8" t="s">
        <v>5864</v>
      </c>
      <c r="D6308" s="8" t="s">
        <v>9327</v>
      </c>
      <c r="E6308" s="8" t="s">
        <v>139</v>
      </c>
      <c r="F6308" s="8" t="s">
        <v>8717</v>
      </c>
    </row>
    <row r="6309" spans="2:6" x14ac:dyDescent="0.3">
      <c r="B6309" s="8" t="s">
        <v>3270</v>
      </c>
      <c r="C6309" s="8" t="s">
        <v>9328</v>
      </c>
      <c r="D6309" s="8" t="s">
        <v>9329</v>
      </c>
      <c r="E6309" s="8" t="s">
        <v>139</v>
      </c>
      <c r="F6309" s="8" t="s">
        <v>8717</v>
      </c>
    </row>
    <row r="6310" spans="2:6" x14ac:dyDescent="0.3">
      <c r="B6310" s="8" t="s">
        <v>3270</v>
      </c>
      <c r="C6310" s="8" t="s">
        <v>9330</v>
      </c>
      <c r="D6310" s="8" t="s">
        <v>9331</v>
      </c>
      <c r="E6310" s="8" t="s">
        <v>139</v>
      </c>
      <c r="F6310" s="8" t="s">
        <v>8717</v>
      </c>
    </row>
    <row r="6311" spans="2:6" x14ac:dyDescent="0.3">
      <c r="B6311" s="8" t="s">
        <v>3270</v>
      </c>
      <c r="C6311" s="8" t="s">
        <v>3567</v>
      </c>
      <c r="D6311" s="8" t="s">
        <v>9332</v>
      </c>
      <c r="E6311" s="8" t="s">
        <v>139</v>
      </c>
      <c r="F6311" s="8" t="s">
        <v>8717</v>
      </c>
    </row>
    <row r="6312" spans="2:6" x14ac:dyDescent="0.3">
      <c r="B6312" s="8" t="s">
        <v>3270</v>
      </c>
      <c r="C6312" s="8" t="s">
        <v>4092</v>
      </c>
      <c r="D6312" s="8" t="s">
        <v>9333</v>
      </c>
      <c r="E6312" s="8" t="s">
        <v>139</v>
      </c>
      <c r="F6312" s="8" t="s">
        <v>8717</v>
      </c>
    </row>
    <row r="6313" spans="2:6" x14ac:dyDescent="0.3">
      <c r="B6313" s="8" t="s">
        <v>7781</v>
      </c>
      <c r="C6313" s="8" t="s">
        <v>9334</v>
      </c>
      <c r="D6313" s="8" t="s">
        <v>9335</v>
      </c>
      <c r="E6313" s="8" t="s">
        <v>139</v>
      </c>
      <c r="F6313" s="8" t="s">
        <v>8717</v>
      </c>
    </row>
    <row r="6314" spans="2:6" x14ac:dyDescent="0.3">
      <c r="B6314" s="8" t="s">
        <v>9336</v>
      </c>
      <c r="C6314" s="8" t="s">
        <v>9081</v>
      </c>
      <c r="D6314" s="8" t="s">
        <v>9337</v>
      </c>
      <c r="E6314" s="8" t="s">
        <v>139</v>
      </c>
      <c r="F6314" s="8" t="s">
        <v>8717</v>
      </c>
    </row>
    <row r="6315" spans="2:6" x14ac:dyDescent="0.3">
      <c r="B6315" s="8" t="s">
        <v>9338</v>
      </c>
      <c r="C6315" s="8" t="s">
        <v>9339</v>
      </c>
      <c r="D6315" s="8" t="s">
        <v>9340</v>
      </c>
      <c r="E6315" s="8" t="s">
        <v>139</v>
      </c>
      <c r="F6315" s="8" t="s">
        <v>8717</v>
      </c>
    </row>
    <row r="6316" spans="2:6" x14ac:dyDescent="0.3">
      <c r="B6316" s="8" t="s">
        <v>9338</v>
      </c>
      <c r="C6316" s="8" t="s">
        <v>9341</v>
      </c>
      <c r="D6316" s="8" t="s">
        <v>9342</v>
      </c>
      <c r="E6316" s="8" t="s">
        <v>139</v>
      </c>
      <c r="F6316" s="8" t="s">
        <v>8717</v>
      </c>
    </row>
    <row r="6317" spans="2:6" x14ac:dyDescent="0.3">
      <c r="B6317" s="8" t="s">
        <v>9338</v>
      </c>
      <c r="C6317" s="8" t="s">
        <v>7259</v>
      </c>
      <c r="D6317" s="8" t="s">
        <v>9343</v>
      </c>
      <c r="E6317" s="8" t="s">
        <v>139</v>
      </c>
      <c r="F6317" s="8" t="s">
        <v>8717</v>
      </c>
    </row>
    <row r="6318" spans="2:6" x14ac:dyDescent="0.3">
      <c r="B6318" s="8" t="s">
        <v>9338</v>
      </c>
      <c r="C6318" s="8" t="s">
        <v>9344</v>
      </c>
      <c r="D6318" s="8" t="s">
        <v>9345</v>
      </c>
      <c r="E6318" s="8" t="s">
        <v>139</v>
      </c>
      <c r="F6318" s="8" t="s">
        <v>8717</v>
      </c>
    </row>
    <row r="6319" spans="2:6" x14ac:dyDescent="0.3">
      <c r="B6319" s="8" t="s">
        <v>9338</v>
      </c>
      <c r="C6319" s="8" t="s">
        <v>9346</v>
      </c>
      <c r="D6319" s="8" t="s">
        <v>9347</v>
      </c>
      <c r="E6319" s="8" t="s">
        <v>139</v>
      </c>
      <c r="F6319" s="8" t="s">
        <v>8717</v>
      </c>
    </row>
    <row r="6320" spans="2:6" x14ac:dyDescent="0.3">
      <c r="B6320" s="8" t="s">
        <v>9338</v>
      </c>
      <c r="C6320" s="8" t="s">
        <v>6023</v>
      </c>
      <c r="D6320" s="8" t="s">
        <v>9348</v>
      </c>
      <c r="E6320" s="8" t="s">
        <v>139</v>
      </c>
      <c r="F6320" s="8" t="s">
        <v>8717</v>
      </c>
    </row>
    <row r="6321" spans="2:6" x14ac:dyDescent="0.3">
      <c r="B6321" s="8" t="s">
        <v>9338</v>
      </c>
      <c r="C6321" s="8" t="s">
        <v>876</v>
      </c>
      <c r="D6321" s="8" t="s">
        <v>9349</v>
      </c>
      <c r="E6321" s="8" t="s">
        <v>139</v>
      </c>
      <c r="F6321" s="8" t="s">
        <v>8717</v>
      </c>
    </row>
    <row r="6322" spans="2:6" x14ac:dyDescent="0.3">
      <c r="B6322" s="8" t="s">
        <v>8816</v>
      </c>
      <c r="C6322" s="8" t="s">
        <v>3721</v>
      </c>
      <c r="D6322" s="8" t="s">
        <v>9350</v>
      </c>
      <c r="E6322" s="8" t="s">
        <v>139</v>
      </c>
      <c r="F6322" s="8" t="s">
        <v>8717</v>
      </c>
    </row>
    <row r="6323" spans="2:6" x14ac:dyDescent="0.3">
      <c r="B6323" s="8" t="s">
        <v>8816</v>
      </c>
      <c r="C6323" s="8" t="s">
        <v>2248</v>
      </c>
      <c r="D6323" s="8" t="s">
        <v>9351</v>
      </c>
      <c r="E6323" s="8" t="s">
        <v>139</v>
      </c>
      <c r="F6323" s="8" t="s">
        <v>8717</v>
      </c>
    </row>
    <row r="6324" spans="2:6" x14ac:dyDescent="0.3">
      <c r="B6324" s="8" t="s">
        <v>8816</v>
      </c>
      <c r="C6324" s="8" t="s">
        <v>2736</v>
      </c>
      <c r="D6324" s="8" t="s">
        <v>9352</v>
      </c>
      <c r="E6324" s="8" t="s">
        <v>139</v>
      </c>
      <c r="F6324" s="8" t="s">
        <v>8717</v>
      </c>
    </row>
    <row r="6325" spans="2:6" x14ac:dyDescent="0.3">
      <c r="B6325" s="8" t="s">
        <v>8816</v>
      </c>
      <c r="C6325" s="8" t="s">
        <v>2738</v>
      </c>
      <c r="D6325" s="8" t="s">
        <v>9353</v>
      </c>
      <c r="E6325" s="8" t="s">
        <v>139</v>
      </c>
      <c r="F6325" s="8" t="s">
        <v>8717</v>
      </c>
    </row>
    <row r="6326" spans="2:6" x14ac:dyDescent="0.3">
      <c r="B6326" s="8" t="s">
        <v>8816</v>
      </c>
      <c r="C6326" s="8" t="s">
        <v>1320</v>
      </c>
      <c r="D6326" s="8" t="s">
        <v>9354</v>
      </c>
      <c r="E6326" s="8" t="s">
        <v>139</v>
      </c>
      <c r="F6326" s="8" t="s">
        <v>8717</v>
      </c>
    </row>
    <row r="6327" spans="2:6" x14ac:dyDescent="0.3">
      <c r="B6327" s="8" t="s">
        <v>8816</v>
      </c>
      <c r="C6327" s="8" t="s">
        <v>1324</v>
      </c>
      <c r="D6327" s="8" t="s">
        <v>9355</v>
      </c>
      <c r="E6327" s="8" t="s">
        <v>139</v>
      </c>
      <c r="F6327" s="8" t="s">
        <v>8717</v>
      </c>
    </row>
    <row r="6328" spans="2:6" x14ac:dyDescent="0.3">
      <c r="B6328" s="8" t="s">
        <v>8816</v>
      </c>
      <c r="C6328" s="8" t="s">
        <v>1328</v>
      </c>
      <c r="D6328" s="8" t="s">
        <v>9356</v>
      </c>
      <c r="E6328" s="8" t="s">
        <v>139</v>
      </c>
      <c r="F6328" s="8" t="s">
        <v>8717</v>
      </c>
    </row>
    <row r="6329" spans="2:6" x14ac:dyDescent="0.3">
      <c r="B6329" s="8" t="s">
        <v>8816</v>
      </c>
      <c r="C6329" s="8" t="s">
        <v>1330</v>
      </c>
      <c r="D6329" s="8" t="s">
        <v>9357</v>
      </c>
      <c r="E6329" s="8" t="s">
        <v>139</v>
      </c>
      <c r="F6329" s="8" t="s">
        <v>8717</v>
      </c>
    </row>
    <row r="6330" spans="2:6" x14ac:dyDescent="0.3">
      <c r="B6330" s="8" t="s">
        <v>8816</v>
      </c>
      <c r="C6330" s="8" t="s">
        <v>3204</v>
      </c>
      <c r="D6330" s="8" t="s">
        <v>9358</v>
      </c>
      <c r="E6330" s="8" t="s">
        <v>139</v>
      </c>
      <c r="F6330" s="8" t="s">
        <v>8717</v>
      </c>
    </row>
    <row r="6331" spans="2:6" x14ac:dyDescent="0.3">
      <c r="B6331" s="8" t="s">
        <v>8816</v>
      </c>
      <c r="C6331" s="8" t="s">
        <v>3206</v>
      </c>
      <c r="D6331" s="8" t="s">
        <v>9359</v>
      </c>
      <c r="E6331" s="8" t="s">
        <v>139</v>
      </c>
      <c r="F6331" s="8" t="s">
        <v>8717</v>
      </c>
    </row>
    <row r="6332" spans="2:6" x14ac:dyDescent="0.3">
      <c r="B6332" s="8" t="s">
        <v>8816</v>
      </c>
      <c r="C6332" s="8" t="s">
        <v>9360</v>
      </c>
      <c r="D6332" s="8" t="s">
        <v>9361</v>
      </c>
      <c r="E6332" s="8" t="s">
        <v>139</v>
      </c>
      <c r="F6332" s="8" t="s">
        <v>8717</v>
      </c>
    </row>
    <row r="6333" spans="2:6" x14ac:dyDescent="0.3">
      <c r="B6333" s="8" t="s">
        <v>8816</v>
      </c>
      <c r="C6333" s="8" t="s">
        <v>1975</v>
      </c>
      <c r="D6333" s="8" t="s">
        <v>9362</v>
      </c>
      <c r="E6333" s="8" t="s">
        <v>139</v>
      </c>
      <c r="F6333" s="8" t="s">
        <v>8717</v>
      </c>
    </row>
    <row r="6334" spans="2:6" x14ac:dyDescent="0.3">
      <c r="B6334" s="8" t="s">
        <v>8816</v>
      </c>
      <c r="C6334" s="8" t="s">
        <v>2965</v>
      </c>
      <c r="D6334" s="8" t="s">
        <v>9363</v>
      </c>
      <c r="E6334" s="8" t="s">
        <v>139</v>
      </c>
      <c r="F6334" s="8" t="s">
        <v>8717</v>
      </c>
    </row>
    <row r="6335" spans="2:6" x14ac:dyDescent="0.3">
      <c r="B6335" s="8" t="s">
        <v>8816</v>
      </c>
      <c r="C6335" s="8" t="s">
        <v>6696</v>
      </c>
      <c r="D6335" s="8" t="s">
        <v>9364</v>
      </c>
      <c r="E6335" s="8" t="s">
        <v>139</v>
      </c>
      <c r="F6335" s="8" t="s">
        <v>8717</v>
      </c>
    </row>
    <row r="6336" spans="2:6" x14ac:dyDescent="0.3">
      <c r="B6336" s="8" t="s">
        <v>8816</v>
      </c>
      <c r="C6336" s="8" t="s">
        <v>8846</v>
      </c>
      <c r="D6336" s="8" t="s">
        <v>9365</v>
      </c>
      <c r="E6336" s="8" t="s">
        <v>139</v>
      </c>
      <c r="F6336" s="8" t="s">
        <v>8717</v>
      </c>
    </row>
    <row r="6337" spans="2:6" x14ac:dyDescent="0.3">
      <c r="B6337" s="8" t="s">
        <v>8816</v>
      </c>
      <c r="C6337" s="8" t="s">
        <v>2250</v>
      </c>
      <c r="D6337" s="8" t="s">
        <v>9366</v>
      </c>
      <c r="E6337" s="8" t="s">
        <v>139</v>
      </c>
      <c r="F6337" s="8" t="s">
        <v>8717</v>
      </c>
    </row>
    <row r="6338" spans="2:6" x14ac:dyDescent="0.3">
      <c r="B6338" s="8" t="s">
        <v>8816</v>
      </c>
      <c r="C6338" s="8" t="s">
        <v>8849</v>
      </c>
      <c r="D6338" s="8" t="s">
        <v>9367</v>
      </c>
      <c r="E6338" s="8" t="s">
        <v>139</v>
      </c>
      <c r="F6338" s="8" t="s">
        <v>8717</v>
      </c>
    </row>
    <row r="6339" spans="2:6" x14ac:dyDescent="0.3">
      <c r="B6339" s="8" t="s">
        <v>8816</v>
      </c>
      <c r="C6339" s="8" t="s">
        <v>3110</v>
      </c>
      <c r="D6339" s="8" t="s">
        <v>9368</v>
      </c>
      <c r="E6339" s="8" t="s">
        <v>139</v>
      </c>
      <c r="F6339" s="8" t="s">
        <v>8717</v>
      </c>
    </row>
    <row r="6340" spans="2:6" x14ac:dyDescent="0.3">
      <c r="B6340" s="8" t="s">
        <v>9369</v>
      </c>
      <c r="C6340" s="8" t="s">
        <v>2120</v>
      </c>
      <c r="D6340" s="8" t="s">
        <v>9370</v>
      </c>
      <c r="E6340" s="8" t="s">
        <v>139</v>
      </c>
      <c r="F6340" s="8" t="s">
        <v>8717</v>
      </c>
    </row>
    <row r="6341" spans="2:6" x14ac:dyDescent="0.3">
      <c r="B6341" s="8" t="s">
        <v>9369</v>
      </c>
      <c r="C6341" s="8" t="s">
        <v>5412</v>
      </c>
      <c r="D6341" s="8" t="s">
        <v>9371</v>
      </c>
      <c r="E6341" s="8" t="s">
        <v>139</v>
      </c>
      <c r="F6341" s="8" t="s">
        <v>8717</v>
      </c>
    </row>
    <row r="6342" spans="2:6" x14ac:dyDescent="0.3">
      <c r="B6342" s="8" t="s">
        <v>9369</v>
      </c>
      <c r="C6342" s="8" t="s">
        <v>5415</v>
      </c>
      <c r="D6342" s="8" t="s">
        <v>9372</v>
      </c>
      <c r="E6342" s="8" t="s">
        <v>139</v>
      </c>
      <c r="F6342" s="8" t="s">
        <v>8717</v>
      </c>
    </row>
    <row r="6343" spans="2:6" x14ac:dyDescent="0.3">
      <c r="B6343" s="8" t="s">
        <v>9369</v>
      </c>
      <c r="C6343" s="8" t="s">
        <v>9373</v>
      </c>
      <c r="D6343" s="8" t="s">
        <v>9374</v>
      </c>
      <c r="E6343" s="8" t="s">
        <v>139</v>
      </c>
      <c r="F6343" s="8" t="s">
        <v>8717</v>
      </c>
    </row>
    <row r="6344" spans="2:6" x14ac:dyDescent="0.3">
      <c r="B6344" s="8" t="s">
        <v>7811</v>
      </c>
      <c r="C6344" s="8" t="s">
        <v>2905</v>
      </c>
      <c r="D6344" s="8" t="s">
        <v>9375</v>
      </c>
      <c r="E6344" s="8" t="s">
        <v>139</v>
      </c>
      <c r="F6344" s="8" t="s">
        <v>8717</v>
      </c>
    </row>
    <row r="6345" spans="2:6" x14ac:dyDescent="0.3">
      <c r="B6345" s="8" t="s">
        <v>7811</v>
      </c>
      <c r="C6345" s="8" t="s">
        <v>7140</v>
      </c>
      <c r="D6345" s="8" t="s">
        <v>9376</v>
      </c>
      <c r="E6345" s="8" t="s">
        <v>139</v>
      </c>
      <c r="F6345" s="8" t="s">
        <v>8717</v>
      </c>
    </row>
    <row r="6346" spans="2:6" x14ac:dyDescent="0.3">
      <c r="B6346" s="8" t="s">
        <v>7811</v>
      </c>
      <c r="C6346" s="8" t="s">
        <v>5895</v>
      </c>
      <c r="D6346" s="8" t="s">
        <v>9377</v>
      </c>
      <c r="E6346" s="8" t="s">
        <v>139</v>
      </c>
      <c r="F6346" s="8" t="s">
        <v>8717</v>
      </c>
    </row>
    <row r="6347" spans="2:6" x14ac:dyDescent="0.3">
      <c r="B6347" s="8" t="s">
        <v>7811</v>
      </c>
      <c r="C6347" s="8" t="s">
        <v>1790</v>
      </c>
      <c r="D6347" s="8" t="s">
        <v>9378</v>
      </c>
      <c r="E6347" s="8" t="s">
        <v>139</v>
      </c>
      <c r="F6347" s="8" t="s">
        <v>8717</v>
      </c>
    </row>
    <row r="6348" spans="2:6" x14ac:dyDescent="0.3">
      <c r="B6348" s="8" t="s">
        <v>7811</v>
      </c>
      <c r="C6348" s="8" t="s">
        <v>8966</v>
      </c>
      <c r="D6348" s="8" t="s">
        <v>9379</v>
      </c>
      <c r="E6348" s="8" t="s">
        <v>139</v>
      </c>
      <c r="F6348" s="8" t="s">
        <v>8717</v>
      </c>
    </row>
    <row r="6349" spans="2:6" x14ac:dyDescent="0.3">
      <c r="B6349" s="8" t="s">
        <v>7811</v>
      </c>
      <c r="C6349" s="8" t="s">
        <v>1792</v>
      </c>
      <c r="D6349" s="8" t="s">
        <v>9380</v>
      </c>
      <c r="E6349" s="8" t="s">
        <v>139</v>
      </c>
      <c r="F6349" s="8" t="s">
        <v>8717</v>
      </c>
    </row>
    <row r="6350" spans="2:6" x14ac:dyDescent="0.3">
      <c r="B6350" s="8" t="s">
        <v>7811</v>
      </c>
      <c r="C6350" s="8" t="s">
        <v>1461</v>
      </c>
      <c r="D6350" s="8" t="s">
        <v>9381</v>
      </c>
      <c r="E6350" s="8" t="s">
        <v>139</v>
      </c>
      <c r="F6350" s="8" t="s">
        <v>8717</v>
      </c>
    </row>
    <row r="6351" spans="2:6" x14ac:dyDescent="0.3">
      <c r="B6351" s="8" t="s">
        <v>7811</v>
      </c>
      <c r="C6351" s="8" t="s">
        <v>1463</v>
      </c>
      <c r="D6351" s="8" t="s">
        <v>9382</v>
      </c>
      <c r="E6351" s="8" t="s">
        <v>139</v>
      </c>
      <c r="F6351" s="8" t="s">
        <v>8717</v>
      </c>
    </row>
    <row r="6352" spans="2:6" x14ac:dyDescent="0.3">
      <c r="B6352" s="8" t="s">
        <v>7811</v>
      </c>
      <c r="C6352" s="8" t="s">
        <v>1467</v>
      </c>
      <c r="D6352" s="8" t="s">
        <v>9383</v>
      </c>
      <c r="E6352" s="8" t="s">
        <v>139</v>
      </c>
      <c r="F6352" s="8" t="s">
        <v>8717</v>
      </c>
    </row>
    <row r="6353" spans="2:6" x14ac:dyDescent="0.3">
      <c r="B6353" s="8" t="s">
        <v>7811</v>
      </c>
      <c r="C6353" s="8" t="s">
        <v>1471</v>
      </c>
      <c r="D6353" s="8" t="s">
        <v>9384</v>
      </c>
      <c r="E6353" s="8" t="s">
        <v>139</v>
      </c>
      <c r="F6353" s="8" t="s">
        <v>8717</v>
      </c>
    </row>
    <row r="6354" spans="2:6" x14ac:dyDescent="0.3">
      <c r="B6354" s="8" t="s">
        <v>7811</v>
      </c>
      <c r="C6354" s="8" t="s">
        <v>826</v>
      </c>
      <c r="D6354" s="8" t="s">
        <v>9385</v>
      </c>
      <c r="E6354" s="8" t="s">
        <v>139</v>
      </c>
      <c r="F6354" s="8" t="s">
        <v>8717</v>
      </c>
    </row>
    <row r="6355" spans="2:6" x14ac:dyDescent="0.3">
      <c r="B6355" s="8" t="s">
        <v>7811</v>
      </c>
      <c r="C6355" s="8" t="s">
        <v>2546</v>
      </c>
      <c r="D6355" s="8" t="s">
        <v>9386</v>
      </c>
      <c r="E6355" s="8" t="s">
        <v>139</v>
      </c>
      <c r="F6355" s="8" t="s">
        <v>8717</v>
      </c>
    </row>
    <row r="6356" spans="2:6" x14ac:dyDescent="0.3">
      <c r="B6356" s="8" t="s">
        <v>7826</v>
      </c>
      <c r="C6356" s="8" t="s">
        <v>6733</v>
      </c>
      <c r="D6356" s="8" t="s">
        <v>9387</v>
      </c>
      <c r="E6356" s="8" t="s">
        <v>139</v>
      </c>
      <c r="F6356" s="8" t="s">
        <v>8717</v>
      </c>
    </row>
    <row r="6357" spans="2:6" x14ac:dyDescent="0.3">
      <c r="B6357" s="8" t="s">
        <v>7826</v>
      </c>
      <c r="C6357" s="8" t="s">
        <v>1908</v>
      </c>
      <c r="D6357" s="8" t="s">
        <v>9388</v>
      </c>
      <c r="E6357" s="8" t="s">
        <v>139</v>
      </c>
      <c r="F6357" s="8" t="s">
        <v>8717</v>
      </c>
    </row>
    <row r="6358" spans="2:6" x14ac:dyDescent="0.3">
      <c r="B6358" s="8" t="s">
        <v>7826</v>
      </c>
      <c r="C6358" s="8" t="s">
        <v>468</v>
      </c>
      <c r="D6358" s="8" t="s">
        <v>9389</v>
      </c>
      <c r="E6358" s="8" t="s">
        <v>139</v>
      </c>
      <c r="F6358" s="8" t="s">
        <v>8717</v>
      </c>
    </row>
    <row r="6359" spans="2:6" x14ac:dyDescent="0.3">
      <c r="B6359" s="8" t="s">
        <v>7826</v>
      </c>
      <c r="C6359" s="8" t="s">
        <v>9390</v>
      </c>
      <c r="D6359" s="8" t="s">
        <v>9391</v>
      </c>
      <c r="E6359" s="8" t="s">
        <v>139</v>
      </c>
      <c r="F6359" s="8" t="s">
        <v>8717</v>
      </c>
    </row>
    <row r="6360" spans="2:6" x14ac:dyDescent="0.3">
      <c r="B6360" s="8" t="s">
        <v>7826</v>
      </c>
      <c r="C6360" s="8" t="s">
        <v>9392</v>
      </c>
      <c r="D6360" s="8" t="s">
        <v>9393</v>
      </c>
      <c r="E6360" s="8" t="s">
        <v>139</v>
      </c>
      <c r="F6360" s="8" t="s">
        <v>8717</v>
      </c>
    </row>
    <row r="6361" spans="2:6" x14ac:dyDescent="0.3">
      <c r="B6361" s="8" t="s">
        <v>7826</v>
      </c>
      <c r="C6361" s="8" t="s">
        <v>3405</v>
      </c>
      <c r="D6361" s="8" t="s">
        <v>9394</v>
      </c>
      <c r="E6361" s="8" t="s">
        <v>139</v>
      </c>
      <c r="F6361" s="8" t="s">
        <v>8717</v>
      </c>
    </row>
    <row r="6362" spans="2:6" x14ac:dyDescent="0.3">
      <c r="B6362" s="8" t="s">
        <v>7826</v>
      </c>
      <c r="C6362" s="8" t="s">
        <v>1916</v>
      </c>
      <c r="D6362" s="8" t="s">
        <v>9395</v>
      </c>
      <c r="E6362" s="8" t="s">
        <v>139</v>
      </c>
      <c r="F6362" s="8" t="s">
        <v>8717</v>
      </c>
    </row>
    <row r="6363" spans="2:6" x14ac:dyDescent="0.3">
      <c r="B6363" s="8" t="s">
        <v>7826</v>
      </c>
      <c r="C6363" s="8" t="s">
        <v>2595</v>
      </c>
      <c r="D6363" s="8" t="s">
        <v>9396</v>
      </c>
      <c r="E6363" s="8" t="s">
        <v>139</v>
      </c>
      <c r="F6363" s="8" t="s">
        <v>8717</v>
      </c>
    </row>
    <row r="6364" spans="2:6" x14ac:dyDescent="0.3">
      <c r="B6364" s="8" t="s">
        <v>7826</v>
      </c>
      <c r="C6364" s="8" t="s">
        <v>2321</v>
      </c>
      <c r="D6364" s="8" t="s">
        <v>9397</v>
      </c>
      <c r="E6364" s="8" t="s">
        <v>139</v>
      </c>
      <c r="F6364" s="8" t="s">
        <v>8717</v>
      </c>
    </row>
    <row r="6365" spans="2:6" x14ac:dyDescent="0.3">
      <c r="B6365" s="8" t="s">
        <v>7826</v>
      </c>
      <c r="C6365" s="8" t="s">
        <v>1918</v>
      </c>
      <c r="D6365" s="8" t="s">
        <v>9398</v>
      </c>
      <c r="E6365" s="8" t="s">
        <v>139</v>
      </c>
      <c r="F6365" s="8" t="s">
        <v>8717</v>
      </c>
    </row>
    <row r="6366" spans="2:6" x14ac:dyDescent="0.3">
      <c r="B6366" s="8" t="s">
        <v>7826</v>
      </c>
      <c r="C6366" s="8" t="s">
        <v>1920</v>
      </c>
      <c r="D6366" s="8" t="s">
        <v>9399</v>
      </c>
      <c r="E6366" s="8" t="s">
        <v>139</v>
      </c>
      <c r="F6366" s="8" t="s">
        <v>8717</v>
      </c>
    </row>
    <row r="6367" spans="2:6" x14ac:dyDescent="0.3">
      <c r="B6367" s="8" t="s">
        <v>7826</v>
      </c>
      <c r="C6367" s="8" t="s">
        <v>3409</v>
      </c>
      <c r="D6367" s="8" t="s">
        <v>9400</v>
      </c>
      <c r="E6367" s="8" t="s">
        <v>139</v>
      </c>
      <c r="F6367" s="8" t="s">
        <v>8717</v>
      </c>
    </row>
    <row r="6368" spans="2:6" x14ac:dyDescent="0.3">
      <c r="B6368" s="8" t="s">
        <v>7826</v>
      </c>
      <c r="C6368" s="8" t="s">
        <v>1859</v>
      </c>
      <c r="D6368" s="8" t="s">
        <v>9401</v>
      </c>
      <c r="E6368" s="8" t="s">
        <v>139</v>
      </c>
      <c r="F6368" s="8" t="s">
        <v>8717</v>
      </c>
    </row>
    <row r="6369" spans="2:6" x14ac:dyDescent="0.3">
      <c r="B6369" s="8" t="s">
        <v>7826</v>
      </c>
      <c r="C6369" s="8" t="s">
        <v>1861</v>
      </c>
      <c r="D6369" s="8" t="s">
        <v>9402</v>
      </c>
      <c r="E6369" s="8" t="s">
        <v>139</v>
      </c>
      <c r="F6369" s="8" t="s">
        <v>8717</v>
      </c>
    </row>
    <row r="6370" spans="2:6" x14ac:dyDescent="0.3">
      <c r="B6370" s="8" t="s">
        <v>7826</v>
      </c>
      <c r="C6370" s="8" t="s">
        <v>1863</v>
      </c>
      <c r="D6370" s="8" t="s">
        <v>9403</v>
      </c>
      <c r="E6370" s="8" t="s">
        <v>139</v>
      </c>
      <c r="F6370" s="8" t="s">
        <v>8717</v>
      </c>
    </row>
    <row r="6371" spans="2:6" x14ac:dyDescent="0.3">
      <c r="B6371" s="8" t="s">
        <v>9404</v>
      </c>
      <c r="C6371" s="8" t="s">
        <v>5866</v>
      </c>
      <c r="D6371" s="8" t="s">
        <v>9405</v>
      </c>
      <c r="E6371" s="8" t="s">
        <v>139</v>
      </c>
      <c r="F6371" s="8" t="s">
        <v>8717</v>
      </c>
    </row>
    <row r="6372" spans="2:6" x14ac:dyDescent="0.3">
      <c r="B6372" s="8" t="s">
        <v>9404</v>
      </c>
      <c r="C6372" s="8" t="s">
        <v>9406</v>
      </c>
      <c r="D6372" s="8" t="s">
        <v>9407</v>
      </c>
      <c r="E6372" s="8" t="s">
        <v>139</v>
      </c>
      <c r="F6372" s="8" t="s">
        <v>8717</v>
      </c>
    </row>
    <row r="6373" spans="2:6" x14ac:dyDescent="0.3">
      <c r="B6373" s="8" t="s">
        <v>7115</v>
      </c>
      <c r="C6373" s="8" t="s">
        <v>338</v>
      </c>
      <c r="D6373" s="8" t="s">
        <v>9408</v>
      </c>
      <c r="E6373" s="8" t="s">
        <v>139</v>
      </c>
      <c r="F6373" s="8" t="s">
        <v>8717</v>
      </c>
    </row>
    <row r="6374" spans="2:6" x14ac:dyDescent="0.3">
      <c r="B6374" s="8" t="s">
        <v>7115</v>
      </c>
      <c r="C6374" s="8" t="s">
        <v>342</v>
      </c>
      <c r="D6374" s="8" t="s">
        <v>9409</v>
      </c>
      <c r="E6374" s="8" t="s">
        <v>139</v>
      </c>
      <c r="F6374" s="8" t="s">
        <v>8717</v>
      </c>
    </row>
    <row r="6375" spans="2:6" x14ac:dyDescent="0.3">
      <c r="B6375" s="8" t="s">
        <v>7115</v>
      </c>
      <c r="C6375" s="8" t="s">
        <v>2253</v>
      </c>
      <c r="D6375" s="8" t="s">
        <v>9410</v>
      </c>
      <c r="E6375" s="8" t="s">
        <v>139</v>
      </c>
      <c r="F6375" s="8" t="s">
        <v>8717</v>
      </c>
    </row>
    <row r="6376" spans="2:6" x14ac:dyDescent="0.3">
      <c r="B6376" s="8" t="s">
        <v>7115</v>
      </c>
      <c r="C6376" s="8" t="s">
        <v>2257</v>
      </c>
      <c r="D6376" s="8" t="s">
        <v>9411</v>
      </c>
      <c r="E6376" s="8" t="s">
        <v>139</v>
      </c>
      <c r="F6376" s="8" t="s">
        <v>8717</v>
      </c>
    </row>
    <row r="6377" spans="2:6" x14ac:dyDescent="0.3">
      <c r="B6377" s="8" t="s">
        <v>7115</v>
      </c>
      <c r="C6377" s="8" t="s">
        <v>3288</v>
      </c>
      <c r="D6377" s="8" t="s">
        <v>9412</v>
      </c>
      <c r="E6377" s="8" t="s">
        <v>139</v>
      </c>
      <c r="F6377" s="8" t="s">
        <v>8717</v>
      </c>
    </row>
    <row r="6378" spans="2:6" x14ac:dyDescent="0.3">
      <c r="B6378" s="8" t="s">
        <v>7115</v>
      </c>
      <c r="C6378" s="8" t="s">
        <v>7218</v>
      </c>
      <c r="D6378" s="8" t="s">
        <v>9413</v>
      </c>
      <c r="E6378" s="8" t="s">
        <v>139</v>
      </c>
      <c r="F6378" s="8" t="s">
        <v>8717</v>
      </c>
    </row>
    <row r="6379" spans="2:6" x14ac:dyDescent="0.3">
      <c r="B6379" s="8" t="s">
        <v>7115</v>
      </c>
      <c r="C6379" s="8" t="s">
        <v>7220</v>
      </c>
      <c r="D6379" s="8" t="s">
        <v>9414</v>
      </c>
      <c r="E6379" s="8" t="s">
        <v>139</v>
      </c>
      <c r="F6379" s="8" t="s">
        <v>8717</v>
      </c>
    </row>
    <row r="6380" spans="2:6" x14ac:dyDescent="0.3">
      <c r="B6380" s="8" t="s">
        <v>7115</v>
      </c>
      <c r="C6380" s="8" t="s">
        <v>7522</v>
      </c>
      <c r="D6380" s="8" t="s">
        <v>9415</v>
      </c>
      <c r="E6380" s="8" t="s">
        <v>139</v>
      </c>
      <c r="F6380" s="8" t="s">
        <v>8717</v>
      </c>
    </row>
    <row r="6381" spans="2:6" x14ac:dyDescent="0.3">
      <c r="B6381" s="8" t="s">
        <v>7115</v>
      </c>
      <c r="C6381" s="8" t="s">
        <v>3730</v>
      </c>
      <c r="D6381" s="8" t="s">
        <v>9416</v>
      </c>
      <c r="E6381" s="8" t="s">
        <v>139</v>
      </c>
      <c r="F6381" s="8" t="s">
        <v>8717</v>
      </c>
    </row>
    <row r="6382" spans="2:6" x14ac:dyDescent="0.3">
      <c r="B6382" s="8" t="s">
        <v>7115</v>
      </c>
      <c r="C6382" s="8" t="s">
        <v>4452</v>
      </c>
      <c r="D6382" s="8" t="s">
        <v>9417</v>
      </c>
      <c r="E6382" s="8" t="s">
        <v>139</v>
      </c>
      <c r="F6382" s="8" t="s">
        <v>8717</v>
      </c>
    </row>
    <row r="6383" spans="2:6" x14ac:dyDescent="0.3">
      <c r="B6383" s="8" t="s">
        <v>7115</v>
      </c>
      <c r="C6383" s="8" t="s">
        <v>4454</v>
      </c>
      <c r="D6383" s="8" t="s">
        <v>9418</v>
      </c>
      <c r="E6383" s="8" t="s">
        <v>139</v>
      </c>
      <c r="F6383" s="8" t="s">
        <v>8717</v>
      </c>
    </row>
    <row r="6384" spans="2:6" x14ac:dyDescent="0.3">
      <c r="B6384" s="8" t="s">
        <v>7115</v>
      </c>
      <c r="C6384" s="8" t="s">
        <v>4456</v>
      </c>
      <c r="D6384" s="8" t="s">
        <v>9419</v>
      </c>
      <c r="E6384" s="8" t="s">
        <v>139</v>
      </c>
      <c r="F6384" s="8" t="s">
        <v>8717</v>
      </c>
    </row>
    <row r="6385" spans="2:6" x14ac:dyDescent="0.3">
      <c r="B6385" s="8" t="s">
        <v>7115</v>
      </c>
      <c r="C6385" s="8" t="s">
        <v>868</v>
      </c>
      <c r="D6385" s="8" t="s">
        <v>9420</v>
      </c>
      <c r="E6385" s="8" t="s">
        <v>139</v>
      </c>
      <c r="F6385" s="8" t="s">
        <v>8717</v>
      </c>
    </row>
    <row r="6386" spans="2:6" x14ac:dyDescent="0.3">
      <c r="B6386" s="8" t="s">
        <v>7115</v>
      </c>
      <c r="C6386" s="8" t="s">
        <v>3732</v>
      </c>
      <c r="D6386" s="8" t="s">
        <v>9421</v>
      </c>
      <c r="E6386" s="8" t="s">
        <v>139</v>
      </c>
      <c r="F6386" s="8" t="s">
        <v>8717</v>
      </c>
    </row>
    <row r="6387" spans="2:6" x14ac:dyDescent="0.3">
      <c r="B6387" s="8" t="s">
        <v>9422</v>
      </c>
      <c r="C6387" s="8"/>
      <c r="D6387" s="8" t="s">
        <v>9422</v>
      </c>
      <c r="E6387" s="8" t="s">
        <v>139</v>
      </c>
      <c r="F6387" s="8" t="s">
        <v>8717</v>
      </c>
    </row>
    <row r="6388" spans="2:6" x14ac:dyDescent="0.3">
      <c r="B6388" s="8" t="s">
        <v>7898</v>
      </c>
      <c r="C6388" s="8" t="s">
        <v>5332</v>
      </c>
      <c r="D6388" s="8" t="s">
        <v>9423</v>
      </c>
      <c r="E6388" s="8" t="s">
        <v>139</v>
      </c>
      <c r="F6388" s="8" t="s">
        <v>8717</v>
      </c>
    </row>
    <row r="6389" spans="2:6" x14ac:dyDescent="0.3">
      <c r="B6389" s="8" t="s">
        <v>7898</v>
      </c>
      <c r="C6389" s="8" t="s">
        <v>4354</v>
      </c>
      <c r="D6389" s="8" t="s">
        <v>9424</v>
      </c>
      <c r="E6389" s="8" t="s">
        <v>139</v>
      </c>
      <c r="F6389" s="8" t="s">
        <v>8717</v>
      </c>
    </row>
    <row r="6390" spans="2:6" x14ac:dyDescent="0.3">
      <c r="B6390" s="8" t="s">
        <v>7898</v>
      </c>
      <c r="C6390" s="8" t="s">
        <v>5335</v>
      </c>
      <c r="D6390" s="8" t="s">
        <v>9425</v>
      </c>
      <c r="E6390" s="8" t="s">
        <v>139</v>
      </c>
      <c r="F6390" s="8" t="s">
        <v>8717</v>
      </c>
    </row>
    <row r="6391" spans="2:6" x14ac:dyDescent="0.3">
      <c r="B6391" s="8" t="s">
        <v>7898</v>
      </c>
      <c r="C6391" s="8" t="s">
        <v>1891</v>
      </c>
      <c r="D6391" s="8" t="s">
        <v>9426</v>
      </c>
      <c r="E6391" s="8" t="s">
        <v>139</v>
      </c>
      <c r="F6391" s="8" t="s">
        <v>8717</v>
      </c>
    </row>
    <row r="6392" spans="2:6" x14ac:dyDescent="0.3">
      <c r="B6392" s="8" t="s">
        <v>7898</v>
      </c>
      <c r="C6392" s="8" t="s">
        <v>3463</v>
      </c>
      <c r="D6392" s="8" t="s">
        <v>9427</v>
      </c>
      <c r="E6392" s="8" t="s">
        <v>139</v>
      </c>
      <c r="F6392" s="8" t="s">
        <v>8717</v>
      </c>
    </row>
    <row r="6393" spans="2:6" x14ac:dyDescent="0.3">
      <c r="B6393" s="8" t="s">
        <v>7898</v>
      </c>
      <c r="C6393" s="8" t="s">
        <v>3437</v>
      </c>
      <c r="D6393" s="8" t="s">
        <v>9428</v>
      </c>
      <c r="E6393" s="8" t="s">
        <v>139</v>
      </c>
      <c r="F6393" s="8" t="s">
        <v>8717</v>
      </c>
    </row>
    <row r="6394" spans="2:6" x14ac:dyDescent="0.3">
      <c r="B6394" s="8" t="s">
        <v>7898</v>
      </c>
      <c r="C6394" s="8" t="s">
        <v>2024</v>
      </c>
      <c r="D6394" s="8" t="s">
        <v>9429</v>
      </c>
      <c r="E6394" s="8" t="s">
        <v>139</v>
      </c>
      <c r="F6394" s="8" t="s">
        <v>8717</v>
      </c>
    </row>
    <row r="6395" spans="2:6" x14ac:dyDescent="0.3">
      <c r="B6395" s="8" t="s">
        <v>7898</v>
      </c>
      <c r="C6395" s="8" t="s">
        <v>3440</v>
      </c>
      <c r="D6395" s="8" t="s">
        <v>9430</v>
      </c>
      <c r="E6395" s="8" t="s">
        <v>139</v>
      </c>
      <c r="F6395" s="8" t="s">
        <v>8717</v>
      </c>
    </row>
    <row r="6396" spans="2:6" x14ac:dyDescent="0.3">
      <c r="B6396" s="8" t="s">
        <v>7898</v>
      </c>
      <c r="C6396" s="8" t="s">
        <v>3442</v>
      </c>
      <c r="D6396" s="8" t="s">
        <v>9431</v>
      </c>
      <c r="E6396" s="8" t="s">
        <v>139</v>
      </c>
      <c r="F6396" s="8" t="s">
        <v>8717</v>
      </c>
    </row>
    <row r="6397" spans="2:6" x14ac:dyDescent="0.3">
      <c r="B6397" s="8" t="s">
        <v>7898</v>
      </c>
      <c r="C6397" s="8" t="s">
        <v>3940</v>
      </c>
      <c r="D6397" s="8" t="s">
        <v>9432</v>
      </c>
      <c r="E6397" s="8" t="s">
        <v>139</v>
      </c>
      <c r="F6397" s="8" t="s">
        <v>8717</v>
      </c>
    </row>
    <row r="6398" spans="2:6" x14ac:dyDescent="0.3">
      <c r="B6398" s="8" t="s">
        <v>7898</v>
      </c>
      <c r="C6398" s="8" t="s">
        <v>4229</v>
      </c>
      <c r="D6398" s="8" t="s">
        <v>9433</v>
      </c>
      <c r="E6398" s="8" t="s">
        <v>139</v>
      </c>
      <c r="F6398" s="8" t="s">
        <v>8717</v>
      </c>
    </row>
    <row r="6399" spans="2:6" x14ac:dyDescent="0.3">
      <c r="B6399" s="8" t="s">
        <v>7898</v>
      </c>
      <c r="C6399" s="8" t="s">
        <v>9434</v>
      </c>
      <c r="D6399" s="8" t="s">
        <v>9435</v>
      </c>
      <c r="E6399" s="8" t="s">
        <v>139</v>
      </c>
      <c r="F6399" s="8" t="s">
        <v>8717</v>
      </c>
    </row>
    <row r="6400" spans="2:6" x14ac:dyDescent="0.3">
      <c r="B6400" s="8" t="s">
        <v>7898</v>
      </c>
      <c r="C6400" s="8" t="s">
        <v>9436</v>
      </c>
      <c r="D6400" s="8" t="s">
        <v>9437</v>
      </c>
      <c r="E6400" s="8" t="s">
        <v>139</v>
      </c>
      <c r="F6400" s="8" t="s">
        <v>8717</v>
      </c>
    </row>
    <row r="6401" spans="2:6" x14ac:dyDescent="0.3">
      <c r="B6401" s="8" t="s">
        <v>7898</v>
      </c>
      <c r="C6401" s="8" t="s">
        <v>9438</v>
      </c>
      <c r="D6401" s="8" t="s">
        <v>9439</v>
      </c>
      <c r="E6401" s="8" t="s">
        <v>139</v>
      </c>
      <c r="F6401" s="8" t="s">
        <v>8717</v>
      </c>
    </row>
    <row r="6402" spans="2:6" x14ac:dyDescent="0.3">
      <c r="B6402" s="8" t="s">
        <v>7898</v>
      </c>
      <c r="C6402" s="8" t="s">
        <v>8664</v>
      </c>
      <c r="D6402" s="8" t="s">
        <v>9440</v>
      </c>
      <c r="E6402" s="8" t="s">
        <v>139</v>
      </c>
      <c r="F6402" s="8" t="s">
        <v>8717</v>
      </c>
    </row>
    <row r="6403" spans="2:6" x14ac:dyDescent="0.3">
      <c r="B6403" s="8" t="s">
        <v>7898</v>
      </c>
      <c r="C6403" s="8" t="s">
        <v>2173</v>
      </c>
      <c r="D6403" s="8" t="s">
        <v>9441</v>
      </c>
      <c r="E6403" s="8" t="s">
        <v>139</v>
      </c>
      <c r="F6403" s="8" t="s">
        <v>8717</v>
      </c>
    </row>
    <row r="6404" spans="2:6" x14ac:dyDescent="0.3">
      <c r="B6404" s="8" t="s">
        <v>7898</v>
      </c>
      <c r="C6404" s="8" t="s">
        <v>9442</v>
      </c>
      <c r="D6404" s="8" t="s">
        <v>9443</v>
      </c>
      <c r="E6404" s="8" t="s">
        <v>139</v>
      </c>
      <c r="F6404" s="8" t="s">
        <v>8717</v>
      </c>
    </row>
    <row r="6405" spans="2:6" x14ac:dyDescent="0.3">
      <c r="B6405" s="8" t="s">
        <v>7898</v>
      </c>
      <c r="C6405" s="8" t="s">
        <v>9444</v>
      </c>
      <c r="D6405" s="8" t="s">
        <v>9445</v>
      </c>
      <c r="E6405" s="8" t="s">
        <v>139</v>
      </c>
      <c r="F6405" s="8" t="s">
        <v>8717</v>
      </c>
    </row>
    <row r="6406" spans="2:6" x14ac:dyDescent="0.3">
      <c r="B6406" s="8" t="s">
        <v>7898</v>
      </c>
      <c r="C6406" s="8" t="s">
        <v>9093</v>
      </c>
      <c r="D6406" s="8" t="s">
        <v>9446</v>
      </c>
      <c r="E6406" s="8" t="s">
        <v>139</v>
      </c>
      <c r="F6406" s="8" t="s">
        <v>8717</v>
      </c>
    </row>
    <row r="6407" spans="2:6" x14ac:dyDescent="0.3">
      <c r="B6407" s="8" t="s">
        <v>7898</v>
      </c>
      <c r="C6407" s="8" t="s">
        <v>1021</v>
      </c>
      <c r="D6407" s="8" t="s">
        <v>9447</v>
      </c>
      <c r="E6407" s="8" t="s">
        <v>139</v>
      </c>
      <c r="F6407" s="8" t="s">
        <v>8717</v>
      </c>
    </row>
    <row r="6408" spans="2:6" x14ac:dyDescent="0.3">
      <c r="B6408" s="8" t="s">
        <v>8451</v>
      </c>
      <c r="C6408" s="8" t="s">
        <v>592</v>
      </c>
      <c r="D6408" s="8" t="s">
        <v>9448</v>
      </c>
      <c r="E6408" s="8" t="s">
        <v>139</v>
      </c>
      <c r="F6408" s="8" t="s">
        <v>8717</v>
      </c>
    </row>
    <row r="6409" spans="2:6" x14ac:dyDescent="0.3">
      <c r="B6409" s="8" t="s">
        <v>8451</v>
      </c>
      <c r="C6409" s="8" t="s">
        <v>2293</v>
      </c>
      <c r="D6409" s="8" t="s">
        <v>9449</v>
      </c>
      <c r="E6409" s="8" t="s">
        <v>139</v>
      </c>
      <c r="F6409" s="8" t="s">
        <v>8717</v>
      </c>
    </row>
    <row r="6410" spans="2:6" x14ac:dyDescent="0.3">
      <c r="B6410" s="8" t="s">
        <v>8451</v>
      </c>
      <c r="C6410" s="8" t="s">
        <v>6668</v>
      </c>
      <c r="D6410" s="8" t="s">
        <v>9450</v>
      </c>
      <c r="E6410" s="8" t="s">
        <v>139</v>
      </c>
      <c r="F6410" s="8" t="s">
        <v>8717</v>
      </c>
    </row>
    <row r="6411" spans="2:6" x14ac:dyDescent="0.3">
      <c r="B6411" s="8" t="s">
        <v>8451</v>
      </c>
      <c r="C6411" s="8" t="s">
        <v>9023</v>
      </c>
      <c r="D6411" s="8" t="s">
        <v>9451</v>
      </c>
      <c r="E6411" s="8" t="s">
        <v>139</v>
      </c>
      <c r="F6411" s="8" t="s">
        <v>8717</v>
      </c>
    </row>
    <row r="6412" spans="2:6" x14ac:dyDescent="0.3">
      <c r="B6412" s="8" t="s">
        <v>8451</v>
      </c>
      <c r="C6412" s="8" t="s">
        <v>640</v>
      </c>
      <c r="D6412" s="8" t="s">
        <v>9452</v>
      </c>
      <c r="E6412" s="8" t="s">
        <v>139</v>
      </c>
      <c r="F6412" s="8" t="s">
        <v>8717</v>
      </c>
    </row>
    <row r="6413" spans="2:6" x14ac:dyDescent="0.3">
      <c r="B6413" s="8" t="s">
        <v>8451</v>
      </c>
      <c r="C6413" s="8" t="s">
        <v>9453</v>
      </c>
      <c r="D6413" s="8" t="s">
        <v>9454</v>
      </c>
      <c r="E6413" s="8" t="s">
        <v>139</v>
      </c>
      <c r="F6413" s="8" t="s">
        <v>8717</v>
      </c>
    </row>
    <row r="6414" spans="2:6" x14ac:dyDescent="0.3">
      <c r="B6414" s="8" t="s">
        <v>8451</v>
      </c>
      <c r="C6414" s="8" t="s">
        <v>642</v>
      </c>
      <c r="D6414" s="8" t="s">
        <v>9455</v>
      </c>
      <c r="E6414" s="8" t="s">
        <v>139</v>
      </c>
      <c r="F6414" s="8" t="s">
        <v>8717</v>
      </c>
    </row>
    <row r="6415" spans="2:6" x14ac:dyDescent="0.3">
      <c r="B6415" s="8" t="s">
        <v>8451</v>
      </c>
      <c r="C6415" s="8" t="s">
        <v>594</v>
      </c>
      <c r="D6415" s="8" t="s">
        <v>9456</v>
      </c>
      <c r="E6415" s="8" t="s">
        <v>139</v>
      </c>
      <c r="F6415" s="8" t="s">
        <v>8717</v>
      </c>
    </row>
    <row r="6416" spans="2:6" x14ac:dyDescent="0.3">
      <c r="B6416" s="8" t="s">
        <v>8451</v>
      </c>
      <c r="C6416" s="8" t="s">
        <v>596</v>
      </c>
      <c r="D6416" s="8" t="s">
        <v>9457</v>
      </c>
      <c r="E6416" s="8" t="s">
        <v>139</v>
      </c>
      <c r="F6416" s="8" t="s">
        <v>8717</v>
      </c>
    </row>
    <row r="6417" spans="2:6" x14ac:dyDescent="0.3">
      <c r="B6417" s="8" t="s">
        <v>8451</v>
      </c>
      <c r="C6417" s="8" t="s">
        <v>1179</v>
      </c>
      <c r="D6417" s="8" t="s">
        <v>9458</v>
      </c>
      <c r="E6417" s="8" t="s">
        <v>139</v>
      </c>
      <c r="F6417" s="8" t="s">
        <v>8717</v>
      </c>
    </row>
    <row r="6418" spans="2:6" x14ac:dyDescent="0.3">
      <c r="B6418" s="8" t="s">
        <v>8451</v>
      </c>
      <c r="C6418" s="8" t="s">
        <v>9459</v>
      </c>
      <c r="D6418" s="8" t="s">
        <v>9460</v>
      </c>
      <c r="E6418" s="8" t="s">
        <v>139</v>
      </c>
      <c r="F6418" s="8" t="s">
        <v>8717</v>
      </c>
    </row>
    <row r="6419" spans="2:6" x14ac:dyDescent="0.3">
      <c r="B6419" s="8" t="s">
        <v>8451</v>
      </c>
      <c r="C6419" s="8" t="s">
        <v>7593</v>
      </c>
      <c r="D6419" s="8" t="s">
        <v>9461</v>
      </c>
      <c r="E6419" s="8" t="s">
        <v>139</v>
      </c>
      <c r="F6419" s="8" t="s">
        <v>8717</v>
      </c>
    </row>
    <row r="6420" spans="2:6" x14ac:dyDescent="0.3">
      <c r="B6420" s="8" t="s">
        <v>8451</v>
      </c>
      <c r="C6420" s="8" t="s">
        <v>9031</v>
      </c>
      <c r="D6420" s="8" t="s">
        <v>9462</v>
      </c>
      <c r="E6420" s="8" t="s">
        <v>139</v>
      </c>
      <c r="F6420" s="8" t="s">
        <v>8717</v>
      </c>
    </row>
    <row r="6421" spans="2:6" x14ac:dyDescent="0.3">
      <c r="B6421" s="8" t="s">
        <v>8451</v>
      </c>
      <c r="C6421" s="8" t="s">
        <v>8101</v>
      </c>
      <c r="D6421" s="8" t="s">
        <v>9463</v>
      </c>
      <c r="E6421" s="8" t="s">
        <v>139</v>
      </c>
      <c r="F6421" s="8" t="s">
        <v>8717</v>
      </c>
    </row>
    <row r="6422" spans="2:6" x14ac:dyDescent="0.3">
      <c r="B6422" s="8" t="s">
        <v>8451</v>
      </c>
      <c r="C6422" s="8" t="s">
        <v>181</v>
      </c>
      <c r="D6422" s="8" t="s">
        <v>9464</v>
      </c>
      <c r="E6422" s="8" t="s">
        <v>139</v>
      </c>
      <c r="F6422" s="8" t="s">
        <v>8717</v>
      </c>
    </row>
    <row r="6423" spans="2:6" x14ac:dyDescent="0.3">
      <c r="B6423" s="8" t="s">
        <v>8451</v>
      </c>
      <c r="C6423" s="8">
        <v>6</v>
      </c>
      <c r="D6423" s="8" t="s">
        <v>9465</v>
      </c>
      <c r="E6423" s="8" t="s">
        <v>139</v>
      </c>
      <c r="F6423" s="8" t="s">
        <v>8717</v>
      </c>
    </row>
    <row r="6424" spans="2:6" x14ac:dyDescent="0.3">
      <c r="B6424" s="8" t="s">
        <v>8474</v>
      </c>
      <c r="C6424" s="8" t="s">
        <v>5442</v>
      </c>
      <c r="D6424" s="8" t="s">
        <v>9466</v>
      </c>
      <c r="E6424" s="8" t="s">
        <v>139</v>
      </c>
      <c r="F6424" s="8" t="s">
        <v>8717</v>
      </c>
    </row>
    <row r="6425" spans="2:6" x14ac:dyDescent="0.3">
      <c r="B6425" s="8" t="s">
        <v>8498</v>
      </c>
      <c r="C6425" s="8"/>
      <c r="D6425" s="8" t="s">
        <v>8498</v>
      </c>
      <c r="E6425" s="8" t="s">
        <v>139</v>
      </c>
      <c r="F6425" s="8" t="s">
        <v>8717</v>
      </c>
    </row>
    <row r="6426" spans="2:6" x14ac:dyDescent="0.3">
      <c r="B6426" s="8" t="s">
        <v>8498</v>
      </c>
      <c r="C6426" s="8" t="s">
        <v>9467</v>
      </c>
      <c r="D6426" s="8" t="s">
        <v>9468</v>
      </c>
      <c r="E6426" s="8" t="s">
        <v>139</v>
      </c>
      <c r="F6426" s="8" t="s">
        <v>8717</v>
      </c>
    </row>
    <row r="6427" spans="2:6" x14ac:dyDescent="0.3">
      <c r="B6427" s="8" t="s">
        <v>8498</v>
      </c>
      <c r="C6427" s="8" t="s">
        <v>2849</v>
      </c>
      <c r="D6427" s="8" t="s">
        <v>9469</v>
      </c>
      <c r="E6427" s="8" t="s">
        <v>139</v>
      </c>
      <c r="F6427" s="8" t="s">
        <v>8717</v>
      </c>
    </row>
    <row r="6428" spans="2:6" x14ac:dyDescent="0.3">
      <c r="B6428" s="8" t="s">
        <v>8498</v>
      </c>
      <c r="C6428" s="8" t="s">
        <v>2851</v>
      </c>
      <c r="D6428" s="8" t="s">
        <v>9470</v>
      </c>
      <c r="E6428" s="8" t="s">
        <v>139</v>
      </c>
      <c r="F6428" s="8" t="s">
        <v>8717</v>
      </c>
    </row>
    <row r="6429" spans="2:6" x14ac:dyDescent="0.3">
      <c r="B6429" s="8" t="s">
        <v>8498</v>
      </c>
      <c r="C6429" s="8" t="s">
        <v>6150</v>
      </c>
      <c r="D6429" s="8" t="s">
        <v>9471</v>
      </c>
      <c r="E6429" s="8" t="s">
        <v>139</v>
      </c>
      <c r="F6429" s="8" t="s">
        <v>8717</v>
      </c>
    </row>
    <row r="6430" spans="2:6" x14ac:dyDescent="0.3">
      <c r="B6430" s="8" t="s">
        <v>8498</v>
      </c>
      <c r="C6430" s="8" t="s">
        <v>2853</v>
      </c>
      <c r="D6430" s="8" t="s">
        <v>9472</v>
      </c>
      <c r="E6430" s="8" t="s">
        <v>139</v>
      </c>
      <c r="F6430" s="8" t="s">
        <v>8717</v>
      </c>
    </row>
    <row r="6431" spans="2:6" x14ac:dyDescent="0.3">
      <c r="B6431" s="8" t="s">
        <v>8498</v>
      </c>
      <c r="C6431" s="8" t="s">
        <v>7931</v>
      </c>
      <c r="D6431" s="8" t="s">
        <v>9473</v>
      </c>
      <c r="E6431" s="8" t="s">
        <v>139</v>
      </c>
      <c r="F6431" s="8" t="s">
        <v>8717</v>
      </c>
    </row>
    <row r="6432" spans="2:6" x14ac:dyDescent="0.3">
      <c r="B6432" s="8" t="s">
        <v>8498</v>
      </c>
      <c r="C6432" s="8" t="s">
        <v>7933</v>
      </c>
      <c r="D6432" s="8" t="s">
        <v>9474</v>
      </c>
      <c r="E6432" s="8" t="s">
        <v>139</v>
      </c>
      <c r="F6432" s="8" t="s">
        <v>8717</v>
      </c>
    </row>
    <row r="6433" spans="2:6" x14ac:dyDescent="0.3">
      <c r="B6433" s="8" t="s">
        <v>8498</v>
      </c>
      <c r="C6433" s="8" t="s">
        <v>2730</v>
      </c>
      <c r="D6433" s="8" t="s">
        <v>9475</v>
      </c>
      <c r="E6433" s="8" t="s">
        <v>139</v>
      </c>
      <c r="F6433" s="8" t="s">
        <v>8717</v>
      </c>
    </row>
    <row r="6434" spans="2:6" x14ac:dyDescent="0.3">
      <c r="B6434" s="8" t="s">
        <v>8498</v>
      </c>
      <c r="C6434" s="8" t="s">
        <v>9476</v>
      </c>
      <c r="D6434" s="8" t="s">
        <v>9477</v>
      </c>
      <c r="E6434" s="8" t="s">
        <v>139</v>
      </c>
      <c r="F6434" s="8" t="s">
        <v>8717</v>
      </c>
    </row>
    <row r="6435" spans="2:6" x14ac:dyDescent="0.3">
      <c r="B6435" s="8" t="s">
        <v>8498</v>
      </c>
      <c r="C6435" s="8" t="s">
        <v>3695</v>
      </c>
      <c r="D6435" s="8" t="s">
        <v>9478</v>
      </c>
      <c r="E6435" s="8" t="s">
        <v>139</v>
      </c>
      <c r="F6435" s="8" t="s">
        <v>8717</v>
      </c>
    </row>
    <row r="6436" spans="2:6" x14ac:dyDescent="0.3">
      <c r="B6436" s="8" t="s">
        <v>8498</v>
      </c>
      <c r="C6436" s="8" t="s">
        <v>9479</v>
      </c>
      <c r="D6436" s="8" t="s">
        <v>9480</v>
      </c>
      <c r="E6436" s="8" t="s">
        <v>139</v>
      </c>
      <c r="F6436" s="8" t="s">
        <v>8717</v>
      </c>
    </row>
    <row r="6437" spans="2:6" x14ac:dyDescent="0.3">
      <c r="B6437" s="8" t="s">
        <v>8498</v>
      </c>
      <c r="C6437" s="8" t="s">
        <v>9481</v>
      </c>
      <c r="D6437" s="8" t="s">
        <v>9482</v>
      </c>
      <c r="E6437" s="8" t="s">
        <v>139</v>
      </c>
      <c r="F6437" s="8" t="s">
        <v>8717</v>
      </c>
    </row>
    <row r="6438" spans="2:6" x14ac:dyDescent="0.3">
      <c r="B6438" s="8" t="s">
        <v>8498</v>
      </c>
      <c r="C6438" s="8" t="s">
        <v>8544</v>
      </c>
      <c r="D6438" s="8" t="s">
        <v>9483</v>
      </c>
      <c r="E6438" s="8" t="s">
        <v>139</v>
      </c>
      <c r="F6438" s="8" t="s">
        <v>8717</v>
      </c>
    </row>
    <row r="6439" spans="2:6" x14ac:dyDescent="0.3">
      <c r="B6439" s="8" t="s">
        <v>8498</v>
      </c>
      <c r="C6439" s="8" t="s">
        <v>5757</v>
      </c>
      <c r="D6439" s="8" t="s">
        <v>9484</v>
      </c>
      <c r="E6439" s="8" t="s">
        <v>139</v>
      </c>
      <c r="F6439" s="8" t="s">
        <v>8717</v>
      </c>
    </row>
    <row r="6440" spans="2:6" x14ac:dyDescent="0.3">
      <c r="B6440" s="8" t="s">
        <v>8498</v>
      </c>
      <c r="C6440" s="8" t="s">
        <v>2227</v>
      </c>
      <c r="D6440" s="8" t="s">
        <v>9485</v>
      </c>
      <c r="E6440" s="8" t="s">
        <v>139</v>
      </c>
      <c r="F6440" s="8" t="s">
        <v>8717</v>
      </c>
    </row>
    <row r="6441" spans="2:6" x14ac:dyDescent="0.3">
      <c r="B6441" s="8" t="s">
        <v>8498</v>
      </c>
      <c r="C6441" s="8" t="s">
        <v>7938</v>
      </c>
      <c r="D6441" s="8" t="s">
        <v>9486</v>
      </c>
      <c r="E6441" s="8" t="s">
        <v>139</v>
      </c>
      <c r="F6441" s="8" t="s">
        <v>8717</v>
      </c>
    </row>
    <row r="6442" spans="2:6" x14ac:dyDescent="0.3">
      <c r="B6442" s="8" t="s">
        <v>8498</v>
      </c>
      <c r="C6442" s="8" t="s">
        <v>7683</v>
      </c>
      <c r="D6442" s="8" t="s">
        <v>9487</v>
      </c>
      <c r="E6442" s="8" t="s">
        <v>139</v>
      </c>
      <c r="F6442" s="8" t="s">
        <v>8717</v>
      </c>
    </row>
    <row r="6443" spans="2:6" x14ac:dyDescent="0.3">
      <c r="B6443" s="8" t="s">
        <v>8498</v>
      </c>
      <c r="C6443" s="8" t="s">
        <v>2229</v>
      </c>
      <c r="D6443" s="8" t="s">
        <v>9488</v>
      </c>
      <c r="E6443" s="8" t="s">
        <v>139</v>
      </c>
      <c r="F6443" s="8" t="s">
        <v>8717</v>
      </c>
    </row>
    <row r="6444" spans="2:6" x14ac:dyDescent="0.3">
      <c r="B6444" s="8" t="s">
        <v>8498</v>
      </c>
      <c r="C6444" s="8" t="s">
        <v>7946</v>
      </c>
      <c r="D6444" s="8" t="s">
        <v>9489</v>
      </c>
      <c r="E6444" s="8" t="s">
        <v>139</v>
      </c>
      <c r="F6444" s="8" t="s">
        <v>8717</v>
      </c>
    </row>
    <row r="6445" spans="2:6" x14ac:dyDescent="0.3">
      <c r="B6445" s="8" t="s">
        <v>8498</v>
      </c>
      <c r="C6445" s="8" t="s">
        <v>9490</v>
      </c>
      <c r="D6445" s="8" t="s">
        <v>9491</v>
      </c>
      <c r="E6445" s="8" t="s">
        <v>139</v>
      </c>
      <c r="F6445" s="8" t="s">
        <v>8717</v>
      </c>
    </row>
    <row r="6446" spans="2:6" x14ac:dyDescent="0.3">
      <c r="B6446" s="8" t="s">
        <v>8498</v>
      </c>
      <c r="C6446" s="8" t="s">
        <v>9492</v>
      </c>
      <c r="D6446" s="8" t="s">
        <v>9493</v>
      </c>
      <c r="E6446" s="8" t="s">
        <v>139</v>
      </c>
      <c r="F6446" s="8" t="s">
        <v>8717</v>
      </c>
    </row>
    <row r="6447" spans="2:6" x14ac:dyDescent="0.3">
      <c r="B6447" s="8" t="s">
        <v>8498</v>
      </c>
      <c r="C6447" s="8" t="s">
        <v>9494</v>
      </c>
      <c r="D6447" s="8" t="s">
        <v>9495</v>
      </c>
      <c r="E6447" s="8" t="s">
        <v>139</v>
      </c>
      <c r="F6447" s="8" t="s">
        <v>8717</v>
      </c>
    </row>
    <row r="6448" spans="2:6" x14ac:dyDescent="0.3">
      <c r="B6448" s="8" t="s">
        <v>8526</v>
      </c>
      <c r="C6448" s="8"/>
      <c r="D6448" s="8" t="s">
        <v>8526</v>
      </c>
      <c r="E6448" s="8" t="s">
        <v>139</v>
      </c>
      <c r="F6448" s="8" t="s">
        <v>8717</v>
      </c>
    </row>
    <row r="6449" spans="2:6" x14ac:dyDescent="0.3">
      <c r="B6449" s="8" t="s">
        <v>8526</v>
      </c>
      <c r="C6449" s="8" t="s">
        <v>1540</v>
      </c>
      <c r="D6449" s="8" t="s">
        <v>9496</v>
      </c>
      <c r="E6449" s="8" t="s">
        <v>139</v>
      </c>
      <c r="F6449" s="8" t="s">
        <v>8717</v>
      </c>
    </row>
    <row r="6450" spans="2:6" x14ac:dyDescent="0.3">
      <c r="B6450" s="8" t="s">
        <v>8526</v>
      </c>
      <c r="C6450" s="8" t="s">
        <v>3785</v>
      </c>
      <c r="D6450" s="8" t="s">
        <v>9497</v>
      </c>
      <c r="E6450" s="8" t="s">
        <v>139</v>
      </c>
      <c r="F6450" s="8" t="s">
        <v>8717</v>
      </c>
    </row>
    <row r="6451" spans="2:6" x14ac:dyDescent="0.3">
      <c r="B6451" s="8" t="s">
        <v>8526</v>
      </c>
      <c r="C6451" s="8" t="s">
        <v>9498</v>
      </c>
      <c r="D6451" s="8" t="s">
        <v>9499</v>
      </c>
      <c r="E6451" s="8" t="s">
        <v>139</v>
      </c>
      <c r="F6451" s="8" t="s">
        <v>8717</v>
      </c>
    </row>
    <row r="6452" spans="2:6" x14ac:dyDescent="0.3">
      <c r="B6452" s="8" t="s">
        <v>8526</v>
      </c>
      <c r="C6452" s="8" t="s">
        <v>8247</v>
      </c>
      <c r="D6452" s="8" t="s">
        <v>9500</v>
      </c>
      <c r="E6452" s="8" t="s">
        <v>139</v>
      </c>
      <c r="F6452" s="8" t="s">
        <v>8717</v>
      </c>
    </row>
    <row r="6453" spans="2:6" x14ac:dyDescent="0.3">
      <c r="B6453" s="8" t="s">
        <v>8526</v>
      </c>
      <c r="C6453" s="8" t="s">
        <v>1431</v>
      </c>
      <c r="D6453" s="8" t="s">
        <v>9501</v>
      </c>
      <c r="E6453" s="8" t="s">
        <v>139</v>
      </c>
      <c r="F6453" s="8" t="s">
        <v>8717</v>
      </c>
    </row>
    <row r="6454" spans="2:6" x14ac:dyDescent="0.3">
      <c r="B6454" s="8" t="s">
        <v>8526</v>
      </c>
      <c r="C6454" s="8" t="s">
        <v>1433</v>
      </c>
      <c r="D6454" s="8" t="s">
        <v>9502</v>
      </c>
      <c r="E6454" s="8" t="s">
        <v>139</v>
      </c>
      <c r="F6454" s="8" t="s">
        <v>8717</v>
      </c>
    </row>
    <row r="6455" spans="2:6" x14ac:dyDescent="0.3">
      <c r="B6455" s="8" t="s">
        <v>9141</v>
      </c>
      <c r="C6455" s="8"/>
      <c r="D6455" s="8" t="s">
        <v>9141</v>
      </c>
      <c r="E6455" s="8" t="s">
        <v>139</v>
      </c>
      <c r="F6455" s="8" t="s">
        <v>8717</v>
      </c>
    </row>
    <row r="6456" spans="2:6" x14ac:dyDescent="0.3">
      <c r="B6456" s="8" t="s">
        <v>9503</v>
      </c>
      <c r="C6456" s="8" t="s">
        <v>2749</v>
      </c>
      <c r="D6456" s="8" t="s">
        <v>9504</v>
      </c>
      <c r="E6456" s="8" t="s">
        <v>139</v>
      </c>
      <c r="F6456" s="8" t="s">
        <v>8717</v>
      </c>
    </row>
    <row r="6457" spans="2:6" x14ac:dyDescent="0.3">
      <c r="B6457" s="8" t="s">
        <v>9503</v>
      </c>
      <c r="C6457" s="8" t="s">
        <v>3477</v>
      </c>
      <c r="D6457" s="8" t="s">
        <v>9505</v>
      </c>
      <c r="E6457" s="8" t="s">
        <v>139</v>
      </c>
      <c r="F6457" s="8" t="s">
        <v>8717</v>
      </c>
    </row>
    <row r="6458" spans="2:6" x14ac:dyDescent="0.3">
      <c r="B6458" s="8" t="s">
        <v>9503</v>
      </c>
      <c r="C6458" s="8" t="s">
        <v>9506</v>
      </c>
      <c r="D6458" s="8" t="s">
        <v>9507</v>
      </c>
      <c r="E6458" s="8" t="s">
        <v>139</v>
      </c>
      <c r="F6458" s="8" t="s">
        <v>8717</v>
      </c>
    </row>
    <row r="6459" spans="2:6" x14ac:dyDescent="0.3">
      <c r="B6459" s="8" t="s">
        <v>9503</v>
      </c>
      <c r="C6459" s="8" t="s">
        <v>4742</v>
      </c>
      <c r="D6459" s="8" t="s">
        <v>9508</v>
      </c>
      <c r="E6459" s="8" t="s">
        <v>139</v>
      </c>
      <c r="F6459" s="8" t="s">
        <v>8717</v>
      </c>
    </row>
    <row r="6460" spans="2:6" x14ac:dyDescent="0.3">
      <c r="B6460" s="8" t="s">
        <v>9503</v>
      </c>
      <c r="C6460" s="8" t="s">
        <v>6506</v>
      </c>
      <c r="D6460" s="8" t="s">
        <v>9509</v>
      </c>
      <c r="E6460" s="8" t="s">
        <v>139</v>
      </c>
      <c r="F6460" s="8" t="s">
        <v>8717</v>
      </c>
    </row>
    <row r="6461" spans="2:6" x14ac:dyDescent="0.3">
      <c r="B6461" s="8" t="s">
        <v>9503</v>
      </c>
      <c r="C6461" s="8" t="s">
        <v>484</v>
      </c>
      <c r="D6461" s="8" t="s">
        <v>9510</v>
      </c>
      <c r="E6461" s="8" t="s">
        <v>139</v>
      </c>
      <c r="F6461" s="8" t="s">
        <v>8717</v>
      </c>
    </row>
    <row r="6462" spans="2:6" x14ac:dyDescent="0.3">
      <c r="B6462" s="8" t="s">
        <v>3395</v>
      </c>
      <c r="C6462" s="8">
        <v>4</v>
      </c>
      <c r="D6462" s="8" t="s">
        <v>9511</v>
      </c>
      <c r="E6462" s="8" t="s">
        <v>139</v>
      </c>
      <c r="F6462" s="8" t="s">
        <v>8717</v>
      </c>
    </row>
    <row r="6463" spans="2:6" x14ac:dyDescent="0.3">
      <c r="B6463" s="8" t="s">
        <v>3395</v>
      </c>
      <c r="C6463" s="8" t="s">
        <v>5332</v>
      </c>
      <c r="D6463" s="8" t="s">
        <v>9512</v>
      </c>
      <c r="E6463" s="8" t="s">
        <v>139</v>
      </c>
      <c r="F6463" s="8" t="s">
        <v>8717</v>
      </c>
    </row>
    <row r="6464" spans="2:6" x14ac:dyDescent="0.3">
      <c r="B6464" s="8" t="s">
        <v>3395</v>
      </c>
      <c r="C6464" s="8">
        <v>7</v>
      </c>
      <c r="D6464" s="8" t="s">
        <v>9513</v>
      </c>
      <c r="E6464" s="8" t="s">
        <v>139</v>
      </c>
      <c r="F6464" s="8" t="s">
        <v>8717</v>
      </c>
    </row>
    <row r="6465" spans="2:6" x14ac:dyDescent="0.3">
      <c r="B6465" s="8" t="s">
        <v>3395</v>
      </c>
      <c r="C6465" s="8" t="s">
        <v>9514</v>
      </c>
      <c r="D6465" s="8" t="s">
        <v>9515</v>
      </c>
      <c r="E6465" s="8" t="s">
        <v>139</v>
      </c>
      <c r="F6465" s="8" t="s">
        <v>8717</v>
      </c>
    </row>
    <row r="6466" spans="2:6" x14ac:dyDescent="0.3">
      <c r="B6466" s="8" t="s">
        <v>3395</v>
      </c>
      <c r="C6466" s="8">
        <v>8</v>
      </c>
      <c r="D6466" s="8" t="s">
        <v>9516</v>
      </c>
      <c r="E6466" s="8" t="s">
        <v>139</v>
      </c>
      <c r="F6466" s="8" t="s">
        <v>8717</v>
      </c>
    </row>
    <row r="6467" spans="2:6" x14ac:dyDescent="0.3">
      <c r="B6467" s="8" t="s">
        <v>3585</v>
      </c>
      <c r="C6467" s="8" t="s">
        <v>7233</v>
      </c>
      <c r="D6467" s="8" t="s">
        <v>9517</v>
      </c>
      <c r="E6467" s="8" t="s">
        <v>139</v>
      </c>
      <c r="F6467" s="8" t="s">
        <v>8717</v>
      </c>
    </row>
    <row r="6468" spans="2:6" x14ac:dyDescent="0.3">
      <c r="B6468" s="8" t="s">
        <v>3585</v>
      </c>
      <c r="C6468" s="8" t="s">
        <v>5031</v>
      </c>
      <c r="D6468" s="8" t="s">
        <v>9518</v>
      </c>
      <c r="E6468" s="8" t="s">
        <v>139</v>
      </c>
      <c r="F6468" s="8" t="s">
        <v>8717</v>
      </c>
    </row>
    <row r="6469" spans="2:6" x14ac:dyDescent="0.3">
      <c r="B6469" s="8" t="s">
        <v>3585</v>
      </c>
      <c r="C6469" s="8" t="s">
        <v>1847</v>
      </c>
      <c r="D6469" s="8" t="s">
        <v>9519</v>
      </c>
      <c r="E6469" s="8" t="s">
        <v>139</v>
      </c>
      <c r="F6469" s="8" t="s">
        <v>8717</v>
      </c>
    </row>
    <row r="6470" spans="2:6" x14ac:dyDescent="0.3">
      <c r="B6470" s="8" t="s">
        <v>3585</v>
      </c>
      <c r="C6470" s="8" t="s">
        <v>1851</v>
      </c>
      <c r="D6470" s="8" t="s">
        <v>9520</v>
      </c>
      <c r="E6470" s="8" t="s">
        <v>139</v>
      </c>
      <c r="F6470" s="8" t="s">
        <v>8717</v>
      </c>
    </row>
    <row r="6471" spans="2:6" x14ac:dyDescent="0.3">
      <c r="B6471" s="8" t="s">
        <v>3585</v>
      </c>
      <c r="C6471" s="8" t="s">
        <v>1853</v>
      </c>
      <c r="D6471" s="8" t="s">
        <v>9521</v>
      </c>
      <c r="E6471" s="8" t="s">
        <v>139</v>
      </c>
      <c r="F6471" s="8" t="s">
        <v>8717</v>
      </c>
    </row>
    <row r="6472" spans="2:6" x14ac:dyDescent="0.3">
      <c r="B6472" s="8" t="s">
        <v>3585</v>
      </c>
      <c r="C6472" s="8" t="s">
        <v>1855</v>
      </c>
      <c r="D6472" s="8" t="s">
        <v>9522</v>
      </c>
      <c r="E6472" s="8" t="s">
        <v>139</v>
      </c>
      <c r="F6472" s="8" t="s">
        <v>8717</v>
      </c>
    </row>
    <row r="6473" spans="2:6" x14ac:dyDescent="0.3">
      <c r="B6473" s="8" t="s">
        <v>3585</v>
      </c>
      <c r="C6473" s="8" t="s">
        <v>1857</v>
      </c>
      <c r="D6473" s="8" t="s">
        <v>9523</v>
      </c>
      <c r="E6473" s="8" t="s">
        <v>139</v>
      </c>
      <c r="F6473" s="8" t="s">
        <v>8717</v>
      </c>
    </row>
    <row r="6474" spans="2:6" x14ac:dyDescent="0.3">
      <c r="B6474" s="8" t="s">
        <v>3585</v>
      </c>
      <c r="C6474" s="8" t="s">
        <v>9524</v>
      </c>
      <c r="D6474" s="8" t="s">
        <v>9525</v>
      </c>
      <c r="E6474" s="8" t="s">
        <v>139</v>
      </c>
      <c r="F6474" s="8" t="s">
        <v>8717</v>
      </c>
    </row>
    <row r="6475" spans="2:6" x14ac:dyDescent="0.3">
      <c r="B6475" s="8" t="s">
        <v>3585</v>
      </c>
      <c r="C6475" s="8" t="s">
        <v>9526</v>
      </c>
      <c r="D6475" s="8" t="s">
        <v>9527</v>
      </c>
      <c r="E6475" s="8" t="s">
        <v>139</v>
      </c>
      <c r="F6475" s="8" t="s">
        <v>8717</v>
      </c>
    </row>
    <row r="6476" spans="2:6" x14ac:dyDescent="0.3">
      <c r="B6476" s="8" t="s">
        <v>9528</v>
      </c>
      <c r="C6476" s="8" t="s">
        <v>7881</v>
      </c>
      <c r="D6476" s="8" t="s">
        <v>9529</v>
      </c>
      <c r="E6476" s="8" t="s">
        <v>139</v>
      </c>
      <c r="F6476" s="8" t="s">
        <v>8717</v>
      </c>
    </row>
    <row r="6477" spans="2:6" x14ac:dyDescent="0.3">
      <c r="B6477" s="8" t="s">
        <v>9528</v>
      </c>
      <c r="C6477" s="8" t="s">
        <v>9530</v>
      </c>
      <c r="D6477" s="8" t="s">
        <v>9531</v>
      </c>
      <c r="E6477" s="8" t="s">
        <v>139</v>
      </c>
      <c r="F6477" s="8" t="s">
        <v>8717</v>
      </c>
    </row>
    <row r="6478" spans="2:6" x14ac:dyDescent="0.3">
      <c r="B6478" s="8" t="s">
        <v>7306</v>
      </c>
      <c r="C6478" s="8" t="s">
        <v>158</v>
      </c>
      <c r="D6478" s="8" t="s">
        <v>9532</v>
      </c>
      <c r="E6478" s="8" t="s">
        <v>139</v>
      </c>
      <c r="F6478" s="8" t="s">
        <v>8717</v>
      </c>
    </row>
    <row r="6479" spans="2:6" x14ac:dyDescent="0.3">
      <c r="B6479" s="8" t="s">
        <v>7306</v>
      </c>
      <c r="C6479" s="8" t="s">
        <v>160</v>
      </c>
      <c r="D6479" s="8" t="s">
        <v>9533</v>
      </c>
      <c r="E6479" s="8" t="s">
        <v>139</v>
      </c>
      <c r="F6479" s="8" t="s">
        <v>8717</v>
      </c>
    </row>
    <row r="6480" spans="2:6" x14ac:dyDescent="0.3">
      <c r="B6480" s="8" t="s">
        <v>7306</v>
      </c>
      <c r="C6480" s="8" t="s">
        <v>1179</v>
      </c>
      <c r="D6480" s="8" t="s">
        <v>9534</v>
      </c>
      <c r="E6480" s="8" t="s">
        <v>139</v>
      </c>
      <c r="F6480" s="8" t="s">
        <v>8717</v>
      </c>
    </row>
    <row r="6481" spans="2:6" x14ac:dyDescent="0.3">
      <c r="B6481" s="8" t="s">
        <v>7306</v>
      </c>
      <c r="C6481" s="8" t="s">
        <v>1181</v>
      </c>
      <c r="D6481" s="8" t="s">
        <v>9535</v>
      </c>
      <c r="E6481" s="8" t="s">
        <v>139</v>
      </c>
      <c r="F6481" s="8" t="s">
        <v>8717</v>
      </c>
    </row>
    <row r="6482" spans="2:6" x14ac:dyDescent="0.3">
      <c r="B6482" s="8" t="s">
        <v>7306</v>
      </c>
      <c r="C6482" s="8" t="s">
        <v>6594</v>
      </c>
      <c r="D6482" s="8" t="s">
        <v>9536</v>
      </c>
      <c r="E6482" s="8" t="s">
        <v>139</v>
      </c>
      <c r="F6482" s="8" t="s">
        <v>8717</v>
      </c>
    </row>
    <row r="6483" spans="2:6" x14ac:dyDescent="0.3">
      <c r="B6483" s="8" t="s">
        <v>7306</v>
      </c>
      <c r="C6483" s="8" t="s">
        <v>1910</v>
      </c>
      <c r="D6483" s="8" t="s">
        <v>9537</v>
      </c>
      <c r="E6483" s="8" t="s">
        <v>139</v>
      </c>
      <c r="F6483" s="8" t="s">
        <v>8717</v>
      </c>
    </row>
    <row r="6484" spans="2:6" x14ac:dyDescent="0.3">
      <c r="B6484" s="8" t="s">
        <v>7306</v>
      </c>
      <c r="C6484" s="8" t="s">
        <v>1912</v>
      </c>
      <c r="D6484" s="8" t="s">
        <v>9538</v>
      </c>
      <c r="E6484" s="8" t="s">
        <v>139</v>
      </c>
      <c r="F6484" s="8" t="s">
        <v>8717</v>
      </c>
    </row>
    <row r="6485" spans="2:6" x14ac:dyDescent="0.3">
      <c r="B6485" s="8" t="s">
        <v>7306</v>
      </c>
      <c r="C6485" s="8" t="s">
        <v>472</v>
      </c>
      <c r="D6485" s="8" t="s">
        <v>9539</v>
      </c>
      <c r="E6485" s="8" t="s">
        <v>139</v>
      </c>
      <c r="F6485" s="8" t="s">
        <v>8717</v>
      </c>
    </row>
    <row r="6486" spans="2:6" x14ac:dyDescent="0.3">
      <c r="B6486" s="8" t="s">
        <v>7306</v>
      </c>
      <c r="C6486" s="8" t="s">
        <v>474</v>
      </c>
      <c r="D6486" s="8" t="s">
        <v>9540</v>
      </c>
      <c r="E6486" s="8" t="s">
        <v>139</v>
      </c>
      <c r="F6486" s="8" t="s">
        <v>8717</v>
      </c>
    </row>
    <row r="6487" spans="2:6" x14ac:dyDescent="0.3">
      <c r="B6487" s="8" t="s">
        <v>7306</v>
      </c>
      <c r="C6487" s="8" t="s">
        <v>9541</v>
      </c>
      <c r="D6487" s="8" t="s">
        <v>9542</v>
      </c>
      <c r="E6487" s="8" t="s">
        <v>139</v>
      </c>
      <c r="F6487" s="8" t="s">
        <v>8717</v>
      </c>
    </row>
    <row r="6488" spans="2:6" x14ac:dyDescent="0.3">
      <c r="B6488" s="8" t="s">
        <v>7306</v>
      </c>
      <c r="C6488" s="8" t="s">
        <v>9543</v>
      </c>
      <c r="D6488" s="8" t="s">
        <v>9544</v>
      </c>
      <c r="E6488" s="8" t="s">
        <v>139</v>
      </c>
      <c r="F6488" s="8" t="s">
        <v>8717</v>
      </c>
    </row>
    <row r="6489" spans="2:6" x14ac:dyDescent="0.3">
      <c r="B6489" s="8" t="s">
        <v>7306</v>
      </c>
      <c r="C6489" s="8" t="s">
        <v>9545</v>
      </c>
      <c r="D6489" s="8" t="s">
        <v>9546</v>
      </c>
      <c r="E6489" s="8" t="s">
        <v>139</v>
      </c>
      <c r="F6489" s="8" t="s">
        <v>8717</v>
      </c>
    </row>
    <row r="6490" spans="2:6" x14ac:dyDescent="0.3">
      <c r="B6490" s="8" t="s">
        <v>7306</v>
      </c>
      <c r="C6490" s="8" t="s">
        <v>8365</v>
      </c>
      <c r="D6490" s="8" t="s">
        <v>9547</v>
      </c>
      <c r="E6490" s="8" t="s">
        <v>139</v>
      </c>
      <c r="F6490" s="8" t="s">
        <v>8717</v>
      </c>
    </row>
    <row r="6491" spans="2:6" x14ac:dyDescent="0.3">
      <c r="B6491" s="8" t="s">
        <v>7306</v>
      </c>
      <c r="C6491" s="8" t="s">
        <v>7866</v>
      </c>
      <c r="D6491" s="8" t="s">
        <v>9548</v>
      </c>
      <c r="E6491" s="8" t="s">
        <v>139</v>
      </c>
      <c r="F6491" s="8" t="s">
        <v>8717</v>
      </c>
    </row>
    <row r="6492" spans="2:6" x14ac:dyDescent="0.3">
      <c r="B6492" s="8" t="s">
        <v>7306</v>
      </c>
      <c r="C6492" s="8" t="s">
        <v>4746</v>
      </c>
      <c r="D6492" s="8" t="s">
        <v>9549</v>
      </c>
      <c r="E6492" s="8" t="s">
        <v>139</v>
      </c>
      <c r="F6492" s="8" t="s">
        <v>8717</v>
      </c>
    </row>
    <row r="6493" spans="2:6" x14ac:dyDescent="0.3">
      <c r="B6493" s="8" t="s">
        <v>7306</v>
      </c>
      <c r="C6493" s="8" t="s">
        <v>6538</v>
      </c>
      <c r="D6493" s="8" t="s">
        <v>9550</v>
      </c>
      <c r="E6493" s="8" t="s">
        <v>139</v>
      </c>
      <c r="F6493" s="8" t="s">
        <v>8717</v>
      </c>
    </row>
    <row r="6494" spans="2:6" x14ac:dyDescent="0.3">
      <c r="B6494" s="8" t="s">
        <v>3616</v>
      </c>
      <c r="C6494" s="8" t="s">
        <v>2192</v>
      </c>
      <c r="D6494" s="8" t="s">
        <v>9551</v>
      </c>
      <c r="E6494" s="8" t="s">
        <v>139</v>
      </c>
      <c r="F6494" s="8" t="s">
        <v>8717</v>
      </c>
    </row>
    <row r="6495" spans="2:6" x14ac:dyDescent="0.3">
      <c r="B6495" s="8" t="s">
        <v>3616</v>
      </c>
      <c r="C6495" s="8" t="s">
        <v>8589</v>
      </c>
      <c r="D6495" s="8" t="s">
        <v>9552</v>
      </c>
      <c r="E6495" s="8" t="s">
        <v>139</v>
      </c>
      <c r="F6495" s="8" t="s">
        <v>8717</v>
      </c>
    </row>
    <row r="6496" spans="2:6" x14ac:dyDescent="0.3">
      <c r="B6496" s="8" t="s">
        <v>3616</v>
      </c>
      <c r="C6496" s="8" t="s">
        <v>8591</v>
      </c>
      <c r="D6496" s="8" t="s">
        <v>9553</v>
      </c>
      <c r="E6496" s="8" t="s">
        <v>139</v>
      </c>
      <c r="F6496" s="8" t="s">
        <v>8717</v>
      </c>
    </row>
    <row r="6497" spans="2:6" x14ac:dyDescent="0.3">
      <c r="B6497" s="8" t="s">
        <v>3616</v>
      </c>
      <c r="C6497" s="8" t="s">
        <v>5642</v>
      </c>
      <c r="D6497" s="8" t="s">
        <v>9554</v>
      </c>
      <c r="E6497" s="8" t="s">
        <v>139</v>
      </c>
      <c r="F6497" s="8" t="s">
        <v>8717</v>
      </c>
    </row>
    <row r="6498" spans="2:6" x14ac:dyDescent="0.3">
      <c r="B6498" s="8" t="s">
        <v>3616</v>
      </c>
      <c r="C6498" s="8" t="s">
        <v>5644</v>
      </c>
      <c r="D6498" s="8" t="s">
        <v>9555</v>
      </c>
      <c r="E6498" s="8" t="s">
        <v>139</v>
      </c>
      <c r="F6498" s="8" t="s">
        <v>8717</v>
      </c>
    </row>
    <row r="6499" spans="2:6" x14ac:dyDescent="0.3">
      <c r="B6499" s="8" t="s">
        <v>3616</v>
      </c>
      <c r="C6499" s="8" t="s">
        <v>9556</v>
      </c>
      <c r="D6499" s="8" t="s">
        <v>9557</v>
      </c>
      <c r="E6499" s="8" t="s">
        <v>139</v>
      </c>
      <c r="F6499" s="8" t="s">
        <v>8717</v>
      </c>
    </row>
    <row r="6500" spans="2:6" x14ac:dyDescent="0.3">
      <c r="B6500" s="8" t="s">
        <v>3616</v>
      </c>
      <c r="C6500" s="8" t="s">
        <v>2494</v>
      </c>
      <c r="D6500" s="8" t="s">
        <v>9558</v>
      </c>
      <c r="E6500" s="8" t="s">
        <v>139</v>
      </c>
      <c r="F6500" s="8" t="s">
        <v>8717</v>
      </c>
    </row>
    <row r="6501" spans="2:6" x14ac:dyDescent="0.3">
      <c r="B6501" s="8" t="s">
        <v>3616</v>
      </c>
      <c r="C6501" s="8" t="s">
        <v>7633</v>
      </c>
      <c r="D6501" s="8" t="s">
        <v>9559</v>
      </c>
      <c r="E6501" s="8" t="s">
        <v>139</v>
      </c>
      <c r="F6501" s="8" t="s">
        <v>8717</v>
      </c>
    </row>
    <row r="6502" spans="2:6" x14ac:dyDescent="0.3">
      <c r="B6502" s="8" t="s">
        <v>3616</v>
      </c>
      <c r="C6502" s="8" t="s">
        <v>2214</v>
      </c>
      <c r="D6502" s="8" t="s">
        <v>9560</v>
      </c>
      <c r="E6502" s="8" t="s">
        <v>139</v>
      </c>
      <c r="F6502" s="8" t="s">
        <v>8717</v>
      </c>
    </row>
    <row r="6503" spans="2:6" x14ac:dyDescent="0.3">
      <c r="B6503" s="8" t="s">
        <v>3616</v>
      </c>
      <c r="C6503" s="8" t="s">
        <v>2216</v>
      </c>
      <c r="D6503" s="8" t="s">
        <v>9561</v>
      </c>
      <c r="E6503" s="8" t="s">
        <v>139</v>
      </c>
      <c r="F6503" s="8" t="s">
        <v>8717</v>
      </c>
    </row>
    <row r="6504" spans="2:6" x14ac:dyDescent="0.3">
      <c r="B6504" s="8" t="s">
        <v>3616</v>
      </c>
      <c r="C6504" s="8" t="s">
        <v>9562</v>
      </c>
      <c r="D6504" s="8" t="s">
        <v>9563</v>
      </c>
      <c r="E6504" s="8" t="s">
        <v>139</v>
      </c>
      <c r="F6504" s="8" t="s">
        <v>8717</v>
      </c>
    </row>
    <row r="6505" spans="2:6" x14ac:dyDescent="0.3">
      <c r="B6505" s="8" t="s">
        <v>3616</v>
      </c>
      <c r="C6505" s="8" t="s">
        <v>5070</v>
      </c>
      <c r="D6505" s="8" t="s">
        <v>9564</v>
      </c>
      <c r="E6505" s="8" t="s">
        <v>139</v>
      </c>
      <c r="F6505" s="8" t="s">
        <v>8717</v>
      </c>
    </row>
    <row r="6506" spans="2:6" x14ac:dyDescent="0.3">
      <c r="B6506" s="8" t="s">
        <v>3616</v>
      </c>
      <c r="C6506" s="8" t="s">
        <v>9565</v>
      </c>
      <c r="D6506" s="8" t="s">
        <v>9566</v>
      </c>
      <c r="E6506" s="8" t="s">
        <v>139</v>
      </c>
      <c r="F6506" s="8" t="s">
        <v>8717</v>
      </c>
    </row>
    <row r="6507" spans="2:6" x14ac:dyDescent="0.3">
      <c r="B6507" s="8" t="s">
        <v>3616</v>
      </c>
      <c r="C6507" s="8" t="s">
        <v>9567</v>
      </c>
      <c r="D6507" s="8" t="s">
        <v>9568</v>
      </c>
      <c r="E6507" s="8" t="s">
        <v>139</v>
      </c>
      <c r="F6507" s="8" t="s">
        <v>8717</v>
      </c>
    </row>
    <row r="6508" spans="2:6" x14ac:dyDescent="0.3">
      <c r="B6508" s="8" t="s">
        <v>3616</v>
      </c>
      <c r="C6508" s="8" t="s">
        <v>9569</v>
      </c>
      <c r="D6508" s="8" t="s">
        <v>9570</v>
      </c>
      <c r="E6508" s="8" t="s">
        <v>139</v>
      </c>
      <c r="F6508" s="8" t="s">
        <v>8717</v>
      </c>
    </row>
    <row r="6509" spans="2:6" x14ac:dyDescent="0.3">
      <c r="B6509" s="8" t="s">
        <v>3616</v>
      </c>
      <c r="C6509" s="8" t="s">
        <v>9571</v>
      </c>
      <c r="D6509" s="8" t="s">
        <v>9572</v>
      </c>
      <c r="E6509" s="8" t="s">
        <v>139</v>
      </c>
      <c r="F6509" s="8" t="s">
        <v>8717</v>
      </c>
    </row>
    <row r="6510" spans="2:6" x14ac:dyDescent="0.3">
      <c r="B6510" s="8" t="s">
        <v>3616</v>
      </c>
      <c r="C6510" s="8" t="s">
        <v>1386</v>
      </c>
      <c r="D6510" s="8" t="s">
        <v>9573</v>
      </c>
      <c r="E6510" s="8" t="s">
        <v>139</v>
      </c>
      <c r="F6510" s="8" t="s">
        <v>8717</v>
      </c>
    </row>
    <row r="6511" spans="2:6" x14ac:dyDescent="0.3">
      <c r="B6511" s="8" t="s">
        <v>3616</v>
      </c>
      <c r="C6511" s="8" t="s">
        <v>4867</v>
      </c>
      <c r="D6511" s="8" t="s">
        <v>9574</v>
      </c>
      <c r="E6511" s="8" t="s">
        <v>139</v>
      </c>
      <c r="F6511" s="8" t="s">
        <v>8717</v>
      </c>
    </row>
    <row r="6512" spans="2:6" x14ac:dyDescent="0.3">
      <c r="B6512" s="8" t="s">
        <v>3616</v>
      </c>
      <c r="C6512" s="8" t="s">
        <v>4869</v>
      </c>
      <c r="D6512" s="8" t="s">
        <v>9575</v>
      </c>
      <c r="E6512" s="8" t="s">
        <v>139</v>
      </c>
      <c r="F6512" s="8" t="s">
        <v>8717</v>
      </c>
    </row>
    <row r="6513" spans="2:6" x14ac:dyDescent="0.3">
      <c r="B6513" s="8" t="s">
        <v>3616</v>
      </c>
      <c r="C6513" s="8" t="s">
        <v>3686</v>
      </c>
      <c r="D6513" s="8" t="s">
        <v>9576</v>
      </c>
      <c r="E6513" s="8" t="s">
        <v>139</v>
      </c>
      <c r="F6513" s="8" t="s">
        <v>8717</v>
      </c>
    </row>
    <row r="6514" spans="2:6" x14ac:dyDescent="0.3">
      <c r="B6514" s="8" t="s">
        <v>3616</v>
      </c>
      <c r="C6514" s="8" t="s">
        <v>9577</v>
      </c>
      <c r="D6514" s="8" t="s">
        <v>9578</v>
      </c>
      <c r="E6514" s="8" t="s">
        <v>139</v>
      </c>
      <c r="F6514" s="8" t="s">
        <v>8717</v>
      </c>
    </row>
    <row r="6515" spans="2:6" x14ac:dyDescent="0.3">
      <c r="B6515" s="8" t="s">
        <v>3616</v>
      </c>
      <c r="C6515" s="8" t="s">
        <v>3688</v>
      </c>
      <c r="D6515" s="8" t="s">
        <v>9579</v>
      </c>
      <c r="E6515" s="8" t="s">
        <v>139</v>
      </c>
      <c r="F6515" s="8" t="s">
        <v>8717</v>
      </c>
    </row>
    <row r="6516" spans="2:6" x14ac:dyDescent="0.3">
      <c r="B6516" s="8" t="s">
        <v>3616</v>
      </c>
      <c r="C6516" s="8" t="s">
        <v>1394</v>
      </c>
      <c r="D6516" s="8" t="s">
        <v>9580</v>
      </c>
      <c r="E6516" s="8" t="s">
        <v>139</v>
      </c>
      <c r="F6516" s="8" t="s">
        <v>8717</v>
      </c>
    </row>
    <row r="6517" spans="2:6" x14ac:dyDescent="0.3">
      <c r="B6517" s="8" t="s">
        <v>3616</v>
      </c>
      <c r="C6517" s="8" t="s">
        <v>3691</v>
      </c>
      <c r="D6517" s="8" t="s">
        <v>9581</v>
      </c>
      <c r="E6517" s="8" t="s">
        <v>139</v>
      </c>
      <c r="F6517" s="8" t="s">
        <v>8717</v>
      </c>
    </row>
    <row r="6518" spans="2:6" x14ac:dyDescent="0.3">
      <c r="B6518" s="8" t="s">
        <v>3616</v>
      </c>
      <c r="C6518" s="8" t="s">
        <v>6214</v>
      </c>
      <c r="D6518" s="8" t="s">
        <v>9582</v>
      </c>
      <c r="E6518" s="8" t="s">
        <v>139</v>
      </c>
      <c r="F6518" s="8" t="s">
        <v>8717</v>
      </c>
    </row>
    <row r="6519" spans="2:6" x14ac:dyDescent="0.3">
      <c r="B6519" s="8" t="s">
        <v>7362</v>
      </c>
      <c r="C6519" s="8" t="s">
        <v>4733</v>
      </c>
      <c r="D6519" s="8" t="s">
        <v>9583</v>
      </c>
      <c r="E6519" s="8" t="s">
        <v>139</v>
      </c>
      <c r="F6519" s="8" t="s">
        <v>8717</v>
      </c>
    </row>
    <row r="6520" spans="2:6" x14ac:dyDescent="0.3">
      <c r="B6520" s="8" t="s">
        <v>8623</v>
      </c>
      <c r="C6520" s="8" t="s">
        <v>2465</v>
      </c>
      <c r="D6520" s="8" t="s">
        <v>9584</v>
      </c>
      <c r="E6520" s="8" t="s">
        <v>139</v>
      </c>
      <c r="F6520" s="8" t="s">
        <v>8717</v>
      </c>
    </row>
    <row r="6521" spans="2:6" x14ac:dyDescent="0.3">
      <c r="B6521" s="8" t="s">
        <v>8623</v>
      </c>
      <c r="C6521" s="8" t="s">
        <v>3716</v>
      </c>
      <c r="D6521" s="8" t="s">
        <v>9585</v>
      </c>
      <c r="E6521" s="8" t="s">
        <v>139</v>
      </c>
      <c r="F6521" s="8" t="s">
        <v>8717</v>
      </c>
    </row>
    <row r="6522" spans="2:6" x14ac:dyDescent="0.3">
      <c r="B6522" s="8" t="s">
        <v>8623</v>
      </c>
      <c r="C6522" s="8" t="s">
        <v>189</v>
      </c>
      <c r="D6522" s="8" t="s">
        <v>9586</v>
      </c>
      <c r="E6522" s="8" t="s">
        <v>139</v>
      </c>
      <c r="F6522" s="8" t="s">
        <v>8717</v>
      </c>
    </row>
    <row r="6523" spans="2:6" x14ac:dyDescent="0.3">
      <c r="B6523" s="8" t="s">
        <v>8623</v>
      </c>
      <c r="C6523" s="8" t="s">
        <v>6251</v>
      </c>
      <c r="D6523" s="8" t="s">
        <v>9587</v>
      </c>
      <c r="E6523" s="8" t="s">
        <v>139</v>
      </c>
      <c r="F6523" s="8" t="s">
        <v>8717</v>
      </c>
    </row>
    <row r="6524" spans="2:6" x14ac:dyDescent="0.3">
      <c r="B6524" s="8" t="s">
        <v>8623</v>
      </c>
      <c r="C6524" s="8" t="s">
        <v>9588</v>
      </c>
      <c r="D6524" s="8" t="s">
        <v>9589</v>
      </c>
      <c r="E6524" s="8" t="s">
        <v>139</v>
      </c>
      <c r="F6524" s="8" t="s">
        <v>8717</v>
      </c>
    </row>
    <row r="6525" spans="2:6" x14ac:dyDescent="0.3">
      <c r="B6525" s="8" t="s">
        <v>8623</v>
      </c>
      <c r="C6525" s="8" t="s">
        <v>2239</v>
      </c>
      <c r="D6525" s="8" t="s">
        <v>9590</v>
      </c>
      <c r="E6525" s="8" t="s">
        <v>139</v>
      </c>
      <c r="F6525" s="8" t="s">
        <v>8717</v>
      </c>
    </row>
    <row r="6526" spans="2:6" x14ac:dyDescent="0.3">
      <c r="B6526" s="8" t="s">
        <v>8623</v>
      </c>
      <c r="C6526" s="8" t="s">
        <v>6253</v>
      </c>
      <c r="D6526" s="8" t="s">
        <v>9591</v>
      </c>
      <c r="E6526" s="8" t="s">
        <v>139</v>
      </c>
      <c r="F6526" s="8" t="s">
        <v>8717</v>
      </c>
    </row>
    <row r="6527" spans="2:6" x14ac:dyDescent="0.3">
      <c r="B6527" s="8" t="s">
        <v>8623</v>
      </c>
      <c r="C6527" s="8" t="s">
        <v>195</v>
      </c>
      <c r="D6527" s="8" t="s">
        <v>9592</v>
      </c>
      <c r="E6527" s="8" t="s">
        <v>139</v>
      </c>
      <c r="F6527" s="8" t="s">
        <v>8717</v>
      </c>
    </row>
    <row r="6528" spans="2:6" x14ac:dyDescent="0.3">
      <c r="B6528" s="8" t="s">
        <v>8623</v>
      </c>
      <c r="C6528" s="8" t="s">
        <v>197</v>
      </c>
      <c r="D6528" s="8" t="s">
        <v>9593</v>
      </c>
      <c r="E6528" s="8" t="s">
        <v>139</v>
      </c>
      <c r="F6528" s="8" t="s">
        <v>8717</v>
      </c>
    </row>
    <row r="6529" spans="2:6" x14ac:dyDescent="0.3">
      <c r="B6529" s="8" t="s">
        <v>8623</v>
      </c>
      <c r="C6529" s="8" t="s">
        <v>533</v>
      </c>
      <c r="D6529" s="8" t="s">
        <v>9594</v>
      </c>
      <c r="E6529" s="8" t="s">
        <v>139</v>
      </c>
      <c r="F6529" s="8" t="s">
        <v>8717</v>
      </c>
    </row>
    <row r="6530" spans="2:6" x14ac:dyDescent="0.3">
      <c r="B6530" s="8" t="s">
        <v>8623</v>
      </c>
      <c r="C6530" s="8" t="s">
        <v>535</v>
      </c>
      <c r="D6530" s="8" t="s">
        <v>9595</v>
      </c>
      <c r="E6530" s="8" t="s">
        <v>139</v>
      </c>
      <c r="F6530" s="8" t="s">
        <v>8717</v>
      </c>
    </row>
    <row r="6531" spans="2:6" x14ac:dyDescent="0.3">
      <c r="B6531" s="8" t="s">
        <v>8623</v>
      </c>
      <c r="C6531" s="8" t="s">
        <v>537</v>
      </c>
      <c r="D6531" s="8" t="s">
        <v>9596</v>
      </c>
      <c r="E6531" s="8" t="s">
        <v>139</v>
      </c>
      <c r="F6531" s="8" t="s">
        <v>8717</v>
      </c>
    </row>
    <row r="6532" spans="2:6" x14ac:dyDescent="0.3">
      <c r="B6532" s="8" t="s">
        <v>8623</v>
      </c>
      <c r="C6532" s="8" t="s">
        <v>1672</v>
      </c>
      <c r="D6532" s="8" t="s">
        <v>9597</v>
      </c>
      <c r="E6532" s="8" t="s">
        <v>139</v>
      </c>
      <c r="F6532" s="8" t="s">
        <v>8717</v>
      </c>
    </row>
    <row r="6533" spans="2:6" x14ac:dyDescent="0.3">
      <c r="B6533" s="8" t="s">
        <v>8623</v>
      </c>
      <c r="C6533" s="8" t="s">
        <v>9598</v>
      </c>
      <c r="D6533" s="8" t="s">
        <v>9599</v>
      </c>
      <c r="E6533" s="8" t="s">
        <v>139</v>
      </c>
      <c r="F6533" s="8" t="s">
        <v>8717</v>
      </c>
    </row>
    <row r="6534" spans="2:6" x14ac:dyDescent="0.3">
      <c r="B6534" s="8" t="s">
        <v>8623</v>
      </c>
      <c r="C6534" s="8" t="s">
        <v>3754</v>
      </c>
      <c r="D6534" s="8" t="s">
        <v>9600</v>
      </c>
      <c r="E6534" s="8" t="s">
        <v>139</v>
      </c>
      <c r="F6534" s="8" t="s">
        <v>8717</v>
      </c>
    </row>
    <row r="6535" spans="2:6" x14ac:dyDescent="0.3">
      <c r="B6535" s="8" t="s">
        <v>8623</v>
      </c>
      <c r="C6535" s="8" t="s">
        <v>3071</v>
      </c>
      <c r="D6535" s="8" t="s">
        <v>9601</v>
      </c>
      <c r="E6535" s="8" t="s">
        <v>139</v>
      </c>
      <c r="F6535" s="8" t="s">
        <v>8717</v>
      </c>
    </row>
    <row r="6536" spans="2:6" x14ac:dyDescent="0.3">
      <c r="B6536" s="8" t="s">
        <v>8623</v>
      </c>
      <c r="C6536" s="8" t="s">
        <v>7729</v>
      </c>
      <c r="D6536" s="8" t="s">
        <v>9602</v>
      </c>
      <c r="E6536" s="8" t="s">
        <v>139</v>
      </c>
      <c r="F6536" s="8" t="s">
        <v>8717</v>
      </c>
    </row>
    <row r="6537" spans="2:6" x14ac:dyDescent="0.3">
      <c r="B6537" s="8" t="s">
        <v>8623</v>
      </c>
      <c r="C6537" s="8" t="s">
        <v>9603</v>
      </c>
      <c r="D6537" s="8" t="s">
        <v>9604</v>
      </c>
      <c r="E6537" s="8" t="s">
        <v>139</v>
      </c>
      <c r="F6537" s="8" t="s">
        <v>8717</v>
      </c>
    </row>
    <row r="6538" spans="2:6" x14ac:dyDescent="0.3">
      <c r="B6538" s="8" t="s">
        <v>8623</v>
      </c>
      <c r="C6538" s="8" t="s">
        <v>1993</v>
      </c>
      <c r="D6538" s="8" t="s">
        <v>9605</v>
      </c>
      <c r="E6538" s="8" t="s">
        <v>139</v>
      </c>
      <c r="F6538" s="8" t="s">
        <v>8717</v>
      </c>
    </row>
    <row r="6539" spans="2:6" x14ac:dyDescent="0.3">
      <c r="B6539" s="8" t="s">
        <v>8623</v>
      </c>
      <c r="C6539" s="8" t="s">
        <v>8018</v>
      </c>
      <c r="D6539" s="8" t="s">
        <v>9606</v>
      </c>
      <c r="E6539" s="8" t="s">
        <v>139</v>
      </c>
      <c r="F6539" s="8" t="s">
        <v>8717</v>
      </c>
    </row>
    <row r="6540" spans="2:6" x14ac:dyDescent="0.3">
      <c r="B6540" s="8" t="s">
        <v>8623</v>
      </c>
      <c r="C6540" s="8" t="s">
        <v>9607</v>
      </c>
      <c r="D6540" s="8" t="s">
        <v>9608</v>
      </c>
      <c r="E6540" s="8" t="s">
        <v>139</v>
      </c>
      <c r="F6540" s="8" t="s">
        <v>8717</v>
      </c>
    </row>
    <row r="6541" spans="2:6" x14ac:dyDescent="0.3">
      <c r="B6541" s="8" t="s">
        <v>8623</v>
      </c>
      <c r="C6541" s="8" t="s">
        <v>7731</v>
      </c>
      <c r="D6541" s="8" t="s">
        <v>9609</v>
      </c>
      <c r="E6541" s="8" t="s">
        <v>139</v>
      </c>
      <c r="F6541" s="8" t="s">
        <v>8717</v>
      </c>
    </row>
    <row r="6542" spans="2:6" x14ac:dyDescent="0.3">
      <c r="B6542" s="8" t="s">
        <v>8623</v>
      </c>
      <c r="C6542" s="8" t="s">
        <v>4596</v>
      </c>
      <c r="D6542" s="8" t="s">
        <v>9610</v>
      </c>
      <c r="E6542" s="8" t="s">
        <v>139</v>
      </c>
      <c r="F6542" s="8" t="s">
        <v>8717</v>
      </c>
    </row>
    <row r="6543" spans="2:6" x14ac:dyDescent="0.3">
      <c r="B6543" s="8" t="s">
        <v>8623</v>
      </c>
      <c r="C6543" s="8" t="s">
        <v>4032</v>
      </c>
      <c r="D6543" s="8" t="s">
        <v>9611</v>
      </c>
      <c r="E6543" s="8" t="s">
        <v>139</v>
      </c>
      <c r="F6543" s="8" t="s">
        <v>8717</v>
      </c>
    </row>
    <row r="6544" spans="2:6" x14ac:dyDescent="0.3">
      <c r="B6544" s="8" t="s">
        <v>8623</v>
      </c>
      <c r="C6544" s="8" t="s">
        <v>461</v>
      </c>
      <c r="D6544" s="8" t="s">
        <v>9612</v>
      </c>
      <c r="E6544" s="8" t="s">
        <v>139</v>
      </c>
      <c r="F6544" s="8" t="s">
        <v>8717</v>
      </c>
    </row>
    <row r="6545" spans="2:6" x14ac:dyDescent="0.3">
      <c r="B6545" s="8" t="s">
        <v>8623</v>
      </c>
      <c r="C6545" s="8" t="s">
        <v>9613</v>
      </c>
      <c r="D6545" s="8" t="s">
        <v>9614</v>
      </c>
      <c r="E6545" s="8" t="s">
        <v>139</v>
      </c>
      <c r="F6545" s="8" t="s">
        <v>8717</v>
      </c>
    </row>
    <row r="6546" spans="2:6" x14ac:dyDescent="0.3">
      <c r="B6546" s="8" t="s">
        <v>8623</v>
      </c>
      <c r="C6546" s="8" t="s">
        <v>6698</v>
      </c>
      <c r="D6546" s="8" t="s">
        <v>9615</v>
      </c>
      <c r="E6546" s="8" t="s">
        <v>139</v>
      </c>
      <c r="F6546" s="8" t="s">
        <v>8717</v>
      </c>
    </row>
    <row r="6547" spans="2:6" x14ac:dyDescent="0.3">
      <c r="B6547" s="8" t="s">
        <v>8623</v>
      </c>
      <c r="C6547" s="8" t="s">
        <v>9226</v>
      </c>
      <c r="D6547" s="8" t="s">
        <v>9616</v>
      </c>
      <c r="E6547" s="8" t="s">
        <v>139</v>
      </c>
      <c r="F6547" s="8" t="s">
        <v>8717</v>
      </c>
    </row>
    <row r="6548" spans="2:6" x14ac:dyDescent="0.3">
      <c r="B6548" s="8" t="s">
        <v>8623</v>
      </c>
      <c r="C6548" s="8" t="s">
        <v>9617</v>
      </c>
      <c r="D6548" s="8" t="s">
        <v>9618</v>
      </c>
      <c r="E6548" s="8" t="s">
        <v>139</v>
      </c>
      <c r="F6548" s="8" t="s">
        <v>8717</v>
      </c>
    </row>
    <row r="6549" spans="2:6" x14ac:dyDescent="0.3">
      <c r="B6549" s="8" t="s">
        <v>8623</v>
      </c>
      <c r="C6549" s="8" t="s">
        <v>2001</v>
      </c>
      <c r="D6549" s="8" t="s">
        <v>9619</v>
      </c>
      <c r="E6549" s="8" t="s">
        <v>139</v>
      </c>
      <c r="F6549" s="8" t="s">
        <v>8717</v>
      </c>
    </row>
    <row r="6550" spans="2:6" x14ac:dyDescent="0.3">
      <c r="B6550" s="8" t="s">
        <v>8932</v>
      </c>
      <c r="C6550" s="8"/>
      <c r="D6550" s="8" t="s">
        <v>8932</v>
      </c>
      <c r="E6550" s="8" t="s">
        <v>139</v>
      </c>
      <c r="F6550" s="8" t="s">
        <v>8717</v>
      </c>
    </row>
    <row r="6551" spans="2:6" x14ac:dyDescent="0.3">
      <c r="B6551" s="8" t="s">
        <v>9620</v>
      </c>
      <c r="C6551" s="8"/>
      <c r="D6551" s="8" t="s">
        <v>9620</v>
      </c>
      <c r="E6551" s="8" t="s">
        <v>139</v>
      </c>
      <c r="F6551" s="8" t="s">
        <v>8717</v>
      </c>
    </row>
    <row r="6552" spans="2:6" x14ac:dyDescent="0.3">
      <c r="B6552" s="8" t="s">
        <v>7984</v>
      </c>
      <c r="C6552" s="8" t="s">
        <v>1744</v>
      </c>
      <c r="D6552" s="8" t="s">
        <v>9621</v>
      </c>
      <c r="E6552" s="8" t="s">
        <v>139</v>
      </c>
      <c r="F6552" s="8" t="s">
        <v>8717</v>
      </c>
    </row>
    <row r="6553" spans="2:6" x14ac:dyDescent="0.3">
      <c r="B6553" s="8" t="s">
        <v>7984</v>
      </c>
      <c r="C6553" s="8" t="s">
        <v>9622</v>
      </c>
      <c r="D6553" s="8" t="s">
        <v>9623</v>
      </c>
      <c r="E6553" s="8" t="s">
        <v>139</v>
      </c>
      <c r="F6553" s="8" t="s">
        <v>8717</v>
      </c>
    </row>
    <row r="6554" spans="2:6" x14ac:dyDescent="0.3">
      <c r="B6554" s="8" t="s">
        <v>7984</v>
      </c>
      <c r="C6554" s="8" t="s">
        <v>763</v>
      </c>
      <c r="D6554" s="8" t="s">
        <v>9624</v>
      </c>
      <c r="E6554" s="8" t="s">
        <v>139</v>
      </c>
      <c r="F6554" s="8" t="s">
        <v>8717</v>
      </c>
    </row>
    <row r="6555" spans="2:6" x14ac:dyDescent="0.3">
      <c r="B6555" s="8" t="s">
        <v>7984</v>
      </c>
      <c r="C6555" s="8" t="s">
        <v>4481</v>
      </c>
      <c r="D6555" s="8" t="s">
        <v>9625</v>
      </c>
      <c r="E6555" s="8" t="s">
        <v>139</v>
      </c>
      <c r="F6555" s="8" t="s">
        <v>8717</v>
      </c>
    </row>
    <row r="6556" spans="2:6" x14ac:dyDescent="0.3">
      <c r="B6556" s="8" t="s">
        <v>7984</v>
      </c>
      <c r="C6556" s="8" t="s">
        <v>1415</v>
      </c>
      <c r="D6556" s="8" t="s">
        <v>9626</v>
      </c>
      <c r="E6556" s="8" t="s">
        <v>139</v>
      </c>
      <c r="F6556" s="8" t="s">
        <v>8717</v>
      </c>
    </row>
    <row r="6557" spans="2:6" x14ac:dyDescent="0.3">
      <c r="B6557" s="8" t="s">
        <v>7984</v>
      </c>
      <c r="C6557" s="8" t="s">
        <v>1417</v>
      </c>
      <c r="D6557" s="8" t="s">
        <v>9627</v>
      </c>
      <c r="E6557" s="8" t="s">
        <v>139</v>
      </c>
      <c r="F6557" s="8" t="s">
        <v>8717</v>
      </c>
    </row>
    <row r="6558" spans="2:6" x14ac:dyDescent="0.3">
      <c r="B6558" s="8" t="s">
        <v>7984</v>
      </c>
      <c r="C6558" s="8" t="s">
        <v>1419</v>
      </c>
      <c r="D6558" s="8" t="s">
        <v>9628</v>
      </c>
      <c r="E6558" s="8" t="s">
        <v>139</v>
      </c>
      <c r="F6558" s="8" t="s">
        <v>8717</v>
      </c>
    </row>
    <row r="6559" spans="2:6" x14ac:dyDescent="0.3">
      <c r="B6559" s="8" t="s">
        <v>7984</v>
      </c>
      <c r="C6559" s="8" t="s">
        <v>1421</v>
      </c>
      <c r="D6559" s="8" t="s">
        <v>9629</v>
      </c>
      <c r="E6559" s="8" t="s">
        <v>139</v>
      </c>
      <c r="F6559" s="8" t="s">
        <v>8717</v>
      </c>
    </row>
    <row r="6560" spans="2:6" x14ac:dyDescent="0.3">
      <c r="B6560" s="8" t="s">
        <v>7984</v>
      </c>
      <c r="C6560" s="8" t="s">
        <v>1423</v>
      </c>
      <c r="D6560" s="8" t="s">
        <v>9630</v>
      </c>
      <c r="E6560" s="8" t="s">
        <v>139</v>
      </c>
      <c r="F6560" s="8" t="s">
        <v>8717</v>
      </c>
    </row>
    <row r="6561" spans="2:6" x14ac:dyDescent="0.3">
      <c r="B6561" s="8" t="s">
        <v>7984</v>
      </c>
      <c r="C6561" s="8" t="s">
        <v>1425</v>
      </c>
      <c r="D6561" s="8" t="s">
        <v>9631</v>
      </c>
      <c r="E6561" s="8" t="s">
        <v>139</v>
      </c>
      <c r="F6561" s="8" t="s">
        <v>8717</v>
      </c>
    </row>
    <row r="6562" spans="2:6" x14ac:dyDescent="0.3">
      <c r="B6562" s="8" t="s">
        <v>7984</v>
      </c>
      <c r="C6562" s="8" t="s">
        <v>1427</v>
      </c>
      <c r="D6562" s="8" t="s">
        <v>9632</v>
      </c>
      <c r="E6562" s="8" t="s">
        <v>139</v>
      </c>
      <c r="F6562" s="8" t="s">
        <v>8717</v>
      </c>
    </row>
    <row r="6563" spans="2:6" x14ac:dyDescent="0.3">
      <c r="B6563" s="8" t="s">
        <v>7984</v>
      </c>
      <c r="C6563" s="8" t="s">
        <v>246</v>
      </c>
      <c r="D6563" s="8" t="s">
        <v>9633</v>
      </c>
      <c r="E6563" s="8" t="s">
        <v>139</v>
      </c>
      <c r="F6563" s="8" t="s">
        <v>8717</v>
      </c>
    </row>
    <row r="6564" spans="2:6" x14ac:dyDescent="0.3">
      <c r="B6564" s="8" t="s">
        <v>7984</v>
      </c>
      <c r="C6564" s="8" t="s">
        <v>5428</v>
      </c>
      <c r="D6564" s="8" t="s">
        <v>9634</v>
      </c>
      <c r="E6564" s="8" t="s">
        <v>139</v>
      </c>
      <c r="F6564" s="8" t="s">
        <v>8717</v>
      </c>
    </row>
    <row r="6565" spans="2:6" x14ac:dyDescent="0.3">
      <c r="B6565" s="8" t="s">
        <v>7984</v>
      </c>
      <c r="C6565" s="8" t="s">
        <v>6158</v>
      </c>
      <c r="D6565" s="8" t="s">
        <v>9635</v>
      </c>
      <c r="E6565" s="8" t="s">
        <v>139</v>
      </c>
      <c r="F6565" s="8" t="s">
        <v>8717</v>
      </c>
    </row>
    <row r="6566" spans="2:6" x14ac:dyDescent="0.3">
      <c r="B6566" s="8" t="s">
        <v>7984</v>
      </c>
      <c r="C6566" s="8" t="s">
        <v>8529</v>
      </c>
      <c r="D6566" s="8" t="s">
        <v>9636</v>
      </c>
      <c r="E6566" s="8" t="s">
        <v>139</v>
      </c>
      <c r="F6566" s="8" t="s">
        <v>8717</v>
      </c>
    </row>
    <row r="6567" spans="2:6" x14ac:dyDescent="0.3">
      <c r="B6567" s="8" t="s">
        <v>7992</v>
      </c>
      <c r="C6567" s="8" t="s">
        <v>1136</v>
      </c>
      <c r="D6567" s="8" t="s">
        <v>9637</v>
      </c>
      <c r="E6567" s="8" t="s">
        <v>139</v>
      </c>
      <c r="F6567" s="8" t="s">
        <v>8717</v>
      </c>
    </row>
    <row r="6568" spans="2:6" x14ac:dyDescent="0.3">
      <c r="B6568" s="8" t="s">
        <v>7992</v>
      </c>
      <c r="C6568" s="8" t="s">
        <v>9638</v>
      </c>
      <c r="D6568" s="8" t="s">
        <v>9639</v>
      </c>
      <c r="E6568" s="8" t="s">
        <v>139</v>
      </c>
      <c r="F6568" s="8" t="s">
        <v>8717</v>
      </c>
    </row>
    <row r="6569" spans="2:6" x14ac:dyDescent="0.3">
      <c r="B6569" s="8" t="s">
        <v>7992</v>
      </c>
      <c r="C6569" s="8" t="s">
        <v>9640</v>
      </c>
      <c r="D6569" s="8" t="s">
        <v>9641</v>
      </c>
      <c r="E6569" s="8" t="s">
        <v>139</v>
      </c>
      <c r="F6569" s="8" t="s">
        <v>8717</v>
      </c>
    </row>
    <row r="6570" spans="2:6" x14ac:dyDescent="0.3">
      <c r="B6570" s="8" t="s">
        <v>7992</v>
      </c>
      <c r="C6570" s="8" t="s">
        <v>9642</v>
      </c>
      <c r="D6570" s="8" t="s">
        <v>9643</v>
      </c>
      <c r="E6570" s="8" t="s">
        <v>139</v>
      </c>
      <c r="F6570" s="8" t="s">
        <v>8717</v>
      </c>
    </row>
    <row r="6571" spans="2:6" x14ac:dyDescent="0.3">
      <c r="B6571" s="8" t="s">
        <v>9178</v>
      </c>
      <c r="C6571" s="8" t="s">
        <v>7881</v>
      </c>
      <c r="D6571" s="8" t="s">
        <v>9644</v>
      </c>
      <c r="E6571" s="8" t="s">
        <v>139</v>
      </c>
      <c r="F6571" s="8" t="s">
        <v>8717</v>
      </c>
    </row>
    <row r="6572" spans="2:6" x14ac:dyDescent="0.3">
      <c r="B6572" s="8" t="s">
        <v>9178</v>
      </c>
      <c r="C6572" s="8" t="s">
        <v>9097</v>
      </c>
      <c r="D6572" s="8" t="s">
        <v>9645</v>
      </c>
      <c r="E6572" s="8" t="s">
        <v>139</v>
      </c>
      <c r="F6572" s="8" t="s">
        <v>8717</v>
      </c>
    </row>
    <row r="6573" spans="2:6" x14ac:dyDescent="0.3">
      <c r="B6573" s="8" t="s">
        <v>9178</v>
      </c>
      <c r="C6573" s="8" t="s">
        <v>9646</v>
      </c>
      <c r="D6573" s="8" t="s">
        <v>9647</v>
      </c>
      <c r="E6573" s="8" t="s">
        <v>139</v>
      </c>
      <c r="F6573" s="8" t="s">
        <v>8717</v>
      </c>
    </row>
    <row r="6574" spans="2:6" x14ac:dyDescent="0.3">
      <c r="B6574" s="8" t="s">
        <v>9178</v>
      </c>
      <c r="C6574" s="8" t="s">
        <v>9648</v>
      </c>
      <c r="D6574" s="8" t="s">
        <v>9649</v>
      </c>
      <c r="E6574" s="8" t="s">
        <v>139</v>
      </c>
      <c r="F6574" s="8" t="s">
        <v>8717</v>
      </c>
    </row>
    <row r="6575" spans="2:6" x14ac:dyDescent="0.3">
      <c r="B6575" s="8" t="s">
        <v>9179</v>
      </c>
      <c r="C6575" s="8" t="s">
        <v>6114</v>
      </c>
      <c r="D6575" s="8" t="s">
        <v>9650</v>
      </c>
      <c r="E6575" s="8" t="s">
        <v>139</v>
      </c>
      <c r="F6575" s="8" t="s">
        <v>8717</v>
      </c>
    </row>
    <row r="6576" spans="2:6" x14ac:dyDescent="0.3">
      <c r="B6576" s="8" t="s">
        <v>9179</v>
      </c>
      <c r="C6576" s="8" t="s">
        <v>6120</v>
      </c>
      <c r="D6576" s="8" t="s">
        <v>9651</v>
      </c>
      <c r="E6576" s="8" t="s">
        <v>139</v>
      </c>
      <c r="F6576" s="8" t="s">
        <v>8717</v>
      </c>
    </row>
    <row r="6577" spans="2:6" x14ac:dyDescent="0.3">
      <c r="B6577" s="8" t="s">
        <v>9179</v>
      </c>
      <c r="C6577" s="8" t="s">
        <v>8648</v>
      </c>
      <c r="D6577" s="8" t="s">
        <v>9652</v>
      </c>
      <c r="E6577" s="8" t="s">
        <v>139</v>
      </c>
      <c r="F6577" s="8" t="s">
        <v>8717</v>
      </c>
    </row>
    <row r="6578" spans="2:6" x14ac:dyDescent="0.3">
      <c r="B6578" s="8" t="s">
        <v>9179</v>
      </c>
      <c r="C6578" s="8" t="s">
        <v>5502</v>
      </c>
      <c r="D6578" s="8" t="s">
        <v>9653</v>
      </c>
      <c r="E6578" s="8" t="s">
        <v>139</v>
      </c>
      <c r="F6578" s="8" t="s">
        <v>8717</v>
      </c>
    </row>
    <row r="6579" spans="2:6" x14ac:dyDescent="0.3">
      <c r="B6579" s="8" t="s">
        <v>9179</v>
      </c>
      <c r="C6579" s="8" t="s">
        <v>5504</v>
      </c>
      <c r="D6579" s="8" t="s">
        <v>9654</v>
      </c>
      <c r="E6579" s="8" t="s">
        <v>139</v>
      </c>
      <c r="F6579" s="8" t="s">
        <v>8717</v>
      </c>
    </row>
    <row r="6580" spans="2:6" x14ac:dyDescent="0.3">
      <c r="B6580" s="8" t="s">
        <v>8015</v>
      </c>
      <c r="C6580" s="8" t="s">
        <v>459</v>
      </c>
      <c r="D6580" s="8" t="s">
        <v>9655</v>
      </c>
      <c r="E6580" s="8" t="s">
        <v>139</v>
      </c>
      <c r="F6580" s="8" t="s">
        <v>8717</v>
      </c>
    </row>
    <row r="6581" spans="2:6" x14ac:dyDescent="0.3">
      <c r="B6581" s="8" t="s">
        <v>8015</v>
      </c>
      <c r="C6581" s="8" t="s">
        <v>9617</v>
      </c>
      <c r="D6581" s="8" t="s">
        <v>9656</v>
      </c>
      <c r="E6581" s="8" t="s">
        <v>139</v>
      </c>
      <c r="F6581" s="8" t="s">
        <v>8717</v>
      </c>
    </row>
    <row r="6582" spans="2:6" x14ac:dyDescent="0.3">
      <c r="B6582" s="8" t="s">
        <v>8015</v>
      </c>
      <c r="C6582" s="8" t="s">
        <v>2036</v>
      </c>
      <c r="D6582" s="8" t="s">
        <v>9657</v>
      </c>
      <c r="E6582" s="8" t="s">
        <v>139</v>
      </c>
      <c r="F6582" s="8" t="s">
        <v>8717</v>
      </c>
    </row>
    <row r="6583" spans="2:6" x14ac:dyDescent="0.3">
      <c r="B6583" s="8" t="s">
        <v>8015</v>
      </c>
      <c r="C6583" s="8" t="s">
        <v>2040</v>
      </c>
      <c r="D6583" s="8" t="s">
        <v>9658</v>
      </c>
      <c r="E6583" s="8" t="s">
        <v>139</v>
      </c>
      <c r="F6583" s="8" t="s">
        <v>8717</v>
      </c>
    </row>
    <row r="6584" spans="2:6" x14ac:dyDescent="0.3">
      <c r="B6584" s="8" t="s">
        <v>8015</v>
      </c>
      <c r="C6584" s="8" t="s">
        <v>2017</v>
      </c>
      <c r="D6584" s="8" t="s">
        <v>9659</v>
      </c>
      <c r="E6584" s="8" t="s">
        <v>139</v>
      </c>
      <c r="F6584" s="8" t="s">
        <v>8717</v>
      </c>
    </row>
    <row r="6585" spans="2:6" x14ac:dyDescent="0.3">
      <c r="B6585" s="8" t="s">
        <v>8015</v>
      </c>
      <c r="C6585" s="8" t="s">
        <v>2008</v>
      </c>
      <c r="D6585" s="8" t="s">
        <v>9660</v>
      </c>
      <c r="E6585" s="8" t="s">
        <v>139</v>
      </c>
      <c r="F6585" s="8" t="s">
        <v>8717</v>
      </c>
    </row>
    <row r="6586" spans="2:6" x14ac:dyDescent="0.3">
      <c r="B6586" s="8" t="s">
        <v>9228</v>
      </c>
      <c r="C6586" s="8" t="s">
        <v>3463</v>
      </c>
      <c r="D6586" s="8" t="s">
        <v>9661</v>
      </c>
      <c r="E6586" s="8" t="s">
        <v>139</v>
      </c>
      <c r="F6586" s="8" t="s">
        <v>8717</v>
      </c>
    </row>
    <row r="6587" spans="2:6" x14ac:dyDescent="0.3">
      <c r="B6587" s="8" t="s">
        <v>9228</v>
      </c>
      <c r="C6587" s="8" t="s">
        <v>9662</v>
      </c>
      <c r="D6587" s="8" t="s">
        <v>9663</v>
      </c>
      <c r="E6587" s="8" t="s">
        <v>139</v>
      </c>
      <c r="F6587" s="8" t="s">
        <v>8717</v>
      </c>
    </row>
    <row r="6588" spans="2:6" x14ac:dyDescent="0.3">
      <c r="B6588" s="8" t="s">
        <v>9228</v>
      </c>
      <c r="C6588" s="8" t="s">
        <v>80</v>
      </c>
      <c r="D6588" s="8" t="s">
        <v>9664</v>
      </c>
      <c r="E6588" s="8" t="s">
        <v>139</v>
      </c>
      <c r="F6588" s="8" t="s">
        <v>8717</v>
      </c>
    </row>
    <row r="6589" spans="2:6" x14ac:dyDescent="0.3">
      <c r="B6589" s="8" t="s">
        <v>9228</v>
      </c>
      <c r="C6589" s="8" t="s">
        <v>4357</v>
      </c>
      <c r="D6589" s="8" t="s">
        <v>9665</v>
      </c>
      <c r="E6589" s="8" t="s">
        <v>139</v>
      </c>
      <c r="F6589" s="8" t="s">
        <v>8717</v>
      </c>
    </row>
    <row r="6590" spans="2:6" x14ac:dyDescent="0.3">
      <c r="B6590" s="8" t="s">
        <v>9228</v>
      </c>
      <c r="C6590" s="8" t="s">
        <v>9666</v>
      </c>
      <c r="D6590" s="8" t="s">
        <v>9667</v>
      </c>
      <c r="E6590" s="8" t="s">
        <v>139</v>
      </c>
      <c r="F6590" s="8" t="s">
        <v>8717</v>
      </c>
    </row>
    <row r="6591" spans="2:6" x14ac:dyDescent="0.3">
      <c r="B6591" s="8" t="s">
        <v>9228</v>
      </c>
      <c r="C6591" s="8" t="s">
        <v>83</v>
      </c>
      <c r="D6591" s="8" t="s">
        <v>9668</v>
      </c>
      <c r="E6591" s="8" t="s">
        <v>139</v>
      </c>
      <c r="F6591" s="8" t="s">
        <v>8717</v>
      </c>
    </row>
  </sheetData>
  <sheetProtection algorithmName="SHA-512" hashValue="iaCh6EAhDrctESHSsVIWax+nQdkc/iyju+Ese95nkfXVvR7tOJuAKQhQapVafOudlC/CACSMLqidwDZV3e/R0g==" saltValue="LwLXWuOine2zcwkXnp6XeA==" spinCount="100000" sheet="1" objects="1" scenarios="1"/>
  <printOptions gridLines="1"/>
  <pageMargins left="0.74803149606299213" right="0.74803149606299213" top="0.98425196850393704" bottom="0.98425196850393704" header="0.51181102362204722" footer="0.51181102362204722"/>
  <pageSetup paperSize="9" scale="99" fitToHeight="100" orientation="portrait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P106"/>
  <sheetViews>
    <sheetView zoomScale="85" zoomScaleNormal="85" workbookViewId="0">
      <selection activeCell="F6" sqref="F6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" style="84" bestFit="1" customWidth="1"/>
    <col min="7" max="8" width="13.88671875" style="84" customWidth="1"/>
    <col min="9" max="12" width="13.5546875" style="84" customWidth="1"/>
    <col min="13" max="13" width="15.5546875" style="84" customWidth="1"/>
    <col min="14" max="16" width="15.109375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EA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9" t="s">
        <v>9</v>
      </c>
      <c r="F13" s="206" t="s">
        <v>10</v>
      </c>
      <c r="G13" s="212" t="s">
        <v>11</v>
      </c>
      <c r="H13" s="206" t="s">
        <v>12</v>
      </c>
      <c r="I13" s="206" t="s">
        <v>11</v>
      </c>
      <c r="J13" s="206" t="s">
        <v>12</v>
      </c>
      <c r="K13" s="206" t="s">
        <v>11</v>
      </c>
      <c r="L13" s="206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10"/>
      <c r="F14" s="207"/>
      <c r="G14" s="213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10"/>
      <c r="F15" s="207"/>
      <c r="G15" s="213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11"/>
      <c r="F16" s="207"/>
      <c r="G16" s="214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40" t="str">
        <f>IF(C17="","",LEFT(C17,2))</f>
        <v>EA</v>
      </c>
      <c r="C17" s="140" t="s">
        <v>30</v>
      </c>
      <c r="D17" s="140">
        <v>0</v>
      </c>
      <c r="E17" s="141">
        <v>25000</v>
      </c>
      <c r="F17" s="142" t="str">
        <f>IF(C17="","",'Postcode search'!$C$40&amp;ROUND($C$8,2)&amp;C17&amp;LEFT(D17,2)&amp;IF($J$2="Standard","F","FF")&amp;IF('Postcode search'!$D$4="Yes", "A1", "A0")&amp;IF('Postcode search'!$D$5="Yes","G1","G0"))</f>
        <v>B44930EA10FFA1G0</v>
      </c>
      <c r="G17" s="143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147.07079999999999</v>
      </c>
      <c r="H17" s="144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13.2339</v>
      </c>
      <c r="I17" s="143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44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43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44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45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46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48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47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40" t="str">
        <f t="shared" ref="B18:B91" si="0">IF(C18="","",LEFT(C18,2))</f>
        <v>EA</v>
      </c>
      <c r="C18" s="140" t="s">
        <v>30</v>
      </c>
      <c r="D18" s="149">
        <v>25000</v>
      </c>
      <c r="E18" s="141">
        <v>50000</v>
      </c>
      <c r="F18" s="150" t="str">
        <f>IF(C18="","",'Postcode search'!$C$40&amp;ROUND($C$8,2)&amp;C18&amp;LEFT(D18,2)&amp;IF($J$2="Standard","F","FF")&amp;IF('Postcode search'!$D$4="Yes", "A1", "A0")&amp;IF('Postcode search'!$D$5="Yes","G1","G0"))</f>
        <v>B44930EA125FFA1G0</v>
      </c>
      <c r="G18" s="14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202.91380000000001</v>
      </c>
      <c r="H18" s="14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13.2339</v>
      </c>
      <c r="I18" s="14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4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4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4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4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4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4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4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40" t="str">
        <f t="shared" si="0"/>
        <v>EA</v>
      </c>
      <c r="C19" s="140" t="s">
        <v>30</v>
      </c>
      <c r="D19" s="149">
        <v>50000</v>
      </c>
      <c r="E19" s="141">
        <v>73200</v>
      </c>
      <c r="F19" s="150" t="str">
        <f>IF(C19="","",'Postcode search'!$C$40&amp;ROUND($C$8,2)&amp;C19&amp;LEFT(D19,2)&amp;IF($J$2="Standard","F","FF")&amp;IF('Postcode search'!$D$4="Yes", "A1", "A0")&amp;IF('Postcode search'!$D$5="Yes","G1","G0"))</f>
        <v>B44930EA150FFA1G0</v>
      </c>
      <c r="G19" s="14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292.66699999999997</v>
      </c>
      <c r="H19" s="14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13.2339</v>
      </c>
      <c r="I19" s="14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4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4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4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4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4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4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4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40" t="str">
        <f t="shared" si="0"/>
        <v>EA</v>
      </c>
      <c r="C20" s="140" t="s">
        <v>30</v>
      </c>
      <c r="D20" s="149">
        <v>73200</v>
      </c>
      <c r="E20" s="141">
        <v>100000</v>
      </c>
      <c r="F20" s="150" t="str">
        <f>IF(C20="","",'Postcode search'!$C$40&amp;ROUND($C$8,2)&amp;C20&amp;LEFT(D20,2)&amp;IF($J$2="Standard","F","FF")&amp;IF('Postcode search'!$D$4="Yes", "A1", "A0")&amp;IF('Postcode search'!$D$5="Yes","G1","G0"))</f>
        <v>B44930EA173FFA1G0</v>
      </c>
      <c r="G20" s="14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313.50290000000001</v>
      </c>
      <c r="H20" s="14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11.931900000000001</v>
      </c>
      <c r="I20" s="14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4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4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4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4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4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4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4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40" t="str">
        <f t="shared" si="0"/>
        <v>EA</v>
      </c>
      <c r="C21" s="140" t="s">
        <v>30</v>
      </c>
      <c r="D21" s="149">
        <v>100000</v>
      </c>
      <c r="E21" s="141">
        <v>125000</v>
      </c>
      <c r="F21" s="150" t="str">
        <f>IF(C21="","",'Postcode search'!$C$40&amp;ROUND($C$8,2)&amp;C21&amp;LEFT(D21,3)&amp;IF($J$2="Standard","F","FF")&amp;IF('Postcode search'!$D$4="Yes", "A1", "A0")&amp;IF('Postcode search'!$D$5="Yes","G1","G0"))</f>
        <v>B44930EA1100FFA1G0</v>
      </c>
      <c r="G21" s="14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379.29919999999998</v>
      </c>
      <c r="H21" s="14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11.931900000000001</v>
      </c>
      <c r="I21" s="14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4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4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4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4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4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4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4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40" t="str">
        <f t="shared" si="0"/>
        <v>EA</v>
      </c>
      <c r="C22" s="140" t="s">
        <v>30</v>
      </c>
      <c r="D22" s="149">
        <v>125000</v>
      </c>
      <c r="E22" s="141">
        <v>150000</v>
      </c>
      <c r="F22" s="150" t="str">
        <f>IF(C22="","",'Postcode search'!$C$40&amp;ROUND($C$8,2)&amp;C22&amp;LEFT(D22,3)&amp;IF($J$2="Standard","F","FF")&amp;IF('Postcode search'!$D$4="Yes", "A1", "A0")&amp;IF('Postcode search'!$D$5="Yes","G1","G0"))</f>
        <v>B44930EA1125FFA1G0</v>
      </c>
      <c r="G22" s="14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441.96409999999997</v>
      </c>
      <c r="H22" s="14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11.931900000000001</v>
      </c>
      <c r="I22" s="14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4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4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4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4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4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4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4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40" t="str">
        <f t="shared" si="0"/>
        <v>EA</v>
      </c>
      <c r="C23" s="140" t="s">
        <v>30</v>
      </c>
      <c r="D23" s="149">
        <v>150000</v>
      </c>
      <c r="E23" s="141">
        <v>175000</v>
      </c>
      <c r="F23" s="150" t="str">
        <f>IF(C23="","",'Postcode search'!$C$40&amp;ROUND($C$8,2)&amp;C23&amp;LEFT(D23,3)&amp;IF($J$2="Standard","F","FF")&amp;IF('Postcode search'!$D$4="Yes", "A1", "A0")&amp;IF('Postcode search'!$D$5="Yes","G1","G0"))</f>
        <v>B44930EA1150FFA1G0</v>
      </c>
      <c r="G23" s="14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503.59589999999997</v>
      </c>
      <c r="H23" s="14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11.931900000000001</v>
      </c>
      <c r="I23" s="14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4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4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4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4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4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4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4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40" t="str">
        <f t="shared" si="0"/>
        <v>EA</v>
      </c>
      <c r="C24" s="140" t="s">
        <v>30</v>
      </c>
      <c r="D24" s="149">
        <v>175000</v>
      </c>
      <c r="E24" s="141">
        <v>200000</v>
      </c>
      <c r="F24" s="150" t="str">
        <f>IF(C24="","",'Postcode search'!$C$40&amp;ROUND($C$8,2)&amp;C24&amp;LEFT(D24,3)&amp;IF($J$2="Standard","F","FF")&amp;IF('Postcode search'!$D$4="Yes", "A1", "A0")&amp;IF('Postcode search'!$D$5="Yes","G1","G0"))</f>
        <v>B44930EA1175FFA1G0</v>
      </c>
      <c r="G24" s="14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566.06769999999995</v>
      </c>
      <c r="H24" s="14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11.931900000000001</v>
      </c>
      <c r="I24" s="14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4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4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4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4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4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4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4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40" t="str">
        <f t="shared" si="0"/>
        <v>EA</v>
      </c>
      <c r="C25" s="140" t="s">
        <v>30</v>
      </c>
      <c r="D25" s="149">
        <v>200000</v>
      </c>
      <c r="E25" s="141">
        <v>225000</v>
      </c>
      <c r="F25" s="150" t="str">
        <f>IF(C25="","",'Postcode search'!$C$40&amp;ROUND($C$8,2)&amp;C25&amp;LEFT(D25,3)&amp;IF($J$2="Standard","F","FF")&amp;IF('Postcode search'!$D$4="Yes", "A1", "A0")&amp;IF('Postcode search'!$D$5="Yes","G1","G0"))</f>
        <v>B44930EA1200FFA1G0</v>
      </c>
      <c r="G25" s="14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627.69939999999997</v>
      </c>
      <c r="H25" s="14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11.931900000000001</v>
      </c>
      <c r="I25" s="14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4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4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4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4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4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4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4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40" t="str">
        <f t="shared" si="0"/>
        <v>EA</v>
      </c>
      <c r="C26" s="140" t="s">
        <v>30</v>
      </c>
      <c r="D26" s="149">
        <v>225000</v>
      </c>
      <c r="E26" s="141">
        <v>250000</v>
      </c>
      <c r="F26" s="150" t="str">
        <f>IF(C26="","",'Postcode search'!$C$40&amp;ROUND($C$8,2)&amp;C26&amp;LEFT(D26,3)&amp;IF($J$2="Standard","F","FF")&amp;IF('Postcode search'!$D$4="Yes", "A1", "A0")&amp;IF('Postcode search'!$D$5="Yes","G1","G0"))</f>
        <v>B44930EA1225FFA1G0</v>
      </c>
      <c r="G26" s="14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691.39750000000004</v>
      </c>
      <c r="H26" s="14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11.931900000000001</v>
      </c>
      <c r="I26" s="14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4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4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4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4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4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4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4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40" t="str">
        <f t="shared" si="0"/>
        <v>EA</v>
      </c>
      <c r="C27" s="140" t="s">
        <v>30</v>
      </c>
      <c r="D27" s="149">
        <v>250000</v>
      </c>
      <c r="E27" s="141">
        <v>293000</v>
      </c>
      <c r="F27" s="150" t="str">
        <f>IF(C27="","",'Postcode search'!$C$40&amp;ROUND($C$8,2)&amp;C27&amp;LEFT(D27,3)&amp;IF($J$2="Standard","F","FF")&amp;IF('Postcode search'!$D$4="Yes", "A1", "A0")&amp;IF('Postcode search'!$D$5="Yes","G1","G0"))</f>
        <v>B44930EA1250FFA1G0</v>
      </c>
      <c r="G27" s="14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774.55769999999995</v>
      </c>
      <c r="H27" s="14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11.931900000000001</v>
      </c>
      <c r="I27" s="14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4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4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4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4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4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4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4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40" t="str">
        <f t="shared" ref="B28:B36" si="1">IF(C28="","",LEFT(C28,2))</f>
        <v>EA</v>
      </c>
      <c r="C28" s="140" t="s">
        <v>30</v>
      </c>
      <c r="D28" s="149">
        <v>293000</v>
      </c>
      <c r="E28" s="151">
        <v>343000</v>
      </c>
      <c r="F28" s="150" t="str">
        <f>IF(C28="","",'Postcode search'!$C$40&amp;ROUND($C$8,2)&amp;C28&amp;LEFT(D28,3)&amp;IF($J$2="Standard","F","FF")&amp;IF('Postcode search'!$D$4="Yes", "A1", "A0")&amp;IF('Postcode search'!$D$5="Yes","G1","G0"))</f>
        <v>B44930EA1293FFA1G0</v>
      </c>
      <c r="G28" s="14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1131.07</v>
      </c>
      <c r="H28" s="14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11.438499999999999</v>
      </c>
      <c r="I28" s="14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4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4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4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4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4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4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4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40" t="str">
        <f t="shared" si="1"/>
        <v>EA</v>
      </c>
      <c r="C29" s="140" t="s">
        <v>30</v>
      </c>
      <c r="D29" s="149">
        <v>343000</v>
      </c>
      <c r="E29" s="151">
        <v>393000</v>
      </c>
      <c r="F29" s="150" t="str">
        <f>IF(C29="","",'Postcode search'!$C$40&amp;ROUND($C$8,2)&amp;C29&amp;LEFT(D29,3)&amp;IF($J$2="Standard","F","FF")&amp;IF('Postcode search'!$D$4="Yes", "A1", "A0")&amp;IF('Postcode search'!$D$5="Yes","G1","G0"))</f>
        <v>B44930EA1343FFA1G0</v>
      </c>
      <c r="G29" s="14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1279.1079999999999</v>
      </c>
      <c r="H29" s="14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11.438499999999999</v>
      </c>
      <c r="I29" s="14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4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4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4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4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4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4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4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40" t="str">
        <f t="shared" si="1"/>
        <v>EA</v>
      </c>
      <c r="C30" s="140" t="s">
        <v>30</v>
      </c>
      <c r="D30" s="149">
        <v>393000</v>
      </c>
      <c r="E30" s="151">
        <v>443000</v>
      </c>
      <c r="F30" s="150" t="str">
        <f>IF(C30="","",'Postcode search'!$C$40&amp;ROUND($C$8,2)&amp;C30&amp;LEFT(D30,3)&amp;IF($J$2="Standard","F","FF")&amp;IF('Postcode search'!$D$4="Yes", "A1", "A0")&amp;IF('Postcode search'!$D$5="Yes","G1","G0"))</f>
        <v>B44930EA1393FFA1G0</v>
      </c>
      <c r="G30" s="14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1429.0191</v>
      </c>
      <c r="H30" s="14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11.438499999999999</v>
      </c>
      <c r="I30" s="14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4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4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4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4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4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4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4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40" t="str">
        <f t="shared" si="1"/>
        <v>EA</v>
      </c>
      <c r="C31" s="140" t="s">
        <v>30</v>
      </c>
      <c r="D31" s="149">
        <v>443000</v>
      </c>
      <c r="E31" s="151">
        <v>493000</v>
      </c>
      <c r="F31" s="150" t="str">
        <f>IF(C31="","",'Postcode search'!$C$40&amp;ROUND($C$8,2)&amp;C31&amp;LEFT(D31,3)&amp;IF($J$2="Standard","F","FF")&amp;IF('Postcode search'!$D$4="Yes", "A1", "A0")&amp;IF('Postcode search'!$D$5="Yes","G1","G0"))</f>
        <v>B44930EA1443FFA1G0</v>
      </c>
      <c r="G31" s="14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1579.1233</v>
      </c>
      <c r="H31" s="14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11.438499999999999</v>
      </c>
      <c r="I31" s="14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4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4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4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4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4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4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4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40" t="str">
        <f t="shared" si="1"/>
        <v>EA</v>
      </c>
      <c r="C32" s="140" t="s">
        <v>30</v>
      </c>
      <c r="D32" s="149">
        <v>493000</v>
      </c>
      <c r="E32" s="151">
        <v>543000</v>
      </c>
      <c r="F32" s="150" t="str">
        <f>IF(C32="","",'Postcode search'!$C$40&amp;ROUND($C$8,2)&amp;C32&amp;LEFT(D32,3)&amp;IF($J$2="Standard","F","FF")&amp;IF('Postcode search'!$D$4="Yes", "A1", "A0")&amp;IF('Postcode search'!$D$5="Yes","G1","G0"))</f>
        <v>B44930EA1493FFA1G0</v>
      </c>
      <c r="G32" s="14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1726.9681</v>
      </c>
      <c r="H32" s="14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11.438499999999999</v>
      </c>
      <c r="I32" s="14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4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4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4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4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4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4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4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40" t="str">
        <f t="shared" si="1"/>
        <v>EA</v>
      </c>
      <c r="C33" s="140" t="s">
        <v>30</v>
      </c>
      <c r="D33" s="149">
        <v>543000</v>
      </c>
      <c r="E33" s="151">
        <v>593000</v>
      </c>
      <c r="F33" s="150" t="str">
        <f>IF(C33="","",'Postcode search'!$C$40&amp;ROUND($C$8,2)&amp;C33&amp;LEFT(D33,3)&amp;IF($J$2="Standard","F","FF")&amp;IF('Postcode search'!$D$4="Yes", "A1", "A0")&amp;IF('Postcode search'!$D$5="Yes","G1","G0"))</f>
        <v>B44930EA1543FFA1G0</v>
      </c>
      <c r="G33" s="14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1876.8793000000001</v>
      </c>
      <c r="H33" s="14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11.438499999999999</v>
      </c>
      <c r="I33" s="14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4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4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4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4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4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4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4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40" t="str">
        <f t="shared" si="1"/>
        <v>EA</v>
      </c>
      <c r="C34" s="140" t="s">
        <v>30</v>
      </c>
      <c r="D34" s="149">
        <v>593000</v>
      </c>
      <c r="E34" s="151">
        <v>643000</v>
      </c>
      <c r="F34" s="150" t="str">
        <f>IF(C34="","",'Postcode search'!$C$40&amp;ROUND($C$8,2)&amp;C34&amp;LEFT(D34,3)&amp;IF($J$2="Standard","F","FF")&amp;IF('Postcode search'!$D$4="Yes", "A1", "A0")&amp;IF('Postcode search'!$D$5="Yes","G1","G0"))</f>
        <v>B44930EA1593FFA1G0</v>
      </c>
      <c r="G34" s="14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2030.0830000000001</v>
      </c>
      <c r="H34" s="14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11.438499999999999</v>
      </c>
      <c r="I34" s="14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4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4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4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4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4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4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4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40" t="str">
        <f t="shared" si="1"/>
        <v>EA</v>
      </c>
      <c r="C35" s="140" t="s">
        <v>30</v>
      </c>
      <c r="D35" s="149">
        <v>643000</v>
      </c>
      <c r="E35" s="151">
        <v>693000</v>
      </c>
      <c r="F35" s="150" t="str">
        <f>IF(C35="","",'Postcode search'!$C$40&amp;ROUND($C$8,2)&amp;C35&amp;LEFT(D35,3)&amp;IF($J$2="Standard","F","FF")&amp;IF('Postcode search'!$D$4="Yes", "A1", "A0")&amp;IF('Postcode search'!$D$5="Yes","G1","G0"))</f>
        <v>B44930EA1643FFA1G0</v>
      </c>
      <c r="G35" s="14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2174.8283000000001</v>
      </c>
      <c r="H35" s="14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11.438499999999999</v>
      </c>
      <c r="I35" s="14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4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4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4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4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4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4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4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40" t="str">
        <f t="shared" si="1"/>
        <v>EA</v>
      </c>
      <c r="C36" s="140" t="s">
        <v>30</v>
      </c>
      <c r="D36" s="149">
        <v>693000</v>
      </c>
      <c r="E36" s="151">
        <v>732000</v>
      </c>
      <c r="F36" s="150" t="str">
        <f>IF(C36="","",'Postcode search'!$C$40&amp;ROUND($C$8,2)&amp;C36&amp;LEFT(D36,3)&amp;IF($J$2="Standard","F","FF")&amp;IF('Postcode search'!$D$4="Yes", "A1", "A0")&amp;IF('Postcode search'!$D$5="Yes","G1","G0"))</f>
        <v>B44930EA1693FFA1G0</v>
      </c>
      <c r="G36" s="14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2304.1886</v>
      </c>
      <c r="H36" s="14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11.438499999999999</v>
      </c>
      <c r="I36" s="14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4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4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4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4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4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4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4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152" t="str">
        <f t="shared" si="0"/>
        <v/>
      </c>
      <c r="C37" s="152"/>
      <c r="D37" s="152"/>
      <c r="E37" s="153"/>
      <c r="F37" s="154"/>
      <c r="G37" s="155"/>
      <c r="H37" s="156"/>
      <c r="I37" s="155"/>
      <c r="J37" s="156"/>
      <c r="K37" s="155"/>
      <c r="L37" s="156"/>
      <c r="M37" s="155"/>
      <c r="N37" s="156"/>
      <c r="O37" s="155"/>
      <c r="P37" s="156"/>
    </row>
    <row r="38" spans="2:16" x14ac:dyDescent="0.35">
      <c r="B38" s="140" t="str">
        <f t="shared" si="0"/>
        <v>EA</v>
      </c>
      <c r="C38" s="140" t="s">
        <v>35</v>
      </c>
      <c r="D38" s="140">
        <v>0</v>
      </c>
      <c r="E38" s="141">
        <v>25000</v>
      </c>
      <c r="F38" s="150" t="str">
        <f>IF(C38="","",'Postcode search'!$C$40&amp;ROUND($C$8,2)&amp;C38&amp;LEFT(D38,2)&amp;IF($J$2="Standard","F","FF")&amp;IF('Postcode search'!$D$4="Yes", "A1", "A0")&amp;IF('Postcode search'!$D$5="Yes","G1","G0"))</f>
        <v>B44930EA20FFA1G0</v>
      </c>
      <c r="G38" s="143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147.07079999999999</v>
      </c>
      <c r="H38" s="144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13.2339</v>
      </c>
      <c r="I38" s="143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44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43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44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4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4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4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4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40" t="str">
        <f t="shared" si="0"/>
        <v>EA</v>
      </c>
      <c r="C39" s="140" t="s">
        <v>35</v>
      </c>
      <c r="D39" s="149">
        <v>25000</v>
      </c>
      <c r="E39" s="141">
        <v>50000</v>
      </c>
      <c r="F39" s="150" t="str">
        <f>IF(C39="","",'Postcode search'!$C$40&amp;ROUND($C$8,2)&amp;C39&amp;LEFT(D39,2)&amp;IF($J$2="Standard","F","FF")&amp;IF('Postcode search'!$D$4="Yes", "A1", "A0")&amp;IF('Postcode search'!$D$5="Yes","G1","G0"))</f>
        <v>B44930EA225FFA1G0</v>
      </c>
      <c r="G39" s="143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202.91380000000001</v>
      </c>
      <c r="H39" s="144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13.2339</v>
      </c>
      <c r="I39" s="143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44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43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44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4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4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4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4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40" t="str">
        <f t="shared" si="0"/>
        <v>EA</v>
      </c>
      <c r="C40" s="140" t="s">
        <v>35</v>
      </c>
      <c r="D40" s="149">
        <v>50000</v>
      </c>
      <c r="E40" s="141">
        <v>73200</v>
      </c>
      <c r="F40" s="150" t="str">
        <f>IF(C40="","",'Postcode search'!$C$40&amp;ROUND($C$8,2)&amp;C40&amp;LEFT(D40,2)&amp;IF($J$2="Standard","F","FF")&amp;IF('Postcode search'!$D$4="Yes", "A1", "A0")&amp;IF('Postcode search'!$D$5="Yes","G1","G0"))</f>
        <v>B44930EA250FFA1G0</v>
      </c>
      <c r="G40" s="143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292.66699999999997</v>
      </c>
      <c r="H40" s="144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13.2339</v>
      </c>
      <c r="I40" s="143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44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43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44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4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4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4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4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40" t="str">
        <f t="shared" si="0"/>
        <v>EA</v>
      </c>
      <c r="C41" s="140" t="s">
        <v>35</v>
      </c>
      <c r="D41" s="149">
        <v>73200</v>
      </c>
      <c r="E41" s="141">
        <v>100000</v>
      </c>
      <c r="F41" s="150" t="str">
        <f>IF(C41="","",'Postcode search'!$C$40&amp;ROUND($C$8,2)&amp;C41&amp;LEFT(D41,2)&amp;IF($J$2="Standard","F","FF")&amp;IF('Postcode search'!$D$4="Yes", "A1", "A0")&amp;IF('Postcode search'!$D$5="Yes","G1","G0"))</f>
        <v>B44930EA273FFA1G0</v>
      </c>
      <c r="G41" s="143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313.50290000000001</v>
      </c>
      <c r="H41" s="144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11.931900000000001</v>
      </c>
      <c r="I41" s="143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44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43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44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4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4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4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4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40" t="str">
        <f t="shared" si="0"/>
        <v>EA</v>
      </c>
      <c r="C42" s="140" t="s">
        <v>35</v>
      </c>
      <c r="D42" s="149">
        <v>100000</v>
      </c>
      <c r="E42" s="141">
        <v>125000</v>
      </c>
      <c r="F42" s="150" t="str">
        <f>IF(C42="","",'Postcode search'!$C$40&amp;ROUND($C$8,2)&amp;C42&amp;LEFT(D42,3)&amp;IF($J$2="Standard","F","FF")&amp;IF('Postcode search'!$D$4="Yes", "A1", "A0")&amp;IF('Postcode search'!$D$5="Yes","G1","G0"))</f>
        <v>B44930EA2100FFA1G0</v>
      </c>
      <c r="G42" s="143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379.29919999999998</v>
      </c>
      <c r="H42" s="144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11.931900000000001</v>
      </c>
      <c r="I42" s="143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44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43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44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4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4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4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4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40" t="str">
        <f t="shared" si="0"/>
        <v>EA</v>
      </c>
      <c r="C43" s="140" t="s">
        <v>35</v>
      </c>
      <c r="D43" s="149">
        <v>125000</v>
      </c>
      <c r="E43" s="141">
        <v>150000</v>
      </c>
      <c r="F43" s="150" t="str">
        <f>IF(C43="","",'Postcode search'!$C$40&amp;ROUND($C$8,2)&amp;C43&amp;LEFT(D43,3)&amp;IF($J$2="Standard","F","FF")&amp;IF('Postcode search'!$D$4="Yes", "A1", "A0")&amp;IF('Postcode search'!$D$5="Yes","G1","G0"))</f>
        <v>B44930EA2125FFA1G0</v>
      </c>
      <c r="G43" s="143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441.96409999999997</v>
      </c>
      <c r="H43" s="144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11.931900000000001</v>
      </c>
      <c r="I43" s="143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44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43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44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4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4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4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4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40" t="str">
        <f t="shared" si="0"/>
        <v>EA</v>
      </c>
      <c r="C44" s="140" t="s">
        <v>35</v>
      </c>
      <c r="D44" s="149">
        <v>150000</v>
      </c>
      <c r="E44" s="141">
        <v>175000</v>
      </c>
      <c r="F44" s="150" t="str">
        <f>IF(C44="","",'Postcode search'!$C$40&amp;ROUND($C$8,2)&amp;C44&amp;LEFT(D44,3)&amp;IF($J$2="Standard","F","FF")&amp;IF('Postcode search'!$D$4="Yes", "A1", "A0")&amp;IF('Postcode search'!$D$5="Yes","G1","G0"))</f>
        <v>B44930EA2150FFA1G0</v>
      </c>
      <c r="G44" s="143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503.59589999999997</v>
      </c>
      <c r="H44" s="144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11.931900000000001</v>
      </c>
      <c r="I44" s="143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44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43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44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4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4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4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4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40" t="str">
        <f t="shared" si="0"/>
        <v>EA</v>
      </c>
      <c r="C45" s="140" t="s">
        <v>35</v>
      </c>
      <c r="D45" s="149">
        <v>175000</v>
      </c>
      <c r="E45" s="141">
        <v>200000</v>
      </c>
      <c r="F45" s="150" t="str">
        <f>IF(C45="","",'Postcode search'!$C$40&amp;ROUND($C$8,2)&amp;C45&amp;LEFT(D45,3)&amp;IF($J$2="Standard","F","FF")&amp;IF('Postcode search'!$D$4="Yes", "A1", "A0")&amp;IF('Postcode search'!$D$5="Yes","G1","G0"))</f>
        <v>B44930EA2175FFA1G0</v>
      </c>
      <c r="G45" s="143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566.06769999999995</v>
      </c>
      <c r="H45" s="144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11.931900000000001</v>
      </c>
      <c r="I45" s="143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44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43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44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4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4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4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4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40" t="str">
        <f t="shared" si="0"/>
        <v>EA</v>
      </c>
      <c r="C46" s="140" t="s">
        <v>35</v>
      </c>
      <c r="D46" s="149">
        <v>200000</v>
      </c>
      <c r="E46" s="141">
        <v>225000</v>
      </c>
      <c r="F46" s="150" t="str">
        <f>IF(C46="","",'Postcode search'!$C$40&amp;ROUND($C$8,2)&amp;C46&amp;LEFT(D46,3)&amp;IF($J$2="Standard","F","FF")&amp;IF('Postcode search'!$D$4="Yes", "A1", "A0")&amp;IF('Postcode search'!$D$5="Yes","G1","G0"))</f>
        <v>B44930EA2200FFA1G0</v>
      </c>
      <c r="G46" s="143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627.69939999999997</v>
      </c>
      <c r="H46" s="144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11.931900000000001</v>
      </c>
      <c r="I46" s="143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44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43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44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4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4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4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4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40" t="str">
        <f t="shared" si="0"/>
        <v>EA</v>
      </c>
      <c r="C47" s="140" t="s">
        <v>35</v>
      </c>
      <c r="D47" s="149">
        <v>225000</v>
      </c>
      <c r="E47" s="141">
        <v>250000</v>
      </c>
      <c r="F47" s="150" t="str">
        <f>IF(C47="","",'Postcode search'!$C$40&amp;ROUND($C$8,2)&amp;C47&amp;LEFT(D47,3)&amp;IF($J$2="Standard","F","FF")&amp;IF('Postcode search'!$D$4="Yes", "A1", "A0")&amp;IF('Postcode search'!$D$5="Yes","G1","G0"))</f>
        <v>B44930EA2225FFA1G0</v>
      </c>
      <c r="G47" s="143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691.39750000000004</v>
      </c>
      <c r="H47" s="144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11.931900000000001</v>
      </c>
      <c r="I47" s="143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44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43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44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4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4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4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4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40" t="str">
        <f t="shared" si="0"/>
        <v>EA</v>
      </c>
      <c r="C48" s="140" t="s">
        <v>35</v>
      </c>
      <c r="D48" s="149">
        <v>250000</v>
      </c>
      <c r="E48" s="141">
        <v>293000</v>
      </c>
      <c r="F48" s="150" t="str">
        <f>IF(C48="","",'Postcode search'!$C$40&amp;ROUND($C$8,2)&amp;C48&amp;LEFT(D48,3)&amp;IF($J$2="Standard","F","FF")&amp;IF('Postcode search'!$D$4="Yes", "A1", "A0")&amp;IF('Postcode search'!$D$5="Yes","G1","G0"))</f>
        <v>B44930EA2250FFA1G0</v>
      </c>
      <c r="G48" s="143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774.55769999999995</v>
      </c>
      <c r="H48" s="144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11.931900000000001</v>
      </c>
      <c r="I48" s="143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44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43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44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4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4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4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4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40" t="str">
        <f t="shared" ref="B49:B57" si="2">IF(C49="","",LEFT(C49,2))</f>
        <v>EA</v>
      </c>
      <c r="C49" s="140" t="s">
        <v>35</v>
      </c>
      <c r="D49" s="149">
        <v>293000</v>
      </c>
      <c r="E49" s="151">
        <v>343000</v>
      </c>
      <c r="F49" s="150" t="str">
        <f>IF(C49="","",'Postcode search'!$C$40&amp;ROUND($C$8,2)&amp;C49&amp;LEFT(D49,3)&amp;IF($J$2="Standard","F","FF")&amp;IF('Postcode search'!$D$4="Yes", "A1", "A0")&amp;IF('Postcode search'!$D$5="Yes","G1","G0"))</f>
        <v>B44930EA2293FFA1G0</v>
      </c>
      <c r="G49" s="143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1131.07</v>
      </c>
      <c r="H49" s="144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11.438499999999999</v>
      </c>
      <c r="I49" s="143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44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43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44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4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4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4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4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40" t="str">
        <f t="shared" si="2"/>
        <v>EA</v>
      </c>
      <c r="C50" s="140" t="s">
        <v>35</v>
      </c>
      <c r="D50" s="149">
        <v>343000</v>
      </c>
      <c r="E50" s="151">
        <v>393000</v>
      </c>
      <c r="F50" s="150" t="str">
        <f>IF(C50="","",'Postcode search'!$C$40&amp;ROUND($C$8,2)&amp;C50&amp;LEFT(D50,3)&amp;IF($J$2="Standard","F","FF")&amp;IF('Postcode search'!$D$4="Yes", "A1", "A0")&amp;IF('Postcode search'!$D$5="Yes","G1","G0"))</f>
        <v>B44930EA2343FFA1G0</v>
      </c>
      <c r="G50" s="143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1279.1079999999999</v>
      </c>
      <c r="H50" s="144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11.438499999999999</v>
      </c>
      <c r="I50" s="143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44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43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44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4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4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4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4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40" t="str">
        <f t="shared" si="2"/>
        <v>EA</v>
      </c>
      <c r="C51" s="140" t="s">
        <v>35</v>
      </c>
      <c r="D51" s="149">
        <v>393000</v>
      </c>
      <c r="E51" s="151">
        <v>443000</v>
      </c>
      <c r="F51" s="150" t="str">
        <f>IF(C51="","",'Postcode search'!$C$40&amp;ROUND($C$8,2)&amp;C51&amp;LEFT(D51,3)&amp;IF($J$2="Standard","F","FF")&amp;IF('Postcode search'!$D$4="Yes", "A1", "A0")&amp;IF('Postcode search'!$D$5="Yes","G1","G0"))</f>
        <v>B44930EA2393FFA1G0</v>
      </c>
      <c r="G51" s="143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1429.0191</v>
      </c>
      <c r="H51" s="144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11.438499999999999</v>
      </c>
      <c r="I51" s="143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44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43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44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4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4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4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4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40" t="str">
        <f t="shared" si="2"/>
        <v>EA</v>
      </c>
      <c r="C52" s="140" t="s">
        <v>35</v>
      </c>
      <c r="D52" s="149">
        <v>443000</v>
      </c>
      <c r="E52" s="151">
        <v>493000</v>
      </c>
      <c r="F52" s="150" t="str">
        <f>IF(C52="","",'Postcode search'!$C$40&amp;ROUND($C$8,2)&amp;C52&amp;LEFT(D52,3)&amp;IF($J$2="Standard","F","FF")&amp;IF('Postcode search'!$D$4="Yes", "A1", "A0")&amp;IF('Postcode search'!$D$5="Yes","G1","G0"))</f>
        <v>B44930EA2443FFA1G0</v>
      </c>
      <c r="G52" s="143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1579.1233</v>
      </c>
      <c r="H52" s="144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11.438499999999999</v>
      </c>
      <c r="I52" s="143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44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43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44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4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4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4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4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40" t="str">
        <f t="shared" si="2"/>
        <v>EA</v>
      </c>
      <c r="C53" s="140" t="s">
        <v>35</v>
      </c>
      <c r="D53" s="149">
        <v>493000</v>
      </c>
      <c r="E53" s="151">
        <v>543000</v>
      </c>
      <c r="F53" s="150" t="str">
        <f>IF(C53="","",'Postcode search'!$C$40&amp;ROUND($C$8,2)&amp;C53&amp;LEFT(D53,3)&amp;IF($J$2="Standard","F","FF")&amp;IF('Postcode search'!$D$4="Yes", "A1", "A0")&amp;IF('Postcode search'!$D$5="Yes","G1","G0"))</f>
        <v>B44930EA2493FFA1G0</v>
      </c>
      <c r="G53" s="143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1726.9681</v>
      </c>
      <c r="H53" s="144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11.438499999999999</v>
      </c>
      <c r="I53" s="143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44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43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44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4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4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4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4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40" t="str">
        <f t="shared" si="2"/>
        <v>EA</v>
      </c>
      <c r="C54" s="140" t="s">
        <v>35</v>
      </c>
      <c r="D54" s="149">
        <v>543000</v>
      </c>
      <c r="E54" s="151">
        <v>593000</v>
      </c>
      <c r="F54" s="150" t="str">
        <f>IF(C54="","",'Postcode search'!$C$40&amp;ROUND($C$8,2)&amp;C54&amp;LEFT(D54,3)&amp;IF($J$2="Standard","F","FF")&amp;IF('Postcode search'!$D$4="Yes", "A1", "A0")&amp;IF('Postcode search'!$D$5="Yes","G1","G0"))</f>
        <v>B44930EA2543FFA1G0</v>
      </c>
      <c r="G54" s="143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1876.8793000000001</v>
      </c>
      <c r="H54" s="144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11.438499999999999</v>
      </c>
      <c r="I54" s="143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44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43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44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4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4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4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4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40" t="str">
        <f t="shared" si="2"/>
        <v>EA</v>
      </c>
      <c r="C55" s="140" t="s">
        <v>35</v>
      </c>
      <c r="D55" s="149">
        <v>593000</v>
      </c>
      <c r="E55" s="151">
        <v>643000</v>
      </c>
      <c r="F55" s="150" t="str">
        <f>IF(C55="","",'Postcode search'!$C$40&amp;ROUND($C$8,2)&amp;C55&amp;LEFT(D55,3)&amp;IF($J$2="Standard","F","FF")&amp;IF('Postcode search'!$D$4="Yes", "A1", "A0")&amp;IF('Postcode search'!$D$5="Yes","G1","G0"))</f>
        <v>B44930EA2593FFA1G0</v>
      </c>
      <c r="G55" s="143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2030.0830000000001</v>
      </c>
      <c r="H55" s="144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11.438499999999999</v>
      </c>
      <c r="I55" s="143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44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43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44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4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4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4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4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40" t="str">
        <f t="shared" si="2"/>
        <v>EA</v>
      </c>
      <c r="C56" s="140" t="s">
        <v>35</v>
      </c>
      <c r="D56" s="149">
        <v>643000</v>
      </c>
      <c r="E56" s="151">
        <v>693000</v>
      </c>
      <c r="F56" s="150" t="str">
        <f>IF(C56="","",'Postcode search'!$C$40&amp;ROUND($C$8,2)&amp;C56&amp;LEFT(D56,3)&amp;IF($J$2="Standard","F","FF")&amp;IF('Postcode search'!$D$4="Yes", "A1", "A0")&amp;IF('Postcode search'!$D$5="Yes","G1","G0"))</f>
        <v>B44930EA2643FFA1G0</v>
      </c>
      <c r="G56" s="143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2174.8283000000001</v>
      </c>
      <c r="H56" s="144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11.438499999999999</v>
      </c>
      <c r="I56" s="143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44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43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44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4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4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4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4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40" t="str">
        <f t="shared" si="2"/>
        <v>EA</v>
      </c>
      <c r="C57" s="140" t="s">
        <v>35</v>
      </c>
      <c r="D57" s="149">
        <v>693000</v>
      </c>
      <c r="E57" s="151">
        <v>732000</v>
      </c>
      <c r="F57" s="150" t="str">
        <f>IF(C57="","",'Postcode search'!$C$40&amp;ROUND($C$8,2)&amp;C57&amp;LEFT(D57,3)&amp;IF($J$2="Standard","F","FF")&amp;IF('Postcode search'!$D$4="Yes", "A1", "A0")&amp;IF('Postcode search'!$D$5="Yes","G1","G0"))</f>
        <v>B44930EA2693FFA1G0</v>
      </c>
      <c r="G57" s="143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2304.1886</v>
      </c>
      <c r="H57" s="144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11.438499999999999</v>
      </c>
      <c r="I57" s="143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44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43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44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4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4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4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4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152" t="str">
        <f t="shared" si="0"/>
        <v/>
      </c>
      <c r="C58" s="152"/>
      <c r="D58" s="152"/>
      <c r="E58" s="153"/>
      <c r="F58" s="154"/>
      <c r="G58" s="155"/>
      <c r="H58" s="156"/>
      <c r="I58" s="155"/>
      <c r="J58" s="156"/>
      <c r="K58" s="155"/>
      <c r="L58" s="156"/>
      <c r="M58" s="155"/>
      <c r="N58" s="156"/>
      <c r="O58" s="155"/>
      <c r="P58" s="156"/>
    </row>
    <row r="59" spans="2:16" x14ac:dyDescent="0.35">
      <c r="B59" s="140" t="str">
        <f t="shared" si="0"/>
        <v>EA</v>
      </c>
      <c r="C59" s="140" t="s">
        <v>40</v>
      </c>
      <c r="D59" s="140">
        <v>0</v>
      </c>
      <c r="E59" s="141">
        <v>25000</v>
      </c>
      <c r="F59" s="150" t="str">
        <f>IF(C59="","",'Postcode search'!$C$40&amp;ROUND($C$8,2)&amp;C59&amp;LEFT(D59,2)&amp;IF($J$2="Standard","F","FF")&amp;IF('Postcode search'!$D$4="Yes", "A1", "A0")&amp;IF('Postcode search'!$D$5="Yes","G1","G0"))</f>
        <v>B44930EA30FFA1G0</v>
      </c>
      <c r="G59" s="143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147.07079999999999</v>
      </c>
      <c r="H59" s="144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13.2339</v>
      </c>
      <c r="I59" s="143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44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43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44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4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4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4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4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40" t="str">
        <f t="shared" si="0"/>
        <v>EA</v>
      </c>
      <c r="C60" s="140" t="s">
        <v>40</v>
      </c>
      <c r="D60" s="149">
        <v>25000</v>
      </c>
      <c r="E60" s="141">
        <v>50000</v>
      </c>
      <c r="F60" s="150" t="str">
        <f>IF(C60="","",'Postcode search'!$C$40&amp;ROUND($C$8,2)&amp;C60&amp;LEFT(D60,2)&amp;IF($J$2="Standard","F","FF")&amp;IF('Postcode search'!$D$4="Yes", "A1", "A0")&amp;IF('Postcode search'!$D$5="Yes","G1","G0"))</f>
        <v>B44930EA325FFA1G0</v>
      </c>
      <c r="G60" s="143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202.91380000000001</v>
      </c>
      <c r="H60" s="144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13.2339</v>
      </c>
      <c r="I60" s="143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44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43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44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4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4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4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4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40" t="str">
        <f t="shared" si="0"/>
        <v>EA</v>
      </c>
      <c r="C61" s="140" t="s">
        <v>40</v>
      </c>
      <c r="D61" s="149">
        <v>50000</v>
      </c>
      <c r="E61" s="141">
        <v>73200</v>
      </c>
      <c r="F61" s="150" t="str">
        <f>IF(C61="","",'Postcode search'!$C$40&amp;ROUND($C$8,2)&amp;C61&amp;LEFT(D61,2)&amp;IF($J$2="Standard","F","FF")&amp;IF('Postcode search'!$D$4="Yes", "A1", "A0")&amp;IF('Postcode search'!$D$5="Yes","G1","G0"))</f>
        <v>B44930EA350FFA1G0</v>
      </c>
      <c r="G61" s="143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292.66699999999997</v>
      </c>
      <c r="H61" s="144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13.2339</v>
      </c>
      <c r="I61" s="143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44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43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44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4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4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4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4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40" t="str">
        <f t="shared" si="0"/>
        <v>EA</v>
      </c>
      <c r="C62" s="140" t="s">
        <v>40</v>
      </c>
      <c r="D62" s="149">
        <v>73200</v>
      </c>
      <c r="E62" s="141">
        <v>100000</v>
      </c>
      <c r="F62" s="150" t="str">
        <f>IF(C62="","",'Postcode search'!$C$40&amp;ROUND($C$8,2)&amp;C62&amp;LEFT(D62,2)&amp;IF($J$2="Standard","F","FF")&amp;IF('Postcode search'!$D$4="Yes", "A1", "A0")&amp;IF('Postcode search'!$D$5="Yes","G1","G0"))</f>
        <v>B44930EA373FFA1G0</v>
      </c>
      <c r="G62" s="143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313.50290000000001</v>
      </c>
      <c r="H62" s="144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11.931900000000001</v>
      </c>
      <c r="I62" s="143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44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43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44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4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4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4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4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40" t="str">
        <f t="shared" si="0"/>
        <v>EA</v>
      </c>
      <c r="C63" s="140" t="s">
        <v>40</v>
      </c>
      <c r="D63" s="149">
        <v>100000</v>
      </c>
      <c r="E63" s="141">
        <v>125000</v>
      </c>
      <c r="F63" s="150" t="str">
        <f>IF(C63="","",'Postcode search'!$C$40&amp;ROUND($C$8,2)&amp;C63&amp;LEFT(D63,3)&amp;IF($J$2="Standard","F","FF")&amp;IF('Postcode search'!$D$4="Yes", "A1", "A0")&amp;IF('Postcode search'!$D$5="Yes","G1","G0"))</f>
        <v>B44930EA3100FFA1G0</v>
      </c>
      <c r="G63" s="143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379.29919999999998</v>
      </c>
      <c r="H63" s="144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11.931900000000001</v>
      </c>
      <c r="I63" s="143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44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43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44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4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4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4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4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40" t="str">
        <f t="shared" si="0"/>
        <v>EA</v>
      </c>
      <c r="C64" s="140" t="s">
        <v>40</v>
      </c>
      <c r="D64" s="149">
        <v>125000</v>
      </c>
      <c r="E64" s="141">
        <v>150000</v>
      </c>
      <c r="F64" s="150" t="str">
        <f>IF(C64="","",'Postcode search'!$C$40&amp;ROUND($C$8,2)&amp;C64&amp;LEFT(D64,3)&amp;IF($J$2="Standard","F","FF")&amp;IF('Postcode search'!$D$4="Yes", "A1", "A0")&amp;IF('Postcode search'!$D$5="Yes","G1","G0"))</f>
        <v>B44930EA3125FFA1G0</v>
      </c>
      <c r="G64" s="143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441.96409999999997</v>
      </c>
      <c r="H64" s="144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11.931900000000001</v>
      </c>
      <c r="I64" s="143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44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43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44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4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4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4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4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40" t="str">
        <f t="shared" si="0"/>
        <v>EA</v>
      </c>
      <c r="C65" s="140" t="s">
        <v>40</v>
      </c>
      <c r="D65" s="149">
        <v>150000</v>
      </c>
      <c r="E65" s="141">
        <v>175000</v>
      </c>
      <c r="F65" s="150" t="str">
        <f>IF(C65="","",'Postcode search'!$C$40&amp;ROUND($C$8,2)&amp;C65&amp;LEFT(D65,3)&amp;IF($J$2="Standard","F","FF")&amp;IF('Postcode search'!$D$4="Yes", "A1", "A0")&amp;IF('Postcode search'!$D$5="Yes","G1","G0"))</f>
        <v>B44930EA3150FFA1G0</v>
      </c>
      <c r="G65" s="143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503.59589999999997</v>
      </c>
      <c r="H65" s="144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11.931900000000001</v>
      </c>
      <c r="I65" s="143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44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43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44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4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4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4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4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40" t="str">
        <f t="shared" si="0"/>
        <v>EA</v>
      </c>
      <c r="C66" s="140" t="s">
        <v>40</v>
      </c>
      <c r="D66" s="149">
        <v>175000</v>
      </c>
      <c r="E66" s="141">
        <v>200000</v>
      </c>
      <c r="F66" s="150" t="str">
        <f>IF(C66="","",'Postcode search'!$C$40&amp;ROUND($C$8,2)&amp;C66&amp;LEFT(D66,3)&amp;IF($J$2="Standard","F","FF")&amp;IF('Postcode search'!$D$4="Yes", "A1", "A0")&amp;IF('Postcode search'!$D$5="Yes","G1","G0"))</f>
        <v>B44930EA3175FFA1G0</v>
      </c>
      <c r="G66" s="143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566.06769999999995</v>
      </c>
      <c r="H66" s="144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11.931900000000001</v>
      </c>
      <c r="I66" s="143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44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43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44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4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4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4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4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40" t="str">
        <f t="shared" si="0"/>
        <v>EA</v>
      </c>
      <c r="C67" s="140" t="s">
        <v>40</v>
      </c>
      <c r="D67" s="149">
        <v>200000</v>
      </c>
      <c r="E67" s="141">
        <v>225000</v>
      </c>
      <c r="F67" s="150" t="str">
        <f>IF(C67="","",'Postcode search'!$C$40&amp;ROUND($C$8,2)&amp;C67&amp;LEFT(D67,3)&amp;IF($J$2="Standard","F","FF")&amp;IF('Postcode search'!$D$4="Yes", "A1", "A0")&amp;IF('Postcode search'!$D$5="Yes","G1","G0"))</f>
        <v>B44930EA3200FFA1G0</v>
      </c>
      <c r="G67" s="143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627.69939999999997</v>
      </c>
      <c r="H67" s="144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11.931900000000001</v>
      </c>
      <c r="I67" s="143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44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43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44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4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4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4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4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40" t="str">
        <f t="shared" si="0"/>
        <v>EA</v>
      </c>
      <c r="C68" s="140" t="s">
        <v>40</v>
      </c>
      <c r="D68" s="149">
        <v>225000</v>
      </c>
      <c r="E68" s="141">
        <v>250000</v>
      </c>
      <c r="F68" s="150" t="str">
        <f>IF(C68="","",'Postcode search'!$C$40&amp;ROUND($C$8,2)&amp;C68&amp;LEFT(D68,3)&amp;IF($J$2="Standard","F","FF")&amp;IF('Postcode search'!$D$4="Yes", "A1", "A0")&amp;IF('Postcode search'!$D$5="Yes","G1","G0"))</f>
        <v>B44930EA3225FFA1G0</v>
      </c>
      <c r="G68" s="143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691.39750000000004</v>
      </c>
      <c r="H68" s="144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11.931900000000001</v>
      </c>
      <c r="I68" s="143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44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43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44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4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4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4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4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40" t="str">
        <f t="shared" si="0"/>
        <v>EA</v>
      </c>
      <c r="C69" s="140" t="s">
        <v>40</v>
      </c>
      <c r="D69" s="149">
        <v>250000</v>
      </c>
      <c r="E69" s="141">
        <v>293000</v>
      </c>
      <c r="F69" s="150" t="str">
        <f>IF(C69="","",'Postcode search'!$C$40&amp;ROUND($C$8,2)&amp;C69&amp;LEFT(D69,3)&amp;IF($J$2="Standard","F","FF")&amp;IF('Postcode search'!$D$4="Yes", "A1", "A0")&amp;IF('Postcode search'!$D$5="Yes","G1","G0"))</f>
        <v>B44930EA3250FFA1G0</v>
      </c>
      <c r="G69" s="14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774.55769999999995</v>
      </c>
      <c r="H69" s="14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11.931900000000001</v>
      </c>
      <c r="I69" s="14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4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4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4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4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4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4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4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40" t="str">
        <f t="shared" si="0"/>
        <v>EA</v>
      </c>
      <c r="C70" s="140" t="s">
        <v>40</v>
      </c>
      <c r="D70" s="149">
        <v>293000</v>
      </c>
      <c r="E70" s="151">
        <v>343000</v>
      </c>
      <c r="F70" s="150" t="str">
        <f>IF(C70="","",'Postcode search'!$C$40&amp;ROUND($C$8,2)&amp;C70&amp;LEFT(D70,3)&amp;IF($J$2="Standard","F","FF")&amp;IF('Postcode search'!$D$4="Yes", "A1", "A0")&amp;IF('Postcode search'!$D$5="Yes","G1","G0"))</f>
        <v>B44930EA3293FFA1G0</v>
      </c>
      <c r="G70" s="14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1131.07</v>
      </c>
      <c r="H70" s="14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11.438499999999999</v>
      </c>
      <c r="I70" s="14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4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4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4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4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4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4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4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40" t="str">
        <f t="shared" si="0"/>
        <v>EA</v>
      </c>
      <c r="C71" s="140" t="s">
        <v>40</v>
      </c>
      <c r="D71" s="149">
        <v>343000</v>
      </c>
      <c r="E71" s="151">
        <v>393000</v>
      </c>
      <c r="F71" s="150" t="str">
        <f>IF(C71="","",'Postcode search'!$C$40&amp;ROUND($C$8,2)&amp;C71&amp;LEFT(D71,3)&amp;IF($J$2="Standard","F","FF")&amp;IF('Postcode search'!$D$4="Yes", "A1", "A0")&amp;IF('Postcode search'!$D$5="Yes","G1","G0"))</f>
        <v>B44930EA3343FFA1G0</v>
      </c>
      <c r="G71" s="14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1279.1079999999999</v>
      </c>
      <c r="H71" s="14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11.438499999999999</v>
      </c>
      <c r="I71" s="14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4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4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4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4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4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4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4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40" t="str">
        <f t="shared" si="0"/>
        <v>EA</v>
      </c>
      <c r="C72" s="140" t="s">
        <v>40</v>
      </c>
      <c r="D72" s="149">
        <v>393000</v>
      </c>
      <c r="E72" s="151">
        <v>443000</v>
      </c>
      <c r="F72" s="150" t="str">
        <f>IF(C72="","",'Postcode search'!$C$40&amp;ROUND($C$8,2)&amp;C72&amp;LEFT(D72,3)&amp;IF($J$2="Standard","F","FF")&amp;IF('Postcode search'!$D$4="Yes", "A1", "A0")&amp;IF('Postcode search'!$D$5="Yes","G1","G0"))</f>
        <v>B44930EA3393FFA1G0</v>
      </c>
      <c r="G72" s="14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1429.0191</v>
      </c>
      <c r="H72" s="14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11.438499999999999</v>
      </c>
      <c r="I72" s="14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4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4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4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4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4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4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4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40" t="str">
        <f t="shared" si="0"/>
        <v>EA</v>
      </c>
      <c r="C73" s="140" t="s">
        <v>40</v>
      </c>
      <c r="D73" s="149">
        <v>443000</v>
      </c>
      <c r="E73" s="151">
        <v>493000</v>
      </c>
      <c r="F73" s="150" t="str">
        <f>IF(C73="","",'Postcode search'!$C$40&amp;ROUND($C$8,2)&amp;C73&amp;LEFT(D73,3)&amp;IF($J$2="Standard","F","FF")&amp;IF('Postcode search'!$D$4="Yes", "A1", "A0")&amp;IF('Postcode search'!$D$5="Yes","G1","G0"))</f>
        <v>B44930EA3443FFA1G0</v>
      </c>
      <c r="G73" s="14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1579.1233</v>
      </c>
      <c r="H73" s="14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11.438499999999999</v>
      </c>
      <c r="I73" s="14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4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4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4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4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4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4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4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40" t="str">
        <f t="shared" si="0"/>
        <v>EA</v>
      </c>
      <c r="C74" s="140" t="s">
        <v>40</v>
      </c>
      <c r="D74" s="149">
        <v>493000</v>
      </c>
      <c r="E74" s="151">
        <v>543000</v>
      </c>
      <c r="F74" s="150" t="str">
        <f>IF(C74="","",'Postcode search'!$C$40&amp;ROUND($C$8,2)&amp;C74&amp;LEFT(D74,3)&amp;IF($J$2="Standard","F","FF")&amp;IF('Postcode search'!$D$4="Yes", "A1", "A0")&amp;IF('Postcode search'!$D$5="Yes","G1","G0"))</f>
        <v>B44930EA3493FFA1G0</v>
      </c>
      <c r="G74" s="14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1726.9681</v>
      </c>
      <c r="H74" s="14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11.438499999999999</v>
      </c>
      <c r="I74" s="14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4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4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4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4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4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4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4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40" t="str">
        <f t="shared" si="0"/>
        <v>EA</v>
      </c>
      <c r="C75" s="140" t="s">
        <v>40</v>
      </c>
      <c r="D75" s="149">
        <v>543000</v>
      </c>
      <c r="E75" s="151">
        <v>593000</v>
      </c>
      <c r="F75" s="150" t="str">
        <f>IF(C75="","",'Postcode search'!$C$40&amp;ROUND($C$8,2)&amp;C75&amp;LEFT(D75,3)&amp;IF($J$2="Standard","F","FF")&amp;IF('Postcode search'!$D$4="Yes", "A1", "A0")&amp;IF('Postcode search'!$D$5="Yes","G1","G0"))</f>
        <v>B44930EA3543FFA1G0</v>
      </c>
      <c r="G75" s="14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1876.8793000000001</v>
      </c>
      <c r="H75" s="14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11.438499999999999</v>
      </c>
      <c r="I75" s="14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4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4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4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4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4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4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4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40" t="str">
        <f t="shared" si="0"/>
        <v>EA</v>
      </c>
      <c r="C76" s="140" t="s">
        <v>40</v>
      </c>
      <c r="D76" s="149">
        <v>593000</v>
      </c>
      <c r="E76" s="151">
        <v>643000</v>
      </c>
      <c r="F76" s="150" t="str">
        <f>IF(C76="","",'Postcode search'!$C$40&amp;ROUND($C$8,2)&amp;C76&amp;LEFT(D76,3)&amp;IF($J$2="Standard","F","FF")&amp;IF('Postcode search'!$D$4="Yes", "A1", "A0")&amp;IF('Postcode search'!$D$5="Yes","G1","G0"))</f>
        <v>B44930EA3593FFA1G0</v>
      </c>
      <c r="G76" s="14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2030.0830000000001</v>
      </c>
      <c r="H76" s="14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11.438499999999999</v>
      </c>
      <c r="I76" s="14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4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4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4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4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4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4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4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40" t="str">
        <f t="shared" si="0"/>
        <v>EA</v>
      </c>
      <c r="C77" s="140" t="s">
        <v>40</v>
      </c>
      <c r="D77" s="149">
        <v>643000</v>
      </c>
      <c r="E77" s="151">
        <v>693000</v>
      </c>
      <c r="F77" s="150" t="str">
        <f>IF(C77="","",'Postcode search'!$C$40&amp;ROUND($C$8,2)&amp;C77&amp;LEFT(D77,3)&amp;IF($J$2="Standard","F","FF")&amp;IF('Postcode search'!$D$4="Yes", "A1", "A0")&amp;IF('Postcode search'!$D$5="Yes","G1","G0"))</f>
        <v>B44930EA3643FFA1G0</v>
      </c>
      <c r="G77" s="14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2174.8283000000001</v>
      </c>
      <c r="H77" s="14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11.438499999999999</v>
      </c>
      <c r="I77" s="14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4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4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4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4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4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4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4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x14ac:dyDescent="0.35">
      <c r="B78" s="140" t="str">
        <f t="shared" si="0"/>
        <v>EA</v>
      </c>
      <c r="C78" s="140" t="s">
        <v>40</v>
      </c>
      <c r="D78" s="149">
        <v>693000</v>
      </c>
      <c r="E78" s="151">
        <v>732000</v>
      </c>
      <c r="F78" s="150" t="str">
        <f>IF(C78="","",'Postcode search'!$C$40&amp;ROUND($C$8,2)&amp;C78&amp;LEFT(D78,3)&amp;IF($J$2="Standard","F","FF")&amp;IF('Postcode search'!$D$4="Yes", "A1", "A0")&amp;IF('Postcode search'!$D$5="Yes","G1","G0"))</f>
        <v>B44930EA3693FFA1G0</v>
      </c>
      <c r="G78" s="143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2304.1886</v>
      </c>
      <c r="H78" s="144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11.438499999999999</v>
      </c>
      <c r="I78" s="143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44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43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44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45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46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45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46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  <row r="79" spans="2:16" ht="6" customHeight="1" x14ac:dyDescent="0.35">
      <c r="B79" s="152" t="str">
        <f t="shared" si="0"/>
        <v/>
      </c>
      <c r="C79" s="152"/>
      <c r="D79" s="152"/>
      <c r="E79" s="153" t="s">
        <v>14</v>
      </c>
      <c r="F79" s="154"/>
      <c r="G79" s="155"/>
      <c r="H79" s="156"/>
      <c r="I79" s="155"/>
      <c r="J79" s="156"/>
      <c r="K79" s="155"/>
      <c r="L79" s="156"/>
      <c r="M79" s="155"/>
      <c r="N79" s="156"/>
      <c r="O79" s="155"/>
      <c r="P79" s="156"/>
    </row>
    <row r="80" spans="2:16" x14ac:dyDescent="0.35">
      <c r="B80" s="140" t="str">
        <f t="shared" si="0"/>
        <v>EA</v>
      </c>
      <c r="C80" s="140" t="s">
        <v>44</v>
      </c>
      <c r="D80" s="140">
        <v>0</v>
      </c>
      <c r="E80" s="141">
        <v>25000</v>
      </c>
      <c r="F80" s="150" t="str">
        <f>IF(C80="","",'Postcode search'!$C$40&amp;ROUND($C$8,2)&amp;C80&amp;LEFT(D80,2)&amp;IF($J$2="Standard","F","FF")&amp;IF('Postcode search'!$D$4="Yes", "A1", "A0")&amp;IF('Postcode search'!$D$5="Yes","G1","G0"))</f>
        <v>B44930EA40FFA1G0</v>
      </c>
      <c r="G80" s="143">
        <f>IFERROR(IF($C80="","",IF(LEFT(G$12,1)="D",ROUND(VLOOKUP($C80&amp;$D80,'All Prices'!$A$4:$Z$832,MATCH(IF(LEFT(G$13,1)="D","DC","Var")&amp;IF($J$2="Standard","F",IF($J$2="Fixed","FF",""))&amp;VALUE(LEFT(IF(G$12="",E$12,G$12),1))*12,'All Prices'!$A$1:$Z$1,0),0),0),ROUND(VLOOKUP($C80&amp;$D80,'All Prices'!$A$4:$Z$832,MATCH(IF(LEFT(G$13,1)="D","DC","Var")&amp;IF($J$2="Standard","F",IF($J$2="Fixed","FF",""))&amp;VALUE(LEFT(IF(G$12="",E$12,G$12),1))*12,'All Prices'!$A$1:$Z$1,0),0),4))),"Fixed N/A")</f>
        <v>147.07079999999999</v>
      </c>
      <c r="H80" s="144">
        <f>IFERROR(IF($C80="","",IF(LEFT(H$12,1)="D",ROUND(VLOOKUP($C80&amp;$D80,'All Prices'!$A$4:$Z$832,MATCH(IF(LEFT(H$13,1)="D","DC","Var")&amp;IF($J$2="Standard","F",IF($J$2="Fixed","FF",""))&amp;VALUE(LEFT(IF(H$12="",G$12,H$12),1))*12,'All Prices'!$A$1:$Z$1,0),0),0),ROUND(VLOOKUP($C80&amp;$D80,'All Prices'!$A$4:$Z$832,MATCH(IF(LEFT(H$13,1)="D","DC","Var")&amp;IF($J$2="Standard","F",IF($J$2="Fixed","FF",""))&amp;VALUE(LEFT(IF(H$12="",G$12,H$12),1))*12,'All Prices'!$A$1:$Z$1,0),0),4))),"Fixed N/A")</f>
        <v>13.2339</v>
      </c>
      <c r="I80" s="143" t="str">
        <f>IFERROR(IF($C80="","",IF(LEFT(I$12,1)="D",ROUND(VLOOKUP($C80&amp;$D80,'All Prices'!$A$4:$Z$832,MATCH(IF(LEFT(I$13,1)="D","DC","Var")&amp;IF($J$2="Standard","F",IF($J$2="Fixed","FF",""))&amp;VALUE(LEFT(IF(I$12="",H$12,I$12),1))*12,'All Prices'!$A$1:$Z$1,0),0),0),ROUND(VLOOKUP($C80&amp;$D80,'All Prices'!$A$4:$Z$832,MATCH(IF(LEFT(I$13,1)="D","DC","Var")&amp;IF($J$2="Standard","F",IF($J$2="Fixed","FF",""))&amp;VALUE(LEFT(IF(I$12="",H$12,I$12),1))*12,'All Prices'!$A$1:$Z$1,0),0),4))),"Fixed N/A")</f>
        <v>Fixed N/A</v>
      </c>
      <c r="J80" s="144" t="str">
        <f>IFERROR(IF($C80="","",IF(LEFT(J$12,1)="D",ROUND(VLOOKUP($C80&amp;$D80,'All Prices'!$A$4:$Z$832,MATCH(IF(LEFT(J$13,1)="D","DC","Var")&amp;IF($J$2="Standard","F",IF($J$2="Fixed","FF",""))&amp;VALUE(LEFT(IF(J$12="",I$12,J$12),1))*12,'All Prices'!$A$1:$Z$1,0),0),0),ROUND(VLOOKUP($C80&amp;$D80,'All Prices'!$A$4:$Z$832,MATCH(IF(LEFT(J$13,1)="D","DC","Var")&amp;IF($J$2="Standard","F",IF($J$2="Fixed","FF",""))&amp;VALUE(LEFT(IF(J$12="",I$12,J$12),1))*12,'All Prices'!$A$1:$Z$1,0),0),4))),"Fixed N/A")</f>
        <v>Fixed N/A</v>
      </c>
      <c r="K80" s="143" t="str">
        <f>IFERROR(IF($C80="","",IF(LEFT(K$12,1)="D",ROUND(VLOOKUP($C80&amp;$D80,'All Prices'!$A$4:$Z$832,MATCH(IF(LEFT(K$13,1)="D","DC","Var")&amp;IF($J$2="Standard","F",IF($J$2="Fixed","FF",""))&amp;VALUE(LEFT(IF(K$12="",J$12,K$12),1))*12,'All Prices'!$A$1:$Z$1,0),0),0),ROUND(VLOOKUP($C80&amp;$D80,'All Prices'!$A$4:$Z$832,MATCH(IF(LEFT(K$13,1)="D","DC","Var")&amp;IF($J$2="Standard","F",IF($J$2="Fixed","FF",""))&amp;VALUE(LEFT(IF(K$12="",J$12,K$12),1))*12,'All Prices'!$A$1:$Z$1,0),0),4))),"Fixed N/A")</f>
        <v>Fixed N/A</v>
      </c>
      <c r="L80" s="144" t="str">
        <f>IFERROR(IF($C80="","",IF(LEFT(L$12,1)="D",ROUND(VLOOKUP($C80&amp;$D80,'All Prices'!$A$4:$Z$832,MATCH(IF(LEFT(L$13,1)="D","DC","Var")&amp;IF($J$2="Standard","F",IF($J$2="Fixed","FF",""))&amp;VALUE(LEFT(IF(L$12="",K$12,L$12),1))*12,'All Prices'!$A$1:$Z$1,0),0),0),ROUND(VLOOKUP($C80&amp;$D80,'All Prices'!$A$4:$Z$832,MATCH(IF(LEFT(L$13,1)="D","DC","Var")&amp;IF($J$2="Standard","F",IF($J$2="Fixed","FF",""))&amp;VALUE(LEFT(IF(L$12="",K$12,L$12),1))*12,'All Prices'!$A$1:$Z$1,0),0),4))),"Fixed N/A")</f>
        <v>Fixed N/A</v>
      </c>
      <c r="M80" s="145" t="str">
        <f>IFERROR(IF($C80="","",IF(LEFT(M$12,1)="D",ROUND(VLOOKUP($C80&amp;$D80,'All Prices'!$A$4:$Z$832,MATCH(IF(LEFT(M$13,1)="D","DC","Var")&amp;IF($J$2="Standard","F",IF($J$2="Fixed","FF",""))&amp;VALUE(LEFT(IF(M$12="",L$12,M$12),1))*12,'All Prices'!$A$1:$Z$1,0),0),0),ROUND(VLOOKUP($C80&amp;$D80,'All Prices'!$A$4:$Z$832,MATCH(IF(LEFT(M$13,1)="D","DC","Var")&amp;IF($J$2="Standard","F",IF($J$2="Fixed","FF",""))&amp;VALUE(LEFT(IF(M$12="",L$12,M$12),1))*12,'All Prices'!$A$1:$Z$1,0),0),4))),"Fixed N/A")</f>
        <v>Fixed N/A</v>
      </c>
      <c r="N80" s="146" t="str">
        <f>IFERROR(IF($C80="","",IF(LEFT(N$12,1)="D",ROUND(VLOOKUP($C80&amp;$D80,'All Prices'!$A$4:$Z$832,MATCH(IF(LEFT(N$13,1)="D","DC","Var")&amp;IF($J$2="Standard","F",IF($J$2="Fixed","FF",""))&amp;VALUE(LEFT(IF(N$12="",M$12,N$12),1))*12,'All Prices'!$A$1:$Z$1,0),0),0),ROUND(VLOOKUP($C80&amp;$D80,'All Prices'!$A$4:$Z$832,MATCH(IF(LEFT(N$13,1)="D","DC","Var")&amp;IF($J$2="Standard","F",IF($J$2="Fixed","FF",""))&amp;VALUE(LEFT(IF(N$12="",M$12,N$12),1))*12,'All Prices'!$A$1:$Z$1,0),0),4))),"Fixed N/A")</f>
        <v>Fixed N/A</v>
      </c>
      <c r="O80" s="145" t="str">
        <f>IFERROR(IF($C80="","",IF(LEFT(O$12,1)="D",ROUND(VLOOKUP($C80&amp;$D80,'All Prices'!$A$4:$Z$832,MATCH(IF(LEFT(O$13,1)="D","DC","Var")&amp;IF($J$2="Standard","F",IF($J$2="Fixed","FF",""))&amp;VALUE(LEFT(IF(O$12="",N$12,O$12),1))*12,'All Prices'!$A$1:$Z$1,0),0),0),ROUND(VLOOKUP($C80&amp;$D80,'All Prices'!$A$4:$Z$832,MATCH(IF(LEFT(O$13,1)="D","DC","Var")&amp;IF($J$2="Standard","F",IF($J$2="Fixed","FF",""))&amp;VALUE(LEFT(IF(O$12="",N$12,O$12),1))*12,'All Prices'!$A$1:$Z$1,0),0),4))),"Fixed N/A")</f>
        <v>Fixed N/A</v>
      </c>
      <c r="P80" s="146" t="str">
        <f>IFERROR(IF($C80="","",IF(LEFT(P$12,1)="D",ROUND(VLOOKUP($C80&amp;$D80,'All Prices'!$A$4:$Z$832,MATCH(IF(LEFT(P$13,1)="D","DC","Var")&amp;IF($J$2="Standard","F",IF($J$2="Fixed","FF",""))&amp;VALUE(LEFT(IF(P$12="",O$12,P$12),1))*12,'All Prices'!$A$1:$Z$1,0),0),0),ROUND(VLOOKUP($C80&amp;$D80,'All Prices'!$A$4:$Z$832,MATCH(IF(LEFT(P$13,1)="D","DC","Var")&amp;IF($J$2="Standard","F",IF($J$2="Fixed","FF",""))&amp;VALUE(LEFT(IF(P$12="",O$12,P$12),1))*12,'All Prices'!$A$1:$Z$1,0),0),4))),"Fixed N/A")</f>
        <v>Fixed N/A</v>
      </c>
    </row>
    <row r="81" spans="2:16" x14ac:dyDescent="0.35">
      <c r="B81" s="140" t="str">
        <f t="shared" si="0"/>
        <v>EA</v>
      </c>
      <c r="C81" s="140" t="s">
        <v>44</v>
      </c>
      <c r="D81" s="149">
        <v>25000</v>
      </c>
      <c r="E81" s="141">
        <v>50000</v>
      </c>
      <c r="F81" s="150" t="str">
        <f>IF(C81="","",'Postcode search'!$C$40&amp;ROUND($C$8,2)&amp;C81&amp;LEFT(D81,2)&amp;IF($J$2="Standard","F","FF")&amp;IF('Postcode search'!$D$4="Yes", "A1", "A0")&amp;IF('Postcode search'!$D$5="Yes","G1","G0"))</f>
        <v>B44930EA425FFA1G0</v>
      </c>
      <c r="G81" s="143">
        <f>IFERROR(IF($C81="","",IF(LEFT(G$12,1)="D",ROUND(VLOOKUP($C81&amp;$D81,'All Prices'!$A$4:$Z$832,MATCH(IF(LEFT(G$13,1)="D","DC","Var")&amp;IF($J$2="Standard","F",IF($J$2="Fixed","FF",""))&amp;VALUE(LEFT(IF(G$12="",E$12,G$12),1))*12,'All Prices'!$A$1:$Z$1,0),0),0),ROUND(VLOOKUP($C81&amp;$D81,'All Prices'!$A$4:$Z$832,MATCH(IF(LEFT(G$13,1)="D","DC","Var")&amp;IF($J$2="Standard","F",IF($J$2="Fixed","FF",""))&amp;VALUE(LEFT(IF(G$12="",E$12,G$12),1))*12,'All Prices'!$A$1:$Z$1,0),0),4))),"Fixed N/A")</f>
        <v>202.91380000000001</v>
      </c>
      <c r="H81" s="144">
        <f>IFERROR(IF($C81="","",IF(LEFT(H$12,1)="D",ROUND(VLOOKUP($C81&amp;$D81,'All Prices'!$A$4:$Z$832,MATCH(IF(LEFT(H$13,1)="D","DC","Var")&amp;IF($J$2="Standard","F",IF($J$2="Fixed","FF",""))&amp;VALUE(LEFT(IF(H$12="",G$12,H$12),1))*12,'All Prices'!$A$1:$Z$1,0),0),0),ROUND(VLOOKUP($C81&amp;$D81,'All Prices'!$A$4:$Z$832,MATCH(IF(LEFT(H$13,1)="D","DC","Var")&amp;IF($J$2="Standard","F",IF($J$2="Fixed","FF",""))&amp;VALUE(LEFT(IF(H$12="",G$12,H$12),1))*12,'All Prices'!$A$1:$Z$1,0),0),4))),"Fixed N/A")</f>
        <v>13.2339</v>
      </c>
      <c r="I81" s="143" t="str">
        <f>IFERROR(IF($C81="","",IF(LEFT(I$12,1)="D",ROUND(VLOOKUP($C81&amp;$D81,'All Prices'!$A$4:$Z$832,MATCH(IF(LEFT(I$13,1)="D","DC","Var")&amp;IF($J$2="Standard","F",IF($J$2="Fixed","FF",""))&amp;VALUE(LEFT(IF(I$12="",H$12,I$12),1))*12,'All Prices'!$A$1:$Z$1,0),0),0),ROUND(VLOOKUP($C81&amp;$D81,'All Prices'!$A$4:$Z$832,MATCH(IF(LEFT(I$13,1)="D","DC","Var")&amp;IF($J$2="Standard","F",IF($J$2="Fixed","FF",""))&amp;VALUE(LEFT(IF(I$12="",H$12,I$12),1))*12,'All Prices'!$A$1:$Z$1,0),0),4))),"Fixed N/A")</f>
        <v>Fixed N/A</v>
      </c>
      <c r="J81" s="144" t="str">
        <f>IFERROR(IF($C81="","",IF(LEFT(J$12,1)="D",ROUND(VLOOKUP($C81&amp;$D81,'All Prices'!$A$4:$Z$832,MATCH(IF(LEFT(J$13,1)="D","DC","Var")&amp;IF($J$2="Standard","F",IF($J$2="Fixed","FF",""))&amp;VALUE(LEFT(IF(J$12="",I$12,J$12),1))*12,'All Prices'!$A$1:$Z$1,0),0),0),ROUND(VLOOKUP($C81&amp;$D81,'All Prices'!$A$4:$Z$832,MATCH(IF(LEFT(J$13,1)="D","DC","Var")&amp;IF($J$2="Standard","F",IF($J$2="Fixed","FF",""))&amp;VALUE(LEFT(IF(J$12="",I$12,J$12),1))*12,'All Prices'!$A$1:$Z$1,0),0),4))),"Fixed N/A")</f>
        <v>Fixed N/A</v>
      </c>
      <c r="K81" s="143" t="str">
        <f>IFERROR(IF($C81="","",IF(LEFT(K$12,1)="D",ROUND(VLOOKUP($C81&amp;$D81,'All Prices'!$A$4:$Z$832,MATCH(IF(LEFT(K$13,1)="D","DC","Var")&amp;IF($J$2="Standard","F",IF($J$2="Fixed","FF",""))&amp;VALUE(LEFT(IF(K$12="",J$12,K$12),1))*12,'All Prices'!$A$1:$Z$1,0),0),0),ROUND(VLOOKUP($C81&amp;$D81,'All Prices'!$A$4:$Z$832,MATCH(IF(LEFT(K$13,1)="D","DC","Var")&amp;IF($J$2="Standard","F",IF($J$2="Fixed","FF",""))&amp;VALUE(LEFT(IF(K$12="",J$12,K$12),1))*12,'All Prices'!$A$1:$Z$1,0),0),4))),"Fixed N/A")</f>
        <v>Fixed N/A</v>
      </c>
      <c r="L81" s="144" t="str">
        <f>IFERROR(IF($C81="","",IF(LEFT(L$12,1)="D",ROUND(VLOOKUP($C81&amp;$D81,'All Prices'!$A$4:$Z$832,MATCH(IF(LEFT(L$13,1)="D","DC","Var")&amp;IF($J$2="Standard","F",IF($J$2="Fixed","FF",""))&amp;VALUE(LEFT(IF(L$12="",K$12,L$12),1))*12,'All Prices'!$A$1:$Z$1,0),0),0),ROUND(VLOOKUP($C81&amp;$D81,'All Prices'!$A$4:$Z$832,MATCH(IF(LEFT(L$13,1)="D","DC","Var")&amp;IF($J$2="Standard","F",IF($J$2="Fixed","FF",""))&amp;VALUE(LEFT(IF(L$12="",K$12,L$12),1))*12,'All Prices'!$A$1:$Z$1,0),0),4))),"Fixed N/A")</f>
        <v>Fixed N/A</v>
      </c>
      <c r="M81" s="145" t="str">
        <f>IFERROR(IF($C81="","",IF(LEFT(M$12,1)="D",ROUND(VLOOKUP($C81&amp;$D81,'All Prices'!$A$4:$Z$832,MATCH(IF(LEFT(M$13,1)="D","DC","Var")&amp;IF($J$2="Standard","F",IF($J$2="Fixed","FF",""))&amp;VALUE(LEFT(IF(M$12="",L$12,M$12),1))*12,'All Prices'!$A$1:$Z$1,0),0),0),ROUND(VLOOKUP($C81&amp;$D81,'All Prices'!$A$4:$Z$832,MATCH(IF(LEFT(M$13,1)="D","DC","Var")&amp;IF($J$2="Standard","F",IF($J$2="Fixed","FF",""))&amp;VALUE(LEFT(IF(M$12="",L$12,M$12),1))*12,'All Prices'!$A$1:$Z$1,0),0),4))),"Fixed N/A")</f>
        <v>Fixed N/A</v>
      </c>
      <c r="N81" s="146" t="str">
        <f>IFERROR(IF($C81="","",IF(LEFT(N$12,1)="D",ROUND(VLOOKUP($C81&amp;$D81,'All Prices'!$A$4:$Z$832,MATCH(IF(LEFT(N$13,1)="D","DC","Var")&amp;IF($J$2="Standard","F",IF($J$2="Fixed","FF",""))&amp;VALUE(LEFT(IF(N$12="",M$12,N$12),1))*12,'All Prices'!$A$1:$Z$1,0),0),0),ROUND(VLOOKUP($C81&amp;$D81,'All Prices'!$A$4:$Z$832,MATCH(IF(LEFT(N$13,1)="D","DC","Var")&amp;IF($J$2="Standard","F",IF($J$2="Fixed","FF",""))&amp;VALUE(LEFT(IF(N$12="",M$12,N$12),1))*12,'All Prices'!$A$1:$Z$1,0),0),4))),"Fixed N/A")</f>
        <v>Fixed N/A</v>
      </c>
      <c r="O81" s="145" t="str">
        <f>IFERROR(IF($C81="","",IF(LEFT(O$12,1)="D",ROUND(VLOOKUP($C81&amp;$D81,'All Prices'!$A$4:$Z$832,MATCH(IF(LEFT(O$13,1)="D","DC","Var")&amp;IF($J$2="Standard","F",IF($J$2="Fixed","FF",""))&amp;VALUE(LEFT(IF(O$12="",N$12,O$12),1))*12,'All Prices'!$A$1:$Z$1,0),0),0),ROUND(VLOOKUP($C81&amp;$D81,'All Prices'!$A$4:$Z$832,MATCH(IF(LEFT(O$13,1)="D","DC","Var")&amp;IF($J$2="Standard","F",IF($J$2="Fixed","FF",""))&amp;VALUE(LEFT(IF(O$12="",N$12,O$12),1))*12,'All Prices'!$A$1:$Z$1,0),0),4))),"Fixed N/A")</f>
        <v>Fixed N/A</v>
      </c>
      <c r="P81" s="146" t="str">
        <f>IFERROR(IF($C81="","",IF(LEFT(P$12,1)="D",ROUND(VLOOKUP($C81&amp;$D81,'All Prices'!$A$4:$Z$832,MATCH(IF(LEFT(P$13,1)="D","DC","Var")&amp;IF($J$2="Standard","F",IF($J$2="Fixed","FF",""))&amp;VALUE(LEFT(IF(P$12="",O$12,P$12),1))*12,'All Prices'!$A$1:$Z$1,0),0),0),ROUND(VLOOKUP($C81&amp;$D81,'All Prices'!$A$4:$Z$832,MATCH(IF(LEFT(P$13,1)="D","DC","Var")&amp;IF($J$2="Standard","F",IF($J$2="Fixed","FF",""))&amp;VALUE(LEFT(IF(P$12="",O$12,P$12),1))*12,'All Prices'!$A$1:$Z$1,0),0),4))),"Fixed N/A")</f>
        <v>Fixed N/A</v>
      </c>
    </row>
    <row r="82" spans="2:16" x14ac:dyDescent="0.35">
      <c r="B82" s="140" t="str">
        <f t="shared" si="0"/>
        <v>EA</v>
      </c>
      <c r="C82" s="140" t="s">
        <v>44</v>
      </c>
      <c r="D82" s="149">
        <v>50000</v>
      </c>
      <c r="E82" s="141">
        <v>73200</v>
      </c>
      <c r="F82" s="150" t="str">
        <f>IF(C82="","",'Postcode search'!$C$40&amp;ROUND($C$8,2)&amp;C82&amp;LEFT(D82,2)&amp;IF($J$2="Standard","F","FF")&amp;IF('Postcode search'!$D$4="Yes", "A1", "A0")&amp;IF('Postcode search'!$D$5="Yes","G1","G0"))</f>
        <v>B44930EA450FFA1G0</v>
      </c>
      <c r="G82" s="143">
        <f>IFERROR(IF($C82="","",IF(LEFT(G$12,1)="D",ROUND(VLOOKUP($C82&amp;$D82,'All Prices'!$A$4:$Z$832,MATCH(IF(LEFT(G$13,1)="D","DC","Var")&amp;IF($J$2="Standard","F",IF($J$2="Fixed","FF",""))&amp;VALUE(LEFT(IF(G$12="",E$12,G$12),1))*12,'All Prices'!$A$1:$Z$1,0),0),0),ROUND(VLOOKUP($C82&amp;$D82,'All Prices'!$A$4:$Z$832,MATCH(IF(LEFT(G$13,1)="D","DC","Var")&amp;IF($J$2="Standard","F",IF($J$2="Fixed","FF",""))&amp;VALUE(LEFT(IF(G$12="",E$12,G$12),1))*12,'All Prices'!$A$1:$Z$1,0),0),4))),"Fixed N/A")</f>
        <v>292.66699999999997</v>
      </c>
      <c r="H82" s="144">
        <f>IFERROR(IF($C82="","",IF(LEFT(H$12,1)="D",ROUND(VLOOKUP($C82&amp;$D82,'All Prices'!$A$4:$Z$832,MATCH(IF(LEFT(H$13,1)="D","DC","Var")&amp;IF($J$2="Standard","F",IF($J$2="Fixed","FF",""))&amp;VALUE(LEFT(IF(H$12="",G$12,H$12),1))*12,'All Prices'!$A$1:$Z$1,0),0),0),ROUND(VLOOKUP($C82&amp;$D82,'All Prices'!$A$4:$Z$832,MATCH(IF(LEFT(H$13,1)="D","DC","Var")&amp;IF($J$2="Standard","F",IF($J$2="Fixed","FF",""))&amp;VALUE(LEFT(IF(H$12="",G$12,H$12),1))*12,'All Prices'!$A$1:$Z$1,0),0),4))),"Fixed N/A")</f>
        <v>13.2339</v>
      </c>
      <c r="I82" s="143" t="str">
        <f>IFERROR(IF($C82="","",IF(LEFT(I$12,1)="D",ROUND(VLOOKUP($C82&amp;$D82,'All Prices'!$A$4:$Z$832,MATCH(IF(LEFT(I$13,1)="D","DC","Var")&amp;IF($J$2="Standard","F",IF($J$2="Fixed","FF",""))&amp;VALUE(LEFT(IF(I$12="",H$12,I$12),1))*12,'All Prices'!$A$1:$Z$1,0),0),0),ROUND(VLOOKUP($C82&amp;$D82,'All Prices'!$A$4:$Z$832,MATCH(IF(LEFT(I$13,1)="D","DC","Var")&amp;IF($J$2="Standard","F",IF($J$2="Fixed","FF",""))&amp;VALUE(LEFT(IF(I$12="",H$12,I$12),1))*12,'All Prices'!$A$1:$Z$1,0),0),4))),"Fixed N/A")</f>
        <v>Fixed N/A</v>
      </c>
      <c r="J82" s="144" t="str">
        <f>IFERROR(IF($C82="","",IF(LEFT(J$12,1)="D",ROUND(VLOOKUP($C82&amp;$D82,'All Prices'!$A$4:$Z$832,MATCH(IF(LEFT(J$13,1)="D","DC","Var")&amp;IF($J$2="Standard","F",IF($J$2="Fixed","FF",""))&amp;VALUE(LEFT(IF(J$12="",I$12,J$12),1))*12,'All Prices'!$A$1:$Z$1,0),0),0),ROUND(VLOOKUP($C82&amp;$D82,'All Prices'!$A$4:$Z$832,MATCH(IF(LEFT(J$13,1)="D","DC","Var")&amp;IF($J$2="Standard","F",IF($J$2="Fixed","FF",""))&amp;VALUE(LEFT(IF(J$12="",I$12,J$12),1))*12,'All Prices'!$A$1:$Z$1,0),0),4))),"Fixed N/A")</f>
        <v>Fixed N/A</v>
      </c>
      <c r="K82" s="143" t="str">
        <f>IFERROR(IF($C82="","",IF(LEFT(K$12,1)="D",ROUND(VLOOKUP($C82&amp;$D82,'All Prices'!$A$4:$Z$832,MATCH(IF(LEFT(K$13,1)="D","DC","Var")&amp;IF($J$2="Standard","F",IF($J$2="Fixed","FF",""))&amp;VALUE(LEFT(IF(K$12="",J$12,K$12),1))*12,'All Prices'!$A$1:$Z$1,0),0),0),ROUND(VLOOKUP($C82&amp;$D82,'All Prices'!$A$4:$Z$832,MATCH(IF(LEFT(K$13,1)="D","DC","Var")&amp;IF($J$2="Standard","F",IF($J$2="Fixed","FF",""))&amp;VALUE(LEFT(IF(K$12="",J$12,K$12),1))*12,'All Prices'!$A$1:$Z$1,0),0),4))),"Fixed N/A")</f>
        <v>Fixed N/A</v>
      </c>
      <c r="L82" s="144" t="str">
        <f>IFERROR(IF($C82="","",IF(LEFT(L$12,1)="D",ROUND(VLOOKUP($C82&amp;$D82,'All Prices'!$A$4:$Z$832,MATCH(IF(LEFT(L$13,1)="D","DC","Var")&amp;IF($J$2="Standard","F",IF($J$2="Fixed","FF",""))&amp;VALUE(LEFT(IF(L$12="",K$12,L$12),1))*12,'All Prices'!$A$1:$Z$1,0),0),0),ROUND(VLOOKUP($C82&amp;$D82,'All Prices'!$A$4:$Z$832,MATCH(IF(LEFT(L$13,1)="D","DC","Var")&amp;IF($J$2="Standard","F",IF($J$2="Fixed","FF",""))&amp;VALUE(LEFT(IF(L$12="",K$12,L$12),1))*12,'All Prices'!$A$1:$Z$1,0),0),4))),"Fixed N/A")</f>
        <v>Fixed N/A</v>
      </c>
      <c r="M82" s="145" t="str">
        <f>IFERROR(IF($C82="","",IF(LEFT(M$12,1)="D",ROUND(VLOOKUP($C82&amp;$D82,'All Prices'!$A$4:$Z$832,MATCH(IF(LEFT(M$13,1)="D","DC","Var")&amp;IF($J$2="Standard","F",IF($J$2="Fixed","FF",""))&amp;VALUE(LEFT(IF(M$12="",L$12,M$12),1))*12,'All Prices'!$A$1:$Z$1,0),0),0),ROUND(VLOOKUP($C82&amp;$D82,'All Prices'!$A$4:$Z$832,MATCH(IF(LEFT(M$13,1)="D","DC","Var")&amp;IF($J$2="Standard","F",IF($J$2="Fixed","FF",""))&amp;VALUE(LEFT(IF(M$12="",L$12,M$12),1))*12,'All Prices'!$A$1:$Z$1,0),0),4))),"Fixed N/A")</f>
        <v>Fixed N/A</v>
      </c>
      <c r="N82" s="146" t="str">
        <f>IFERROR(IF($C82="","",IF(LEFT(N$12,1)="D",ROUND(VLOOKUP($C82&amp;$D82,'All Prices'!$A$4:$Z$832,MATCH(IF(LEFT(N$13,1)="D","DC","Var")&amp;IF($J$2="Standard","F",IF($J$2="Fixed","FF",""))&amp;VALUE(LEFT(IF(N$12="",M$12,N$12),1))*12,'All Prices'!$A$1:$Z$1,0),0),0),ROUND(VLOOKUP($C82&amp;$D82,'All Prices'!$A$4:$Z$832,MATCH(IF(LEFT(N$13,1)="D","DC","Var")&amp;IF($J$2="Standard","F",IF($J$2="Fixed","FF",""))&amp;VALUE(LEFT(IF(N$12="",M$12,N$12),1))*12,'All Prices'!$A$1:$Z$1,0),0),4))),"Fixed N/A")</f>
        <v>Fixed N/A</v>
      </c>
      <c r="O82" s="145" t="str">
        <f>IFERROR(IF($C82="","",IF(LEFT(O$12,1)="D",ROUND(VLOOKUP($C82&amp;$D82,'All Prices'!$A$4:$Z$832,MATCH(IF(LEFT(O$13,1)="D","DC","Var")&amp;IF($J$2="Standard","F",IF($J$2="Fixed","FF",""))&amp;VALUE(LEFT(IF(O$12="",N$12,O$12),1))*12,'All Prices'!$A$1:$Z$1,0),0),0),ROUND(VLOOKUP($C82&amp;$D82,'All Prices'!$A$4:$Z$832,MATCH(IF(LEFT(O$13,1)="D","DC","Var")&amp;IF($J$2="Standard","F",IF($J$2="Fixed","FF",""))&amp;VALUE(LEFT(IF(O$12="",N$12,O$12),1))*12,'All Prices'!$A$1:$Z$1,0),0),4))),"Fixed N/A")</f>
        <v>Fixed N/A</v>
      </c>
      <c r="P82" s="146" t="str">
        <f>IFERROR(IF($C82="","",IF(LEFT(P$12,1)="D",ROUND(VLOOKUP($C82&amp;$D82,'All Prices'!$A$4:$Z$832,MATCH(IF(LEFT(P$13,1)="D","DC","Var")&amp;IF($J$2="Standard","F",IF($J$2="Fixed","FF",""))&amp;VALUE(LEFT(IF(P$12="",O$12,P$12),1))*12,'All Prices'!$A$1:$Z$1,0),0),0),ROUND(VLOOKUP($C82&amp;$D82,'All Prices'!$A$4:$Z$832,MATCH(IF(LEFT(P$13,1)="D","DC","Var")&amp;IF($J$2="Standard","F",IF($J$2="Fixed","FF",""))&amp;VALUE(LEFT(IF(P$12="",O$12,P$12),1))*12,'All Prices'!$A$1:$Z$1,0),0),4))),"Fixed N/A")</f>
        <v>Fixed N/A</v>
      </c>
    </row>
    <row r="83" spans="2:16" x14ac:dyDescent="0.35">
      <c r="B83" s="140" t="str">
        <f t="shared" si="0"/>
        <v>EA</v>
      </c>
      <c r="C83" s="140" t="s">
        <v>44</v>
      </c>
      <c r="D83" s="149">
        <v>73200</v>
      </c>
      <c r="E83" s="141">
        <v>100000</v>
      </c>
      <c r="F83" s="150" t="str">
        <f>IF(C83="","",'Postcode search'!$C$40&amp;ROUND($C$8,2)&amp;C83&amp;LEFT(D83,2)&amp;IF($J$2="Standard","F","FF")&amp;IF('Postcode search'!$D$4="Yes", "A1", "A0")&amp;IF('Postcode search'!$D$5="Yes","G1","G0"))</f>
        <v>B44930EA473FFA1G0</v>
      </c>
      <c r="G83" s="143">
        <f>IFERROR(IF($C83="","",IF(LEFT(G$12,1)="D",ROUND(VLOOKUP($C83&amp;$D83,'All Prices'!$A$4:$Z$832,MATCH(IF(LEFT(G$13,1)="D","DC","Var")&amp;IF($J$2="Standard","F",IF($J$2="Fixed","FF",""))&amp;VALUE(LEFT(IF(G$12="",E$12,G$12),1))*12,'All Prices'!$A$1:$Z$1,0),0),0),ROUND(VLOOKUP($C83&amp;$D83,'All Prices'!$A$4:$Z$832,MATCH(IF(LEFT(G$13,1)="D","DC","Var")&amp;IF($J$2="Standard","F",IF($J$2="Fixed","FF",""))&amp;VALUE(LEFT(IF(G$12="",E$12,G$12),1))*12,'All Prices'!$A$1:$Z$1,0),0),4))),"Fixed N/A")</f>
        <v>313.50290000000001</v>
      </c>
      <c r="H83" s="144">
        <f>IFERROR(IF($C83="","",IF(LEFT(H$12,1)="D",ROUND(VLOOKUP($C83&amp;$D83,'All Prices'!$A$4:$Z$832,MATCH(IF(LEFT(H$13,1)="D","DC","Var")&amp;IF($J$2="Standard","F",IF($J$2="Fixed","FF",""))&amp;VALUE(LEFT(IF(H$12="",G$12,H$12),1))*12,'All Prices'!$A$1:$Z$1,0),0),0),ROUND(VLOOKUP($C83&amp;$D83,'All Prices'!$A$4:$Z$832,MATCH(IF(LEFT(H$13,1)="D","DC","Var")&amp;IF($J$2="Standard","F",IF($J$2="Fixed","FF",""))&amp;VALUE(LEFT(IF(H$12="",G$12,H$12),1))*12,'All Prices'!$A$1:$Z$1,0),0),4))),"Fixed N/A")</f>
        <v>11.931900000000001</v>
      </c>
      <c r="I83" s="143" t="str">
        <f>IFERROR(IF($C83="","",IF(LEFT(I$12,1)="D",ROUND(VLOOKUP($C83&amp;$D83,'All Prices'!$A$4:$Z$832,MATCH(IF(LEFT(I$13,1)="D","DC","Var")&amp;IF($J$2="Standard","F",IF($J$2="Fixed","FF",""))&amp;VALUE(LEFT(IF(I$12="",H$12,I$12),1))*12,'All Prices'!$A$1:$Z$1,0),0),0),ROUND(VLOOKUP($C83&amp;$D83,'All Prices'!$A$4:$Z$832,MATCH(IF(LEFT(I$13,1)="D","DC","Var")&amp;IF($J$2="Standard","F",IF($J$2="Fixed","FF",""))&amp;VALUE(LEFT(IF(I$12="",H$12,I$12),1))*12,'All Prices'!$A$1:$Z$1,0),0),4))),"Fixed N/A")</f>
        <v>Fixed N/A</v>
      </c>
      <c r="J83" s="144" t="str">
        <f>IFERROR(IF($C83="","",IF(LEFT(J$12,1)="D",ROUND(VLOOKUP($C83&amp;$D83,'All Prices'!$A$4:$Z$832,MATCH(IF(LEFT(J$13,1)="D","DC","Var")&amp;IF($J$2="Standard","F",IF($J$2="Fixed","FF",""))&amp;VALUE(LEFT(IF(J$12="",I$12,J$12),1))*12,'All Prices'!$A$1:$Z$1,0),0),0),ROUND(VLOOKUP($C83&amp;$D83,'All Prices'!$A$4:$Z$832,MATCH(IF(LEFT(J$13,1)="D","DC","Var")&amp;IF($J$2="Standard","F",IF($J$2="Fixed","FF",""))&amp;VALUE(LEFT(IF(J$12="",I$12,J$12),1))*12,'All Prices'!$A$1:$Z$1,0),0),4))),"Fixed N/A")</f>
        <v>Fixed N/A</v>
      </c>
      <c r="K83" s="143" t="str">
        <f>IFERROR(IF($C83="","",IF(LEFT(K$12,1)="D",ROUND(VLOOKUP($C83&amp;$D83,'All Prices'!$A$4:$Z$832,MATCH(IF(LEFT(K$13,1)="D","DC","Var")&amp;IF($J$2="Standard","F",IF($J$2="Fixed","FF",""))&amp;VALUE(LEFT(IF(K$12="",J$12,K$12),1))*12,'All Prices'!$A$1:$Z$1,0),0),0),ROUND(VLOOKUP($C83&amp;$D83,'All Prices'!$A$4:$Z$832,MATCH(IF(LEFT(K$13,1)="D","DC","Var")&amp;IF($J$2="Standard","F",IF($J$2="Fixed","FF",""))&amp;VALUE(LEFT(IF(K$12="",J$12,K$12),1))*12,'All Prices'!$A$1:$Z$1,0),0),4))),"Fixed N/A")</f>
        <v>Fixed N/A</v>
      </c>
      <c r="L83" s="144" t="str">
        <f>IFERROR(IF($C83="","",IF(LEFT(L$12,1)="D",ROUND(VLOOKUP($C83&amp;$D83,'All Prices'!$A$4:$Z$832,MATCH(IF(LEFT(L$13,1)="D","DC","Var")&amp;IF($J$2="Standard","F",IF($J$2="Fixed","FF",""))&amp;VALUE(LEFT(IF(L$12="",K$12,L$12),1))*12,'All Prices'!$A$1:$Z$1,0),0),0),ROUND(VLOOKUP($C83&amp;$D83,'All Prices'!$A$4:$Z$832,MATCH(IF(LEFT(L$13,1)="D","DC","Var")&amp;IF($J$2="Standard","F",IF($J$2="Fixed","FF",""))&amp;VALUE(LEFT(IF(L$12="",K$12,L$12),1))*12,'All Prices'!$A$1:$Z$1,0),0),4))),"Fixed N/A")</f>
        <v>Fixed N/A</v>
      </c>
      <c r="M83" s="145" t="str">
        <f>IFERROR(IF($C83="","",IF(LEFT(M$12,1)="D",ROUND(VLOOKUP($C83&amp;$D83,'All Prices'!$A$4:$Z$832,MATCH(IF(LEFT(M$13,1)="D","DC","Var")&amp;IF($J$2="Standard","F",IF($J$2="Fixed","FF",""))&amp;VALUE(LEFT(IF(M$12="",L$12,M$12),1))*12,'All Prices'!$A$1:$Z$1,0),0),0),ROUND(VLOOKUP($C83&amp;$D83,'All Prices'!$A$4:$Z$832,MATCH(IF(LEFT(M$13,1)="D","DC","Var")&amp;IF($J$2="Standard","F",IF($J$2="Fixed","FF",""))&amp;VALUE(LEFT(IF(M$12="",L$12,M$12),1))*12,'All Prices'!$A$1:$Z$1,0),0),4))),"Fixed N/A")</f>
        <v>Fixed N/A</v>
      </c>
      <c r="N83" s="146" t="str">
        <f>IFERROR(IF($C83="","",IF(LEFT(N$12,1)="D",ROUND(VLOOKUP($C83&amp;$D83,'All Prices'!$A$4:$Z$832,MATCH(IF(LEFT(N$13,1)="D","DC","Var")&amp;IF($J$2="Standard","F",IF($J$2="Fixed","FF",""))&amp;VALUE(LEFT(IF(N$12="",M$12,N$12),1))*12,'All Prices'!$A$1:$Z$1,0),0),0),ROUND(VLOOKUP($C83&amp;$D83,'All Prices'!$A$4:$Z$832,MATCH(IF(LEFT(N$13,1)="D","DC","Var")&amp;IF($J$2="Standard","F",IF($J$2="Fixed","FF",""))&amp;VALUE(LEFT(IF(N$12="",M$12,N$12),1))*12,'All Prices'!$A$1:$Z$1,0),0),4))),"Fixed N/A")</f>
        <v>Fixed N/A</v>
      </c>
      <c r="O83" s="145" t="str">
        <f>IFERROR(IF($C83="","",IF(LEFT(O$12,1)="D",ROUND(VLOOKUP($C83&amp;$D83,'All Prices'!$A$4:$Z$832,MATCH(IF(LEFT(O$13,1)="D","DC","Var")&amp;IF($J$2="Standard","F",IF($J$2="Fixed","FF",""))&amp;VALUE(LEFT(IF(O$12="",N$12,O$12),1))*12,'All Prices'!$A$1:$Z$1,0),0),0),ROUND(VLOOKUP($C83&amp;$D83,'All Prices'!$A$4:$Z$832,MATCH(IF(LEFT(O$13,1)="D","DC","Var")&amp;IF($J$2="Standard","F",IF($J$2="Fixed","FF",""))&amp;VALUE(LEFT(IF(O$12="",N$12,O$12),1))*12,'All Prices'!$A$1:$Z$1,0),0),4))),"Fixed N/A")</f>
        <v>Fixed N/A</v>
      </c>
      <c r="P83" s="146" t="str">
        <f>IFERROR(IF($C83="","",IF(LEFT(P$12,1)="D",ROUND(VLOOKUP($C83&amp;$D83,'All Prices'!$A$4:$Z$832,MATCH(IF(LEFT(P$13,1)="D","DC","Var")&amp;IF($J$2="Standard","F",IF($J$2="Fixed","FF",""))&amp;VALUE(LEFT(IF(P$12="",O$12,P$12),1))*12,'All Prices'!$A$1:$Z$1,0),0),0),ROUND(VLOOKUP($C83&amp;$D83,'All Prices'!$A$4:$Z$832,MATCH(IF(LEFT(P$13,1)="D","DC","Var")&amp;IF($J$2="Standard","F",IF($J$2="Fixed","FF",""))&amp;VALUE(LEFT(IF(P$12="",O$12,P$12),1))*12,'All Prices'!$A$1:$Z$1,0),0),4))),"Fixed N/A")</f>
        <v>Fixed N/A</v>
      </c>
    </row>
    <row r="84" spans="2:16" x14ac:dyDescent="0.35">
      <c r="B84" s="140" t="str">
        <f t="shared" si="0"/>
        <v>EA</v>
      </c>
      <c r="C84" s="140" t="s">
        <v>44</v>
      </c>
      <c r="D84" s="149">
        <v>100000</v>
      </c>
      <c r="E84" s="141">
        <v>125000</v>
      </c>
      <c r="F84" s="150" t="str">
        <f>IF(C84="","",'Postcode search'!$C$40&amp;ROUND($C$8,2)&amp;C84&amp;LEFT(D84,3)&amp;IF($J$2="Standard","F","FF")&amp;IF('Postcode search'!$D$4="Yes", "A1", "A0")&amp;IF('Postcode search'!$D$5="Yes","G1","G0"))</f>
        <v>B44930EA4100FFA1G0</v>
      </c>
      <c r="G84" s="143">
        <f>IFERROR(IF($C84="","",IF(LEFT(G$12,1)="D",ROUND(VLOOKUP($C84&amp;$D84,'All Prices'!$A$4:$Z$832,MATCH(IF(LEFT(G$13,1)="D","DC","Var")&amp;IF($J$2="Standard","F",IF($J$2="Fixed","FF",""))&amp;VALUE(LEFT(IF(G$12="",E$12,G$12),1))*12,'All Prices'!$A$1:$Z$1,0),0),0),ROUND(VLOOKUP($C84&amp;$D84,'All Prices'!$A$4:$Z$832,MATCH(IF(LEFT(G$13,1)="D","DC","Var")&amp;IF($J$2="Standard","F",IF($J$2="Fixed","FF",""))&amp;VALUE(LEFT(IF(G$12="",E$12,G$12),1))*12,'All Prices'!$A$1:$Z$1,0),0),4))),"Fixed N/A")</f>
        <v>379.29919999999998</v>
      </c>
      <c r="H84" s="144">
        <f>IFERROR(IF($C84="","",IF(LEFT(H$12,1)="D",ROUND(VLOOKUP($C84&amp;$D84,'All Prices'!$A$4:$Z$832,MATCH(IF(LEFT(H$13,1)="D","DC","Var")&amp;IF($J$2="Standard","F",IF($J$2="Fixed","FF",""))&amp;VALUE(LEFT(IF(H$12="",G$12,H$12),1))*12,'All Prices'!$A$1:$Z$1,0),0),0),ROUND(VLOOKUP($C84&amp;$D84,'All Prices'!$A$4:$Z$832,MATCH(IF(LEFT(H$13,1)="D","DC","Var")&amp;IF($J$2="Standard","F",IF($J$2="Fixed","FF",""))&amp;VALUE(LEFT(IF(H$12="",G$12,H$12),1))*12,'All Prices'!$A$1:$Z$1,0),0),4))),"Fixed N/A")</f>
        <v>11.931900000000001</v>
      </c>
      <c r="I84" s="143" t="str">
        <f>IFERROR(IF($C84="","",IF(LEFT(I$12,1)="D",ROUND(VLOOKUP($C84&amp;$D84,'All Prices'!$A$4:$Z$832,MATCH(IF(LEFT(I$13,1)="D","DC","Var")&amp;IF($J$2="Standard","F",IF($J$2="Fixed","FF",""))&amp;VALUE(LEFT(IF(I$12="",H$12,I$12),1))*12,'All Prices'!$A$1:$Z$1,0),0),0),ROUND(VLOOKUP($C84&amp;$D84,'All Prices'!$A$4:$Z$832,MATCH(IF(LEFT(I$13,1)="D","DC","Var")&amp;IF($J$2="Standard","F",IF($J$2="Fixed","FF",""))&amp;VALUE(LEFT(IF(I$12="",H$12,I$12),1))*12,'All Prices'!$A$1:$Z$1,0),0),4))),"Fixed N/A")</f>
        <v>Fixed N/A</v>
      </c>
      <c r="J84" s="144" t="str">
        <f>IFERROR(IF($C84="","",IF(LEFT(J$12,1)="D",ROUND(VLOOKUP($C84&amp;$D84,'All Prices'!$A$4:$Z$832,MATCH(IF(LEFT(J$13,1)="D","DC","Var")&amp;IF($J$2="Standard","F",IF($J$2="Fixed","FF",""))&amp;VALUE(LEFT(IF(J$12="",I$12,J$12),1))*12,'All Prices'!$A$1:$Z$1,0),0),0),ROUND(VLOOKUP($C84&amp;$D84,'All Prices'!$A$4:$Z$832,MATCH(IF(LEFT(J$13,1)="D","DC","Var")&amp;IF($J$2="Standard","F",IF($J$2="Fixed","FF",""))&amp;VALUE(LEFT(IF(J$12="",I$12,J$12),1))*12,'All Prices'!$A$1:$Z$1,0),0),4))),"Fixed N/A")</f>
        <v>Fixed N/A</v>
      </c>
      <c r="K84" s="143" t="str">
        <f>IFERROR(IF($C84="","",IF(LEFT(K$12,1)="D",ROUND(VLOOKUP($C84&amp;$D84,'All Prices'!$A$4:$Z$832,MATCH(IF(LEFT(K$13,1)="D","DC","Var")&amp;IF($J$2="Standard","F",IF($J$2="Fixed","FF",""))&amp;VALUE(LEFT(IF(K$12="",J$12,K$12),1))*12,'All Prices'!$A$1:$Z$1,0),0),0),ROUND(VLOOKUP($C84&amp;$D84,'All Prices'!$A$4:$Z$832,MATCH(IF(LEFT(K$13,1)="D","DC","Var")&amp;IF($J$2="Standard","F",IF($J$2="Fixed","FF",""))&amp;VALUE(LEFT(IF(K$12="",J$12,K$12),1))*12,'All Prices'!$A$1:$Z$1,0),0),4))),"Fixed N/A")</f>
        <v>Fixed N/A</v>
      </c>
      <c r="L84" s="144" t="str">
        <f>IFERROR(IF($C84="","",IF(LEFT(L$12,1)="D",ROUND(VLOOKUP($C84&amp;$D84,'All Prices'!$A$4:$Z$832,MATCH(IF(LEFT(L$13,1)="D","DC","Var")&amp;IF($J$2="Standard","F",IF($J$2="Fixed","FF",""))&amp;VALUE(LEFT(IF(L$12="",K$12,L$12),1))*12,'All Prices'!$A$1:$Z$1,0),0),0),ROUND(VLOOKUP($C84&amp;$D84,'All Prices'!$A$4:$Z$832,MATCH(IF(LEFT(L$13,1)="D","DC","Var")&amp;IF($J$2="Standard","F",IF($J$2="Fixed","FF",""))&amp;VALUE(LEFT(IF(L$12="",K$12,L$12),1))*12,'All Prices'!$A$1:$Z$1,0),0),4))),"Fixed N/A")</f>
        <v>Fixed N/A</v>
      </c>
      <c r="M84" s="145" t="str">
        <f>IFERROR(IF($C84="","",IF(LEFT(M$12,1)="D",ROUND(VLOOKUP($C84&amp;$D84,'All Prices'!$A$4:$Z$832,MATCH(IF(LEFT(M$13,1)="D","DC","Var")&amp;IF($J$2="Standard","F",IF($J$2="Fixed","FF",""))&amp;VALUE(LEFT(IF(M$12="",L$12,M$12),1))*12,'All Prices'!$A$1:$Z$1,0),0),0),ROUND(VLOOKUP($C84&amp;$D84,'All Prices'!$A$4:$Z$832,MATCH(IF(LEFT(M$13,1)="D","DC","Var")&amp;IF($J$2="Standard","F",IF($J$2="Fixed","FF",""))&amp;VALUE(LEFT(IF(M$12="",L$12,M$12),1))*12,'All Prices'!$A$1:$Z$1,0),0),4))),"Fixed N/A")</f>
        <v>Fixed N/A</v>
      </c>
      <c r="N84" s="146" t="str">
        <f>IFERROR(IF($C84="","",IF(LEFT(N$12,1)="D",ROUND(VLOOKUP($C84&amp;$D84,'All Prices'!$A$4:$Z$832,MATCH(IF(LEFT(N$13,1)="D","DC","Var")&amp;IF($J$2="Standard","F",IF($J$2="Fixed","FF",""))&amp;VALUE(LEFT(IF(N$12="",M$12,N$12),1))*12,'All Prices'!$A$1:$Z$1,0),0),0),ROUND(VLOOKUP($C84&amp;$D84,'All Prices'!$A$4:$Z$832,MATCH(IF(LEFT(N$13,1)="D","DC","Var")&amp;IF($J$2="Standard","F",IF($J$2="Fixed","FF",""))&amp;VALUE(LEFT(IF(N$12="",M$12,N$12),1))*12,'All Prices'!$A$1:$Z$1,0),0),4))),"Fixed N/A")</f>
        <v>Fixed N/A</v>
      </c>
      <c r="O84" s="145" t="str">
        <f>IFERROR(IF($C84="","",IF(LEFT(O$12,1)="D",ROUND(VLOOKUP($C84&amp;$D84,'All Prices'!$A$4:$Z$832,MATCH(IF(LEFT(O$13,1)="D","DC","Var")&amp;IF($J$2="Standard","F",IF($J$2="Fixed","FF",""))&amp;VALUE(LEFT(IF(O$12="",N$12,O$12),1))*12,'All Prices'!$A$1:$Z$1,0),0),0),ROUND(VLOOKUP($C84&amp;$D84,'All Prices'!$A$4:$Z$832,MATCH(IF(LEFT(O$13,1)="D","DC","Var")&amp;IF($J$2="Standard","F",IF($J$2="Fixed","FF",""))&amp;VALUE(LEFT(IF(O$12="",N$12,O$12),1))*12,'All Prices'!$A$1:$Z$1,0),0),4))),"Fixed N/A")</f>
        <v>Fixed N/A</v>
      </c>
      <c r="P84" s="146" t="str">
        <f>IFERROR(IF($C84="","",IF(LEFT(P$12,1)="D",ROUND(VLOOKUP($C84&amp;$D84,'All Prices'!$A$4:$Z$832,MATCH(IF(LEFT(P$13,1)="D","DC","Var")&amp;IF($J$2="Standard","F",IF($J$2="Fixed","FF",""))&amp;VALUE(LEFT(IF(P$12="",O$12,P$12),1))*12,'All Prices'!$A$1:$Z$1,0),0),0),ROUND(VLOOKUP($C84&amp;$D84,'All Prices'!$A$4:$Z$832,MATCH(IF(LEFT(P$13,1)="D","DC","Var")&amp;IF($J$2="Standard","F",IF($J$2="Fixed","FF",""))&amp;VALUE(LEFT(IF(P$12="",O$12,P$12),1))*12,'All Prices'!$A$1:$Z$1,0),0),4))),"Fixed N/A")</f>
        <v>Fixed N/A</v>
      </c>
    </row>
    <row r="85" spans="2:16" x14ac:dyDescent="0.35">
      <c r="B85" s="140" t="str">
        <f t="shared" si="0"/>
        <v>EA</v>
      </c>
      <c r="C85" s="140" t="s">
        <v>44</v>
      </c>
      <c r="D85" s="149">
        <v>125000</v>
      </c>
      <c r="E85" s="141">
        <v>150000</v>
      </c>
      <c r="F85" s="150" t="str">
        <f>IF(C85="","",'Postcode search'!$C$40&amp;ROUND($C$8,2)&amp;C85&amp;LEFT(D85,3)&amp;IF($J$2="Standard","F","FF")&amp;IF('Postcode search'!$D$4="Yes", "A1", "A0")&amp;IF('Postcode search'!$D$5="Yes","G1","G0"))</f>
        <v>B44930EA4125FFA1G0</v>
      </c>
      <c r="G85" s="143">
        <f>IFERROR(IF($C85="","",IF(LEFT(G$12,1)="D",ROUND(VLOOKUP($C85&amp;$D85,'All Prices'!$A$4:$Z$832,MATCH(IF(LEFT(G$13,1)="D","DC","Var")&amp;IF($J$2="Standard","F",IF($J$2="Fixed","FF",""))&amp;VALUE(LEFT(IF(G$12="",E$12,G$12),1))*12,'All Prices'!$A$1:$Z$1,0),0),0),ROUND(VLOOKUP($C85&amp;$D85,'All Prices'!$A$4:$Z$832,MATCH(IF(LEFT(G$13,1)="D","DC","Var")&amp;IF($J$2="Standard","F",IF($J$2="Fixed","FF",""))&amp;VALUE(LEFT(IF(G$12="",E$12,G$12),1))*12,'All Prices'!$A$1:$Z$1,0),0),4))),"Fixed N/A")</f>
        <v>441.96409999999997</v>
      </c>
      <c r="H85" s="144">
        <f>IFERROR(IF($C85="","",IF(LEFT(H$12,1)="D",ROUND(VLOOKUP($C85&amp;$D85,'All Prices'!$A$4:$Z$832,MATCH(IF(LEFT(H$13,1)="D","DC","Var")&amp;IF($J$2="Standard","F",IF($J$2="Fixed","FF",""))&amp;VALUE(LEFT(IF(H$12="",G$12,H$12),1))*12,'All Prices'!$A$1:$Z$1,0),0),0),ROUND(VLOOKUP($C85&amp;$D85,'All Prices'!$A$4:$Z$832,MATCH(IF(LEFT(H$13,1)="D","DC","Var")&amp;IF($J$2="Standard","F",IF($J$2="Fixed","FF",""))&amp;VALUE(LEFT(IF(H$12="",G$12,H$12),1))*12,'All Prices'!$A$1:$Z$1,0),0),4))),"Fixed N/A")</f>
        <v>11.931900000000001</v>
      </c>
      <c r="I85" s="143" t="str">
        <f>IFERROR(IF($C85="","",IF(LEFT(I$12,1)="D",ROUND(VLOOKUP($C85&amp;$D85,'All Prices'!$A$4:$Z$832,MATCH(IF(LEFT(I$13,1)="D","DC","Var")&amp;IF($J$2="Standard","F",IF($J$2="Fixed","FF",""))&amp;VALUE(LEFT(IF(I$12="",H$12,I$12),1))*12,'All Prices'!$A$1:$Z$1,0),0),0),ROUND(VLOOKUP($C85&amp;$D85,'All Prices'!$A$4:$Z$832,MATCH(IF(LEFT(I$13,1)="D","DC","Var")&amp;IF($J$2="Standard","F",IF($J$2="Fixed","FF",""))&amp;VALUE(LEFT(IF(I$12="",H$12,I$12),1))*12,'All Prices'!$A$1:$Z$1,0),0),4))),"Fixed N/A")</f>
        <v>Fixed N/A</v>
      </c>
      <c r="J85" s="144" t="str">
        <f>IFERROR(IF($C85="","",IF(LEFT(J$12,1)="D",ROUND(VLOOKUP($C85&amp;$D85,'All Prices'!$A$4:$Z$832,MATCH(IF(LEFT(J$13,1)="D","DC","Var")&amp;IF($J$2="Standard","F",IF($J$2="Fixed","FF",""))&amp;VALUE(LEFT(IF(J$12="",I$12,J$12),1))*12,'All Prices'!$A$1:$Z$1,0),0),0),ROUND(VLOOKUP($C85&amp;$D85,'All Prices'!$A$4:$Z$832,MATCH(IF(LEFT(J$13,1)="D","DC","Var")&amp;IF($J$2="Standard","F",IF($J$2="Fixed","FF",""))&amp;VALUE(LEFT(IF(J$12="",I$12,J$12),1))*12,'All Prices'!$A$1:$Z$1,0),0),4))),"Fixed N/A")</f>
        <v>Fixed N/A</v>
      </c>
      <c r="K85" s="143" t="str">
        <f>IFERROR(IF($C85="","",IF(LEFT(K$12,1)="D",ROUND(VLOOKUP($C85&amp;$D85,'All Prices'!$A$4:$Z$832,MATCH(IF(LEFT(K$13,1)="D","DC","Var")&amp;IF($J$2="Standard","F",IF($J$2="Fixed","FF",""))&amp;VALUE(LEFT(IF(K$12="",J$12,K$12),1))*12,'All Prices'!$A$1:$Z$1,0),0),0),ROUND(VLOOKUP($C85&amp;$D85,'All Prices'!$A$4:$Z$832,MATCH(IF(LEFT(K$13,1)="D","DC","Var")&amp;IF($J$2="Standard","F",IF($J$2="Fixed","FF",""))&amp;VALUE(LEFT(IF(K$12="",J$12,K$12),1))*12,'All Prices'!$A$1:$Z$1,0),0),4))),"Fixed N/A")</f>
        <v>Fixed N/A</v>
      </c>
      <c r="L85" s="144" t="str">
        <f>IFERROR(IF($C85="","",IF(LEFT(L$12,1)="D",ROUND(VLOOKUP($C85&amp;$D85,'All Prices'!$A$4:$Z$832,MATCH(IF(LEFT(L$13,1)="D","DC","Var")&amp;IF($J$2="Standard","F",IF($J$2="Fixed","FF",""))&amp;VALUE(LEFT(IF(L$12="",K$12,L$12),1))*12,'All Prices'!$A$1:$Z$1,0),0),0),ROUND(VLOOKUP($C85&amp;$D85,'All Prices'!$A$4:$Z$832,MATCH(IF(LEFT(L$13,1)="D","DC","Var")&amp;IF($J$2="Standard","F",IF($J$2="Fixed","FF",""))&amp;VALUE(LEFT(IF(L$12="",K$12,L$12),1))*12,'All Prices'!$A$1:$Z$1,0),0),4))),"Fixed N/A")</f>
        <v>Fixed N/A</v>
      </c>
      <c r="M85" s="145" t="str">
        <f>IFERROR(IF($C85="","",IF(LEFT(M$12,1)="D",ROUND(VLOOKUP($C85&amp;$D85,'All Prices'!$A$4:$Z$832,MATCH(IF(LEFT(M$13,1)="D","DC","Var")&amp;IF($J$2="Standard","F",IF($J$2="Fixed","FF",""))&amp;VALUE(LEFT(IF(M$12="",L$12,M$12),1))*12,'All Prices'!$A$1:$Z$1,0),0),0),ROUND(VLOOKUP($C85&amp;$D85,'All Prices'!$A$4:$Z$832,MATCH(IF(LEFT(M$13,1)="D","DC","Var")&amp;IF($J$2="Standard","F",IF($J$2="Fixed","FF",""))&amp;VALUE(LEFT(IF(M$12="",L$12,M$12),1))*12,'All Prices'!$A$1:$Z$1,0),0),4))),"Fixed N/A")</f>
        <v>Fixed N/A</v>
      </c>
      <c r="N85" s="146" t="str">
        <f>IFERROR(IF($C85="","",IF(LEFT(N$12,1)="D",ROUND(VLOOKUP($C85&amp;$D85,'All Prices'!$A$4:$Z$832,MATCH(IF(LEFT(N$13,1)="D","DC","Var")&amp;IF($J$2="Standard","F",IF($J$2="Fixed","FF",""))&amp;VALUE(LEFT(IF(N$12="",M$12,N$12),1))*12,'All Prices'!$A$1:$Z$1,0),0),0),ROUND(VLOOKUP($C85&amp;$D85,'All Prices'!$A$4:$Z$832,MATCH(IF(LEFT(N$13,1)="D","DC","Var")&amp;IF($J$2="Standard","F",IF($J$2="Fixed","FF",""))&amp;VALUE(LEFT(IF(N$12="",M$12,N$12),1))*12,'All Prices'!$A$1:$Z$1,0),0),4))),"Fixed N/A")</f>
        <v>Fixed N/A</v>
      </c>
      <c r="O85" s="145" t="str">
        <f>IFERROR(IF($C85="","",IF(LEFT(O$12,1)="D",ROUND(VLOOKUP($C85&amp;$D85,'All Prices'!$A$4:$Z$832,MATCH(IF(LEFT(O$13,1)="D","DC","Var")&amp;IF($J$2="Standard","F",IF($J$2="Fixed","FF",""))&amp;VALUE(LEFT(IF(O$12="",N$12,O$12),1))*12,'All Prices'!$A$1:$Z$1,0),0),0),ROUND(VLOOKUP($C85&amp;$D85,'All Prices'!$A$4:$Z$832,MATCH(IF(LEFT(O$13,1)="D","DC","Var")&amp;IF($J$2="Standard","F",IF($J$2="Fixed","FF",""))&amp;VALUE(LEFT(IF(O$12="",N$12,O$12),1))*12,'All Prices'!$A$1:$Z$1,0),0),4))),"Fixed N/A")</f>
        <v>Fixed N/A</v>
      </c>
      <c r="P85" s="146" t="str">
        <f>IFERROR(IF($C85="","",IF(LEFT(P$12,1)="D",ROUND(VLOOKUP($C85&amp;$D85,'All Prices'!$A$4:$Z$832,MATCH(IF(LEFT(P$13,1)="D","DC","Var")&amp;IF($J$2="Standard","F",IF($J$2="Fixed","FF",""))&amp;VALUE(LEFT(IF(P$12="",O$12,P$12),1))*12,'All Prices'!$A$1:$Z$1,0),0),0),ROUND(VLOOKUP($C85&amp;$D85,'All Prices'!$A$4:$Z$832,MATCH(IF(LEFT(P$13,1)="D","DC","Var")&amp;IF($J$2="Standard","F",IF($J$2="Fixed","FF",""))&amp;VALUE(LEFT(IF(P$12="",O$12,P$12),1))*12,'All Prices'!$A$1:$Z$1,0),0),4))),"Fixed N/A")</f>
        <v>Fixed N/A</v>
      </c>
    </row>
    <row r="86" spans="2:16" x14ac:dyDescent="0.35">
      <c r="B86" s="140" t="str">
        <f t="shared" si="0"/>
        <v>EA</v>
      </c>
      <c r="C86" s="140" t="s">
        <v>44</v>
      </c>
      <c r="D86" s="149">
        <v>150000</v>
      </c>
      <c r="E86" s="141">
        <v>175000</v>
      </c>
      <c r="F86" s="150" t="str">
        <f>IF(C86="","",'Postcode search'!$C$40&amp;ROUND($C$8,2)&amp;C86&amp;LEFT(D86,3)&amp;IF($J$2="Standard","F","FF")&amp;IF('Postcode search'!$D$4="Yes", "A1", "A0")&amp;IF('Postcode search'!$D$5="Yes","G1","G0"))</f>
        <v>B44930EA4150FFA1G0</v>
      </c>
      <c r="G86" s="143">
        <f>IFERROR(IF($C86="","",IF(LEFT(G$12,1)="D",ROUND(VLOOKUP($C86&amp;$D86,'All Prices'!$A$4:$Z$832,MATCH(IF(LEFT(G$13,1)="D","DC","Var")&amp;IF($J$2="Standard","F",IF($J$2="Fixed","FF",""))&amp;VALUE(LEFT(IF(G$12="",E$12,G$12),1))*12,'All Prices'!$A$1:$Z$1,0),0),0),ROUND(VLOOKUP($C86&amp;$D86,'All Prices'!$A$4:$Z$832,MATCH(IF(LEFT(G$13,1)="D","DC","Var")&amp;IF($J$2="Standard","F",IF($J$2="Fixed","FF",""))&amp;VALUE(LEFT(IF(G$12="",E$12,G$12),1))*12,'All Prices'!$A$1:$Z$1,0),0),4))),"Fixed N/A")</f>
        <v>503.59589999999997</v>
      </c>
      <c r="H86" s="144">
        <f>IFERROR(IF($C86="","",IF(LEFT(H$12,1)="D",ROUND(VLOOKUP($C86&amp;$D86,'All Prices'!$A$4:$Z$832,MATCH(IF(LEFT(H$13,1)="D","DC","Var")&amp;IF($J$2="Standard","F",IF($J$2="Fixed","FF",""))&amp;VALUE(LEFT(IF(H$12="",G$12,H$12),1))*12,'All Prices'!$A$1:$Z$1,0),0),0),ROUND(VLOOKUP($C86&amp;$D86,'All Prices'!$A$4:$Z$832,MATCH(IF(LEFT(H$13,1)="D","DC","Var")&amp;IF($J$2="Standard","F",IF($J$2="Fixed","FF",""))&amp;VALUE(LEFT(IF(H$12="",G$12,H$12),1))*12,'All Prices'!$A$1:$Z$1,0),0),4))),"Fixed N/A")</f>
        <v>11.931900000000001</v>
      </c>
      <c r="I86" s="143" t="str">
        <f>IFERROR(IF($C86="","",IF(LEFT(I$12,1)="D",ROUND(VLOOKUP($C86&amp;$D86,'All Prices'!$A$4:$Z$832,MATCH(IF(LEFT(I$13,1)="D","DC","Var")&amp;IF($J$2="Standard","F",IF($J$2="Fixed","FF",""))&amp;VALUE(LEFT(IF(I$12="",H$12,I$12),1))*12,'All Prices'!$A$1:$Z$1,0),0),0),ROUND(VLOOKUP($C86&amp;$D86,'All Prices'!$A$4:$Z$832,MATCH(IF(LEFT(I$13,1)="D","DC","Var")&amp;IF($J$2="Standard","F",IF($J$2="Fixed","FF",""))&amp;VALUE(LEFT(IF(I$12="",H$12,I$12),1))*12,'All Prices'!$A$1:$Z$1,0),0),4))),"Fixed N/A")</f>
        <v>Fixed N/A</v>
      </c>
      <c r="J86" s="144" t="str">
        <f>IFERROR(IF($C86="","",IF(LEFT(J$12,1)="D",ROUND(VLOOKUP($C86&amp;$D86,'All Prices'!$A$4:$Z$832,MATCH(IF(LEFT(J$13,1)="D","DC","Var")&amp;IF($J$2="Standard","F",IF($J$2="Fixed","FF",""))&amp;VALUE(LEFT(IF(J$12="",I$12,J$12),1))*12,'All Prices'!$A$1:$Z$1,0),0),0),ROUND(VLOOKUP($C86&amp;$D86,'All Prices'!$A$4:$Z$832,MATCH(IF(LEFT(J$13,1)="D","DC","Var")&amp;IF($J$2="Standard","F",IF($J$2="Fixed","FF",""))&amp;VALUE(LEFT(IF(J$12="",I$12,J$12),1))*12,'All Prices'!$A$1:$Z$1,0),0),4))),"Fixed N/A")</f>
        <v>Fixed N/A</v>
      </c>
      <c r="K86" s="143" t="str">
        <f>IFERROR(IF($C86="","",IF(LEFT(K$12,1)="D",ROUND(VLOOKUP($C86&amp;$D86,'All Prices'!$A$4:$Z$832,MATCH(IF(LEFT(K$13,1)="D","DC","Var")&amp;IF($J$2="Standard","F",IF($J$2="Fixed","FF",""))&amp;VALUE(LEFT(IF(K$12="",J$12,K$12),1))*12,'All Prices'!$A$1:$Z$1,0),0),0),ROUND(VLOOKUP($C86&amp;$D86,'All Prices'!$A$4:$Z$832,MATCH(IF(LEFT(K$13,1)="D","DC","Var")&amp;IF($J$2="Standard","F",IF($J$2="Fixed","FF",""))&amp;VALUE(LEFT(IF(K$12="",J$12,K$12),1))*12,'All Prices'!$A$1:$Z$1,0),0),4))),"Fixed N/A")</f>
        <v>Fixed N/A</v>
      </c>
      <c r="L86" s="144" t="str">
        <f>IFERROR(IF($C86="","",IF(LEFT(L$12,1)="D",ROUND(VLOOKUP($C86&amp;$D86,'All Prices'!$A$4:$Z$832,MATCH(IF(LEFT(L$13,1)="D","DC","Var")&amp;IF($J$2="Standard","F",IF($J$2="Fixed","FF",""))&amp;VALUE(LEFT(IF(L$12="",K$12,L$12),1))*12,'All Prices'!$A$1:$Z$1,0),0),0),ROUND(VLOOKUP($C86&amp;$D86,'All Prices'!$A$4:$Z$832,MATCH(IF(LEFT(L$13,1)="D","DC","Var")&amp;IF($J$2="Standard","F",IF($J$2="Fixed","FF",""))&amp;VALUE(LEFT(IF(L$12="",K$12,L$12),1))*12,'All Prices'!$A$1:$Z$1,0),0),4))),"Fixed N/A")</f>
        <v>Fixed N/A</v>
      </c>
      <c r="M86" s="145" t="str">
        <f>IFERROR(IF($C86="","",IF(LEFT(M$12,1)="D",ROUND(VLOOKUP($C86&amp;$D86,'All Prices'!$A$4:$Z$832,MATCH(IF(LEFT(M$13,1)="D","DC","Var")&amp;IF($J$2="Standard","F",IF($J$2="Fixed","FF",""))&amp;VALUE(LEFT(IF(M$12="",L$12,M$12),1))*12,'All Prices'!$A$1:$Z$1,0),0),0),ROUND(VLOOKUP($C86&amp;$D86,'All Prices'!$A$4:$Z$832,MATCH(IF(LEFT(M$13,1)="D","DC","Var")&amp;IF($J$2="Standard","F",IF($J$2="Fixed","FF",""))&amp;VALUE(LEFT(IF(M$12="",L$12,M$12),1))*12,'All Prices'!$A$1:$Z$1,0),0),4))),"Fixed N/A")</f>
        <v>Fixed N/A</v>
      </c>
      <c r="N86" s="146" t="str">
        <f>IFERROR(IF($C86="","",IF(LEFT(N$12,1)="D",ROUND(VLOOKUP($C86&amp;$D86,'All Prices'!$A$4:$Z$832,MATCH(IF(LEFT(N$13,1)="D","DC","Var")&amp;IF($J$2="Standard","F",IF($J$2="Fixed","FF",""))&amp;VALUE(LEFT(IF(N$12="",M$12,N$12),1))*12,'All Prices'!$A$1:$Z$1,0),0),0),ROUND(VLOOKUP($C86&amp;$D86,'All Prices'!$A$4:$Z$832,MATCH(IF(LEFT(N$13,1)="D","DC","Var")&amp;IF($J$2="Standard","F",IF($J$2="Fixed","FF",""))&amp;VALUE(LEFT(IF(N$12="",M$12,N$12),1))*12,'All Prices'!$A$1:$Z$1,0),0),4))),"Fixed N/A")</f>
        <v>Fixed N/A</v>
      </c>
      <c r="O86" s="145" t="str">
        <f>IFERROR(IF($C86="","",IF(LEFT(O$12,1)="D",ROUND(VLOOKUP($C86&amp;$D86,'All Prices'!$A$4:$Z$832,MATCH(IF(LEFT(O$13,1)="D","DC","Var")&amp;IF($J$2="Standard","F",IF($J$2="Fixed","FF",""))&amp;VALUE(LEFT(IF(O$12="",N$12,O$12),1))*12,'All Prices'!$A$1:$Z$1,0),0),0),ROUND(VLOOKUP($C86&amp;$D86,'All Prices'!$A$4:$Z$832,MATCH(IF(LEFT(O$13,1)="D","DC","Var")&amp;IF($J$2="Standard","F",IF($J$2="Fixed","FF",""))&amp;VALUE(LEFT(IF(O$12="",N$12,O$12),1))*12,'All Prices'!$A$1:$Z$1,0),0),4))),"Fixed N/A")</f>
        <v>Fixed N/A</v>
      </c>
      <c r="P86" s="146" t="str">
        <f>IFERROR(IF($C86="","",IF(LEFT(P$12,1)="D",ROUND(VLOOKUP($C86&amp;$D86,'All Prices'!$A$4:$Z$832,MATCH(IF(LEFT(P$13,1)="D","DC","Var")&amp;IF($J$2="Standard","F",IF($J$2="Fixed","FF",""))&amp;VALUE(LEFT(IF(P$12="",O$12,P$12),1))*12,'All Prices'!$A$1:$Z$1,0),0),0),ROUND(VLOOKUP($C86&amp;$D86,'All Prices'!$A$4:$Z$832,MATCH(IF(LEFT(P$13,1)="D","DC","Var")&amp;IF($J$2="Standard","F",IF($J$2="Fixed","FF",""))&amp;VALUE(LEFT(IF(P$12="",O$12,P$12),1))*12,'All Prices'!$A$1:$Z$1,0),0),4))),"Fixed N/A")</f>
        <v>Fixed N/A</v>
      </c>
    </row>
    <row r="87" spans="2:16" x14ac:dyDescent="0.35">
      <c r="B87" s="140" t="str">
        <f t="shared" si="0"/>
        <v>EA</v>
      </c>
      <c r="C87" s="140" t="s">
        <v>44</v>
      </c>
      <c r="D87" s="149">
        <v>175000</v>
      </c>
      <c r="E87" s="141">
        <v>200000</v>
      </c>
      <c r="F87" s="150" t="str">
        <f>IF(C87="","",'Postcode search'!$C$40&amp;ROUND($C$8,2)&amp;C87&amp;LEFT(D87,3)&amp;IF($J$2="Standard","F","FF")&amp;IF('Postcode search'!$D$4="Yes", "A1", "A0")&amp;IF('Postcode search'!$D$5="Yes","G1","G0"))</f>
        <v>B44930EA4175FFA1G0</v>
      </c>
      <c r="G87" s="143">
        <f>IFERROR(IF($C87="","",IF(LEFT(G$12,1)="D",ROUND(VLOOKUP($C87&amp;$D87,'All Prices'!$A$4:$Z$832,MATCH(IF(LEFT(G$13,1)="D","DC","Var")&amp;IF($J$2="Standard","F",IF($J$2="Fixed","FF",""))&amp;VALUE(LEFT(IF(G$12="",E$12,G$12),1))*12,'All Prices'!$A$1:$Z$1,0),0),0),ROUND(VLOOKUP($C87&amp;$D87,'All Prices'!$A$4:$Z$832,MATCH(IF(LEFT(G$13,1)="D","DC","Var")&amp;IF($J$2="Standard","F",IF($J$2="Fixed","FF",""))&amp;VALUE(LEFT(IF(G$12="",E$12,G$12),1))*12,'All Prices'!$A$1:$Z$1,0),0),4))),"Fixed N/A")</f>
        <v>566.06769999999995</v>
      </c>
      <c r="H87" s="144">
        <f>IFERROR(IF($C87="","",IF(LEFT(H$12,1)="D",ROUND(VLOOKUP($C87&amp;$D87,'All Prices'!$A$4:$Z$832,MATCH(IF(LEFT(H$13,1)="D","DC","Var")&amp;IF($J$2="Standard","F",IF($J$2="Fixed","FF",""))&amp;VALUE(LEFT(IF(H$12="",G$12,H$12),1))*12,'All Prices'!$A$1:$Z$1,0),0),0),ROUND(VLOOKUP($C87&amp;$D87,'All Prices'!$A$4:$Z$832,MATCH(IF(LEFT(H$13,1)="D","DC","Var")&amp;IF($J$2="Standard","F",IF($J$2="Fixed","FF",""))&amp;VALUE(LEFT(IF(H$12="",G$12,H$12),1))*12,'All Prices'!$A$1:$Z$1,0),0),4))),"Fixed N/A")</f>
        <v>11.931900000000001</v>
      </c>
      <c r="I87" s="143" t="str">
        <f>IFERROR(IF($C87="","",IF(LEFT(I$12,1)="D",ROUND(VLOOKUP($C87&amp;$D87,'All Prices'!$A$4:$Z$832,MATCH(IF(LEFT(I$13,1)="D","DC","Var")&amp;IF($J$2="Standard","F",IF($J$2="Fixed","FF",""))&amp;VALUE(LEFT(IF(I$12="",H$12,I$12),1))*12,'All Prices'!$A$1:$Z$1,0),0),0),ROUND(VLOOKUP($C87&amp;$D87,'All Prices'!$A$4:$Z$832,MATCH(IF(LEFT(I$13,1)="D","DC","Var")&amp;IF($J$2="Standard","F",IF($J$2="Fixed","FF",""))&amp;VALUE(LEFT(IF(I$12="",H$12,I$12),1))*12,'All Prices'!$A$1:$Z$1,0),0),4))),"Fixed N/A")</f>
        <v>Fixed N/A</v>
      </c>
      <c r="J87" s="144" t="str">
        <f>IFERROR(IF($C87="","",IF(LEFT(J$12,1)="D",ROUND(VLOOKUP($C87&amp;$D87,'All Prices'!$A$4:$Z$832,MATCH(IF(LEFT(J$13,1)="D","DC","Var")&amp;IF($J$2="Standard","F",IF($J$2="Fixed","FF",""))&amp;VALUE(LEFT(IF(J$12="",I$12,J$12),1))*12,'All Prices'!$A$1:$Z$1,0),0),0),ROUND(VLOOKUP($C87&amp;$D87,'All Prices'!$A$4:$Z$832,MATCH(IF(LEFT(J$13,1)="D","DC","Var")&amp;IF($J$2="Standard","F",IF($J$2="Fixed","FF",""))&amp;VALUE(LEFT(IF(J$12="",I$12,J$12),1))*12,'All Prices'!$A$1:$Z$1,0),0),4))),"Fixed N/A")</f>
        <v>Fixed N/A</v>
      </c>
      <c r="K87" s="143" t="str">
        <f>IFERROR(IF($C87="","",IF(LEFT(K$12,1)="D",ROUND(VLOOKUP($C87&amp;$D87,'All Prices'!$A$4:$Z$832,MATCH(IF(LEFT(K$13,1)="D","DC","Var")&amp;IF($J$2="Standard","F",IF($J$2="Fixed","FF",""))&amp;VALUE(LEFT(IF(K$12="",J$12,K$12),1))*12,'All Prices'!$A$1:$Z$1,0),0),0),ROUND(VLOOKUP($C87&amp;$D87,'All Prices'!$A$4:$Z$832,MATCH(IF(LEFT(K$13,1)="D","DC","Var")&amp;IF($J$2="Standard","F",IF($J$2="Fixed","FF",""))&amp;VALUE(LEFT(IF(K$12="",J$12,K$12),1))*12,'All Prices'!$A$1:$Z$1,0),0),4))),"Fixed N/A")</f>
        <v>Fixed N/A</v>
      </c>
      <c r="L87" s="144" t="str">
        <f>IFERROR(IF($C87="","",IF(LEFT(L$12,1)="D",ROUND(VLOOKUP($C87&amp;$D87,'All Prices'!$A$4:$Z$832,MATCH(IF(LEFT(L$13,1)="D","DC","Var")&amp;IF($J$2="Standard","F",IF($J$2="Fixed","FF",""))&amp;VALUE(LEFT(IF(L$12="",K$12,L$12),1))*12,'All Prices'!$A$1:$Z$1,0),0),0),ROUND(VLOOKUP($C87&amp;$D87,'All Prices'!$A$4:$Z$832,MATCH(IF(LEFT(L$13,1)="D","DC","Var")&amp;IF($J$2="Standard","F",IF($J$2="Fixed","FF",""))&amp;VALUE(LEFT(IF(L$12="",K$12,L$12),1))*12,'All Prices'!$A$1:$Z$1,0),0),4))),"Fixed N/A")</f>
        <v>Fixed N/A</v>
      </c>
      <c r="M87" s="145" t="str">
        <f>IFERROR(IF($C87="","",IF(LEFT(M$12,1)="D",ROUND(VLOOKUP($C87&amp;$D87,'All Prices'!$A$4:$Z$832,MATCH(IF(LEFT(M$13,1)="D","DC","Var")&amp;IF($J$2="Standard","F",IF($J$2="Fixed","FF",""))&amp;VALUE(LEFT(IF(M$12="",L$12,M$12),1))*12,'All Prices'!$A$1:$Z$1,0),0),0),ROUND(VLOOKUP($C87&amp;$D87,'All Prices'!$A$4:$Z$832,MATCH(IF(LEFT(M$13,1)="D","DC","Var")&amp;IF($J$2="Standard","F",IF($J$2="Fixed","FF",""))&amp;VALUE(LEFT(IF(M$12="",L$12,M$12),1))*12,'All Prices'!$A$1:$Z$1,0),0),4))),"Fixed N/A")</f>
        <v>Fixed N/A</v>
      </c>
      <c r="N87" s="146" t="str">
        <f>IFERROR(IF($C87="","",IF(LEFT(N$12,1)="D",ROUND(VLOOKUP($C87&amp;$D87,'All Prices'!$A$4:$Z$832,MATCH(IF(LEFT(N$13,1)="D","DC","Var")&amp;IF($J$2="Standard","F",IF($J$2="Fixed","FF",""))&amp;VALUE(LEFT(IF(N$12="",M$12,N$12),1))*12,'All Prices'!$A$1:$Z$1,0),0),0),ROUND(VLOOKUP($C87&amp;$D87,'All Prices'!$A$4:$Z$832,MATCH(IF(LEFT(N$13,1)="D","DC","Var")&amp;IF($J$2="Standard","F",IF($J$2="Fixed","FF",""))&amp;VALUE(LEFT(IF(N$12="",M$12,N$12),1))*12,'All Prices'!$A$1:$Z$1,0),0),4))),"Fixed N/A")</f>
        <v>Fixed N/A</v>
      </c>
      <c r="O87" s="145" t="str">
        <f>IFERROR(IF($C87="","",IF(LEFT(O$12,1)="D",ROUND(VLOOKUP($C87&amp;$D87,'All Prices'!$A$4:$Z$832,MATCH(IF(LEFT(O$13,1)="D","DC","Var")&amp;IF($J$2="Standard","F",IF($J$2="Fixed","FF",""))&amp;VALUE(LEFT(IF(O$12="",N$12,O$12),1))*12,'All Prices'!$A$1:$Z$1,0),0),0),ROUND(VLOOKUP($C87&amp;$D87,'All Prices'!$A$4:$Z$832,MATCH(IF(LEFT(O$13,1)="D","DC","Var")&amp;IF($J$2="Standard","F",IF($J$2="Fixed","FF",""))&amp;VALUE(LEFT(IF(O$12="",N$12,O$12),1))*12,'All Prices'!$A$1:$Z$1,0),0),4))),"Fixed N/A")</f>
        <v>Fixed N/A</v>
      </c>
      <c r="P87" s="146" t="str">
        <f>IFERROR(IF($C87="","",IF(LEFT(P$12,1)="D",ROUND(VLOOKUP($C87&amp;$D87,'All Prices'!$A$4:$Z$832,MATCH(IF(LEFT(P$13,1)="D","DC","Var")&amp;IF($J$2="Standard","F",IF($J$2="Fixed","FF",""))&amp;VALUE(LEFT(IF(P$12="",O$12,P$12),1))*12,'All Prices'!$A$1:$Z$1,0),0),0),ROUND(VLOOKUP($C87&amp;$D87,'All Prices'!$A$4:$Z$832,MATCH(IF(LEFT(P$13,1)="D","DC","Var")&amp;IF($J$2="Standard","F",IF($J$2="Fixed","FF",""))&amp;VALUE(LEFT(IF(P$12="",O$12,P$12),1))*12,'All Prices'!$A$1:$Z$1,0),0),4))),"Fixed N/A")</f>
        <v>Fixed N/A</v>
      </c>
    </row>
    <row r="88" spans="2:16" x14ac:dyDescent="0.35">
      <c r="B88" s="140" t="str">
        <f t="shared" si="0"/>
        <v>EA</v>
      </c>
      <c r="C88" s="140" t="s">
        <v>44</v>
      </c>
      <c r="D88" s="149">
        <v>200000</v>
      </c>
      <c r="E88" s="141">
        <v>225000</v>
      </c>
      <c r="F88" s="150" t="str">
        <f>IF(C88="","",'Postcode search'!$C$40&amp;ROUND($C$8,2)&amp;C88&amp;LEFT(D88,3)&amp;IF($J$2="Standard","F","FF")&amp;IF('Postcode search'!$D$4="Yes", "A1", "A0")&amp;IF('Postcode search'!$D$5="Yes","G1","G0"))</f>
        <v>B44930EA4200FFA1G0</v>
      </c>
      <c r="G88" s="143">
        <f>IFERROR(IF($C88="","",IF(LEFT(G$12,1)="D",ROUND(VLOOKUP($C88&amp;$D88,'All Prices'!$A$4:$Z$832,MATCH(IF(LEFT(G$13,1)="D","DC","Var")&amp;IF($J$2="Standard","F",IF($J$2="Fixed","FF",""))&amp;VALUE(LEFT(IF(G$12="",E$12,G$12),1))*12,'All Prices'!$A$1:$Z$1,0),0),0),ROUND(VLOOKUP($C88&amp;$D88,'All Prices'!$A$4:$Z$832,MATCH(IF(LEFT(G$13,1)="D","DC","Var")&amp;IF($J$2="Standard","F",IF($J$2="Fixed","FF",""))&amp;VALUE(LEFT(IF(G$12="",E$12,G$12),1))*12,'All Prices'!$A$1:$Z$1,0),0),4))),"Fixed N/A")</f>
        <v>627.69939999999997</v>
      </c>
      <c r="H88" s="144">
        <f>IFERROR(IF($C88="","",IF(LEFT(H$12,1)="D",ROUND(VLOOKUP($C88&amp;$D88,'All Prices'!$A$4:$Z$832,MATCH(IF(LEFT(H$13,1)="D","DC","Var")&amp;IF($J$2="Standard","F",IF($J$2="Fixed","FF",""))&amp;VALUE(LEFT(IF(H$12="",G$12,H$12),1))*12,'All Prices'!$A$1:$Z$1,0),0),0),ROUND(VLOOKUP($C88&amp;$D88,'All Prices'!$A$4:$Z$832,MATCH(IF(LEFT(H$13,1)="D","DC","Var")&amp;IF($J$2="Standard","F",IF($J$2="Fixed","FF",""))&amp;VALUE(LEFT(IF(H$12="",G$12,H$12),1))*12,'All Prices'!$A$1:$Z$1,0),0),4))),"Fixed N/A")</f>
        <v>11.931900000000001</v>
      </c>
      <c r="I88" s="143" t="str">
        <f>IFERROR(IF($C88="","",IF(LEFT(I$12,1)="D",ROUND(VLOOKUP($C88&amp;$D88,'All Prices'!$A$4:$Z$832,MATCH(IF(LEFT(I$13,1)="D","DC","Var")&amp;IF($J$2="Standard","F",IF($J$2="Fixed","FF",""))&amp;VALUE(LEFT(IF(I$12="",H$12,I$12),1))*12,'All Prices'!$A$1:$Z$1,0),0),0),ROUND(VLOOKUP($C88&amp;$D88,'All Prices'!$A$4:$Z$832,MATCH(IF(LEFT(I$13,1)="D","DC","Var")&amp;IF($J$2="Standard","F",IF($J$2="Fixed","FF",""))&amp;VALUE(LEFT(IF(I$12="",H$12,I$12),1))*12,'All Prices'!$A$1:$Z$1,0),0),4))),"Fixed N/A")</f>
        <v>Fixed N/A</v>
      </c>
      <c r="J88" s="144" t="str">
        <f>IFERROR(IF($C88="","",IF(LEFT(J$12,1)="D",ROUND(VLOOKUP($C88&amp;$D88,'All Prices'!$A$4:$Z$832,MATCH(IF(LEFT(J$13,1)="D","DC","Var")&amp;IF($J$2="Standard","F",IF($J$2="Fixed","FF",""))&amp;VALUE(LEFT(IF(J$12="",I$12,J$12),1))*12,'All Prices'!$A$1:$Z$1,0),0),0),ROUND(VLOOKUP($C88&amp;$D88,'All Prices'!$A$4:$Z$832,MATCH(IF(LEFT(J$13,1)="D","DC","Var")&amp;IF($J$2="Standard","F",IF($J$2="Fixed","FF",""))&amp;VALUE(LEFT(IF(J$12="",I$12,J$12),1))*12,'All Prices'!$A$1:$Z$1,0),0),4))),"Fixed N/A")</f>
        <v>Fixed N/A</v>
      </c>
      <c r="K88" s="143" t="str">
        <f>IFERROR(IF($C88="","",IF(LEFT(K$12,1)="D",ROUND(VLOOKUP($C88&amp;$D88,'All Prices'!$A$4:$Z$832,MATCH(IF(LEFT(K$13,1)="D","DC","Var")&amp;IF($J$2="Standard","F",IF($J$2="Fixed","FF",""))&amp;VALUE(LEFT(IF(K$12="",J$12,K$12),1))*12,'All Prices'!$A$1:$Z$1,0),0),0),ROUND(VLOOKUP($C88&amp;$D88,'All Prices'!$A$4:$Z$832,MATCH(IF(LEFT(K$13,1)="D","DC","Var")&amp;IF($J$2="Standard","F",IF($J$2="Fixed","FF",""))&amp;VALUE(LEFT(IF(K$12="",J$12,K$12),1))*12,'All Prices'!$A$1:$Z$1,0),0),4))),"Fixed N/A")</f>
        <v>Fixed N/A</v>
      </c>
      <c r="L88" s="144" t="str">
        <f>IFERROR(IF($C88="","",IF(LEFT(L$12,1)="D",ROUND(VLOOKUP($C88&amp;$D88,'All Prices'!$A$4:$Z$832,MATCH(IF(LEFT(L$13,1)="D","DC","Var")&amp;IF($J$2="Standard","F",IF($J$2="Fixed","FF",""))&amp;VALUE(LEFT(IF(L$12="",K$12,L$12),1))*12,'All Prices'!$A$1:$Z$1,0),0),0),ROUND(VLOOKUP($C88&amp;$D88,'All Prices'!$A$4:$Z$832,MATCH(IF(LEFT(L$13,1)="D","DC","Var")&amp;IF($J$2="Standard","F",IF($J$2="Fixed","FF",""))&amp;VALUE(LEFT(IF(L$12="",K$12,L$12),1))*12,'All Prices'!$A$1:$Z$1,0),0),4))),"Fixed N/A")</f>
        <v>Fixed N/A</v>
      </c>
      <c r="M88" s="145" t="str">
        <f>IFERROR(IF($C88="","",IF(LEFT(M$12,1)="D",ROUND(VLOOKUP($C88&amp;$D88,'All Prices'!$A$4:$Z$832,MATCH(IF(LEFT(M$13,1)="D","DC","Var")&amp;IF($J$2="Standard","F",IF($J$2="Fixed","FF",""))&amp;VALUE(LEFT(IF(M$12="",L$12,M$12),1))*12,'All Prices'!$A$1:$Z$1,0),0),0),ROUND(VLOOKUP($C88&amp;$D88,'All Prices'!$A$4:$Z$832,MATCH(IF(LEFT(M$13,1)="D","DC","Var")&amp;IF($J$2="Standard","F",IF($J$2="Fixed","FF",""))&amp;VALUE(LEFT(IF(M$12="",L$12,M$12),1))*12,'All Prices'!$A$1:$Z$1,0),0),4))),"Fixed N/A")</f>
        <v>Fixed N/A</v>
      </c>
      <c r="N88" s="146" t="str">
        <f>IFERROR(IF($C88="","",IF(LEFT(N$12,1)="D",ROUND(VLOOKUP($C88&amp;$D88,'All Prices'!$A$4:$Z$832,MATCH(IF(LEFT(N$13,1)="D","DC","Var")&amp;IF($J$2="Standard","F",IF($J$2="Fixed","FF",""))&amp;VALUE(LEFT(IF(N$12="",M$12,N$12),1))*12,'All Prices'!$A$1:$Z$1,0),0),0),ROUND(VLOOKUP($C88&amp;$D88,'All Prices'!$A$4:$Z$832,MATCH(IF(LEFT(N$13,1)="D","DC","Var")&amp;IF($J$2="Standard","F",IF($J$2="Fixed","FF",""))&amp;VALUE(LEFT(IF(N$12="",M$12,N$12),1))*12,'All Prices'!$A$1:$Z$1,0),0),4))),"Fixed N/A")</f>
        <v>Fixed N/A</v>
      </c>
      <c r="O88" s="145" t="str">
        <f>IFERROR(IF($C88="","",IF(LEFT(O$12,1)="D",ROUND(VLOOKUP($C88&amp;$D88,'All Prices'!$A$4:$Z$832,MATCH(IF(LEFT(O$13,1)="D","DC","Var")&amp;IF($J$2="Standard","F",IF($J$2="Fixed","FF",""))&amp;VALUE(LEFT(IF(O$12="",N$12,O$12),1))*12,'All Prices'!$A$1:$Z$1,0),0),0),ROUND(VLOOKUP($C88&amp;$D88,'All Prices'!$A$4:$Z$832,MATCH(IF(LEFT(O$13,1)="D","DC","Var")&amp;IF($J$2="Standard","F",IF($J$2="Fixed","FF",""))&amp;VALUE(LEFT(IF(O$12="",N$12,O$12),1))*12,'All Prices'!$A$1:$Z$1,0),0),4))),"Fixed N/A")</f>
        <v>Fixed N/A</v>
      </c>
      <c r="P88" s="146" t="str">
        <f>IFERROR(IF($C88="","",IF(LEFT(P$12,1)="D",ROUND(VLOOKUP($C88&amp;$D88,'All Prices'!$A$4:$Z$832,MATCH(IF(LEFT(P$13,1)="D","DC","Var")&amp;IF($J$2="Standard","F",IF($J$2="Fixed","FF",""))&amp;VALUE(LEFT(IF(P$12="",O$12,P$12),1))*12,'All Prices'!$A$1:$Z$1,0),0),0),ROUND(VLOOKUP($C88&amp;$D88,'All Prices'!$A$4:$Z$832,MATCH(IF(LEFT(P$13,1)="D","DC","Var")&amp;IF($J$2="Standard","F",IF($J$2="Fixed","FF",""))&amp;VALUE(LEFT(IF(P$12="",O$12,P$12),1))*12,'All Prices'!$A$1:$Z$1,0),0),4))),"Fixed N/A")</f>
        <v>Fixed N/A</v>
      </c>
    </row>
    <row r="89" spans="2:16" x14ac:dyDescent="0.35">
      <c r="B89" s="140" t="str">
        <f t="shared" si="0"/>
        <v>EA</v>
      </c>
      <c r="C89" s="140" t="s">
        <v>44</v>
      </c>
      <c r="D89" s="149">
        <v>225000</v>
      </c>
      <c r="E89" s="141">
        <v>250000</v>
      </c>
      <c r="F89" s="150" t="str">
        <f>IF(C89="","",'Postcode search'!$C$40&amp;ROUND($C$8,2)&amp;C89&amp;LEFT(D89,3)&amp;IF($J$2="Standard","F","FF")&amp;IF('Postcode search'!$D$4="Yes", "A1", "A0")&amp;IF('Postcode search'!$D$5="Yes","G1","G0"))</f>
        <v>B44930EA4225FFA1G0</v>
      </c>
      <c r="G89" s="143">
        <f>IFERROR(IF($C89="","",IF(LEFT(G$12,1)="D",ROUND(VLOOKUP($C89&amp;$D89,'All Prices'!$A$4:$Z$832,MATCH(IF(LEFT(G$13,1)="D","DC","Var")&amp;IF($J$2="Standard","F",IF($J$2="Fixed","FF",""))&amp;VALUE(LEFT(IF(G$12="",E$12,G$12),1))*12,'All Prices'!$A$1:$Z$1,0),0),0),ROUND(VLOOKUP($C89&amp;$D89,'All Prices'!$A$4:$Z$832,MATCH(IF(LEFT(G$13,1)="D","DC","Var")&amp;IF($J$2="Standard","F",IF($J$2="Fixed","FF",""))&amp;VALUE(LEFT(IF(G$12="",E$12,G$12),1))*12,'All Prices'!$A$1:$Z$1,0),0),4))),"Fixed N/A")</f>
        <v>691.39750000000004</v>
      </c>
      <c r="H89" s="144">
        <f>IFERROR(IF($C89="","",IF(LEFT(H$12,1)="D",ROUND(VLOOKUP($C89&amp;$D89,'All Prices'!$A$4:$Z$832,MATCH(IF(LEFT(H$13,1)="D","DC","Var")&amp;IF($J$2="Standard","F",IF($J$2="Fixed","FF",""))&amp;VALUE(LEFT(IF(H$12="",G$12,H$12),1))*12,'All Prices'!$A$1:$Z$1,0),0),0),ROUND(VLOOKUP($C89&amp;$D89,'All Prices'!$A$4:$Z$832,MATCH(IF(LEFT(H$13,1)="D","DC","Var")&amp;IF($J$2="Standard","F",IF($J$2="Fixed","FF",""))&amp;VALUE(LEFT(IF(H$12="",G$12,H$12),1))*12,'All Prices'!$A$1:$Z$1,0),0),4))),"Fixed N/A")</f>
        <v>11.931900000000001</v>
      </c>
      <c r="I89" s="143" t="str">
        <f>IFERROR(IF($C89="","",IF(LEFT(I$12,1)="D",ROUND(VLOOKUP($C89&amp;$D89,'All Prices'!$A$4:$Z$832,MATCH(IF(LEFT(I$13,1)="D","DC","Var")&amp;IF($J$2="Standard","F",IF($J$2="Fixed","FF",""))&amp;VALUE(LEFT(IF(I$12="",H$12,I$12),1))*12,'All Prices'!$A$1:$Z$1,0),0),0),ROUND(VLOOKUP($C89&amp;$D89,'All Prices'!$A$4:$Z$832,MATCH(IF(LEFT(I$13,1)="D","DC","Var")&amp;IF($J$2="Standard","F",IF($J$2="Fixed","FF",""))&amp;VALUE(LEFT(IF(I$12="",H$12,I$12),1))*12,'All Prices'!$A$1:$Z$1,0),0),4))),"Fixed N/A")</f>
        <v>Fixed N/A</v>
      </c>
      <c r="J89" s="144" t="str">
        <f>IFERROR(IF($C89="","",IF(LEFT(J$12,1)="D",ROUND(VLOOKUP($C89&amp;$D89,'All Prices'!$A$4:$Z$832,MATCH(IF(LEFT(J$13,1)="D","DC","Var")&amp;IF($J$2="Standard","F",IF($J$2="Fixed","FF",""))&amp;VALUE(LEFT(IF(J$12="",I$12,J$12),1))*12,'All Prices'!$A$1:$Z$1,0),0),0),ROUND(VLOOKUP($C89&amp;$D89,'All Prices'!$A$4:$Z$832,MATCH(IF(LEFT(J$13,1)="D","DC","Var")&amp;IF($J$2="Standard","F",IF($J$2="Fixed","FF",""))&amp;VALUE(LEFT(IF(J$12="",I$12,J$12),1))*12,'All Prices'!$A$1:$Z$1,0),0),4))),"Fixed N/A")</f>
        <v>Fixed N/A</v>
      </c>
      <c r="K89" s="143" t="str">
        <f>IFERROR(IF($C89="","",IF(LEFT(K$12,1)="D",ROUND(VLOOKUP($C89&amp;$D89,'All Prices'!$A$4:$Z$832,MATCH(IF(LEFT(K$13,1)="D","DC","Var")&amp;IF($J$2="Standard","F",IF($J$2="Fixed","FF",""))&amp;VALUE(LEFT(IF(K$12="",J$12,K$12),1))*12,'All Prices'!$A$1:$Z$1,0),0),0),ROUND(VLOOKUP($C89&amp;$D89,'All Prices'!$A$4:$Z$832,MATCH(IF(LEFT(K$13,1)="D","DC","Var")&amp;IF($J$2="Standard","F",IF($J$2="Fixed","FF",""))&amp;VALUE(LEFT(IF(K$12="",J$12,K$12),1))*12,'All Prices'!$A$1:$Z$1,0),0),4))),"Fixed N/A")</f>
        <v>Fixed N/A</v>
      </c>
      <c r="L89" s="144" t="str">
        <f>IFERROR(IF($C89="","",IF(LEFT(L$12,1)="D",ROUND(VLOOKUP($C89&amp;$D89,'All Prices'!$A$4:$Z$832,MATCH(IF(LEFT(L$13,1)="D","DC","Var")&amp;IF($J$2="Standard","F",IF($J$2="Fixed","FF",""))&amp;VALUE(LEFT(IF(L$12="",K$12,L$12),1))*12,'All Prices'!$A$1:$Z$1,0),0),0),ROUND(VLOOKUP($C89&amp;$D89,'All Prices'!$A$4:$Z$832,MATCH(IF(LEFT(L$13,1)="D","DC","Var")&amp;IF($J$2="Standard","F",IF($J$2="Fixed","FF",""))&amp;VALUE(LEFT(IF(L$12="",K$12,L$12),1))*12,'All Prices'!$A$1:$Z$1,0),0),4))),"Fixed N/A")</f>
        <v>Fixed N/A</v>
      </c>
      <c r="M89" s="145" t="str">
        <f>IFERROR(IF($C89="","",IF(LEFT(M$12,1)="D",ROUND(VLOOKUP($C89&amp;$D89,'All Prices'!$A$4:$Z$832,MATCH(IF(LEFT(M$13,1)="D","DC","Var")&amp;IF($J$2="Standard","F",IF($J$2="Fixed","FF",""))&amp;VALUE(LEFT(IF(M$12="",L$12,M$12),1))*12,'All Prices'!$A$1:$Z$1,0),0),0),ROUND(VLOOKUP($C89&amp;$D89,'All Prices'!$A$4:$Z$832,MATCH(IF(LEFT(M$13,1)="D","DC","Var")&amp;IF($J$2="Standard","F",IF($J$2="Fixed","FF",""))&amp;VALUE(LEFT(IF(M$12="",L$12,M$12),1))*12,'All Prices'!$A$1:$Z$1,0),0),4))),"Fixed N/A")</f>
        <v>Fixed N/A</v>
      </c>
      <c r="N89" s="146" t="str">
        <f>IFERROR(IF($C89="","",IF(LEFT(N$12,1)="D",ROUND(VLOOKUP($C89&amp;$D89,'All Prices'!$A$4:$Z$832,MATCH(IF(LEFT(N$13,1)="D","DC","Var")&amp;IF($J$2="Standard","F",IF($J$2="Fixed","FF",""))&amp;VALUE(LEFT(IF(N$12="",M$12,N$12),1))*12,'All Prices'!$A$1:$Z$1,0),0),0),ROUND(VLOOKUP($C89&amp;$D89,'All Prices'!$A$4:$Z$832,MATCH(IF(LEFT(N$13,1)="D","DC","Var")&amp;IF($J$2="Standard","F",IF($J$2="Fixed","FF",""))&amp;VALUE(LEFT(IF(N$12="",M$12,N$12),1))*12,'All Prices'!$A$1:$Z$1,0),0),4))),"Fixed N/A")</f>
        <v>Fixed N/A</v>
      </c>
      <c r="O89" s="145" t="str">
        <f>IFERROR(IF($C89="","",IF(LEFT(O$12,1)="D",ROUND(VLOOKUP($C89&amp;$D89,'All Prices'!$A$4:$Z$832,MATCH(IF(LEFT(O$13,1)="D","DC","Var")&amp;IF($J$2="Standard","F",IF($J$2="Fixed","FF",""))&amp;VALUE(LEFT(IF(O$12="",N$12,O$12),1))*12,'All Prices'!$A$1:$Z$1,0),0),0),ROUND(VLOOKUP($C89&amp;$D89,'All Prices'!$A$4:$Z$832,MATCH(IF(LEFT(O$13,1)="D","DC","Var")&amp;IF($J$2="Standard","F",IF($J$2="Fixed","FF",""))&amp;VALUE(LEFT(IF(O$12="",N$12,O$12),1))*12,'All Prices'!$A$1:$Z$1,0),0),4))),"Fixed N/A")</f>
        <v>Fixed N/A</v>
      </c>
      <c r="P89" s="146" t="str">
        <f>IFERROR(IF($C89="","",IF(LEFT(P$12,1)="D",ROUND(VLOOKUP($C89&amp;$D89,'All Prices'!$A$4:$Z$832,MATCH(IF(LEFT(P$13,1)="D","DC","Var")&amp;IF($J$2="Standard","F",IF($J$2="Fixed","FF",""))&amp;VALUE(LEFT(IF(P$12="",O$12,P$12),1))*12,'All Prices'!$A$1:$Z$1,0),0),0),ROUND(VLOOKUP($C89&amp;$D89,'All Prices'!$A$4:$Z$832,MATCH(IF(LEFT(P$13,1)="D","DC","Var")&amp;IF($J$2="Standard","F",IF($J$2="Fixed","FF",""))&amp;VALUE(LEFT(IF(P$12="",O$12,P$12),1))*12,'All Prices'!$A$1:$Z$1,0),0),4))),"Fixed N/A")</f>
        <v>Fixed N/A</v>
      </c>
    </row>
    <row r="90" spans="2:16" x14ac:dyDescent="0.35">
      <c r="B90" s="140" t="str">
        <f t="shared" si="0"/>
        <v>EA</v>
      </c>
      <c r="C90" s="140" t="s">
        <v>44</v>
      </c>
      <c r="D90" s="149">
        <v>250000</v>
      </c>
      <c r="E90" s="141">
        <v>293000</v>
      </c>
      <c r="F90" s="150" t="str">
        <f>IF(C90="","",'Postcode search'!$C$40&amp;ROUND($C$8,2)&amp;C90&amp;LEFT(D90,3)&amp;IF($J$2="Standard","F","FF")&amp;IF('Postcode search'!$D$4="Yes", "A1", "A0")&amp;IF('Postcode search'!$D$5="Yes","G1","G0"))</f>
        <v>B44930EA4250FFA1G0</v>
      </c>
      <c r="G90" s="143">
        <f>IFERROR(IF($C90="","",IF(LEFT(G$12,1)="D",ROUND(VLOOKUP($C90&amp;$D90,'All Prices'!$A$4:$Z$832,MATCH(IF(LEFT(G$13,1)="D","DC","Var")&amp;IF($J$2="Standard","F",IF($J$2="Fixed","FF",""))&amp;VALUE(LEFT(IF(G$12="",E$12,G$12),1))*12,'All Prices'!$A$1:$Z$1,0),0),0),ROUND(VLOOKUP($C90&amp;$D90,'All Prices'!$A$4:$Z$832,MATCH(IF(LEFT(G$13,1)="D","DC","Var")&amp;IF($J$2="Standard","F",IF($J$2="Fixed","FF",""))&amp;VALUE(LEFT(IF(G$12="",E$12,G$12),1))*12,'All Prices'!$A$1:$Z$1,0),0),4))),"Fixed N/A")</f>
        <v>774.55769999999995</v>
      </c>
      <c r="H90" s="144">
        <f>IFERROR(IF($C90="","",IF(LEFT(H$12,1)="D",ROUND(VLOOKUP($C90&amp;$D90,'All Prices'!$A$4:$Z$832,MATCH(IF(LEFT(H$13,1)="D","DC","Var")&amp;IF($J$2="Standard","F",IF($J$2="Fixed","FF",""))&amp;VALUE(LEFT(IF(H$12="",G$12,H$12),1))*12,'All Prices'!$A$1:$Z$1,0),0),0),ROUND(VLOOKUP($C90&amp;$D90,'All Prices'!$A$4:$Z$832,MATCH(IF(LEFT(H$13,1)="D","DC","Var")&amp;IF($J$2="Standard","F",IF($J$2="Fixed","FF",""))&amp;VALUE(LEFT(IF(H$12="",G$12,H$12),1))*12,'All Prices'!$A$1:$Z$1,0),0),4))),"Fixed N/A")</f>
        <v>11.931900000000001</v>
      </c>
      <c r="I90" s="143" t="str">
        <f>IFERROR(IF($C90="","",IF(LEFT(I$12,1)="D",ROUND(VLOOKUP($C90&amp;$D90,'All Prices'!$A$4:$Z$832,MATCH(IF(LEFT(I$13,1)="D","DC","Var")&amp;IF($J$2="Standard","F",IF($J$2="Fixed","FF",""))&amp;VALUE(LEFT(IF(I$12="",H$12,I$12),1))*12,'All Prices'!$A$1:$Z$1,0),0),0),ROUND(VLOOKUP($C90&amp;$D90,'All Prices'!$A$4:$Z$832,MATCH(IF(LEFT(I$13,1)="D","DC","Var")&amp;IF($J$2="Standard","F",IF($J$2="Fixed","FF",""))&amp;VALUE(LEFT(IF(I$12="",H$12,I$12),1))*12,'All Prices'!$A$1:$Z$1,0),0),4))),"Fixed N/A")</f>
        <v>Fixed N/A</v>
      </c>
      <c r="J90" s="144" t="str">
        <f>IFERROR(IF($C90="","",IF(LEFT(J$12,1)="D",ROUND(VLOOKUP($C90&amp;$D90,'All Prices'!$A$4:$Z$832,MATCH(IF(LEFT(J$13,1)="D","DC","Var")&amp;IF($J$2="Standard","F",IF($J$2="Fixed","FF",""))&amp;VALUE(LEFT(IF(J$12="",I$12,J$12),1))*12,'All Prices'!$A$1:$Z$1,0),0),0),ROUND(VLOOKUP($C90&amp;$D90,'All Prices'!$A$4:$Z$832,MATCH(IF(LEFT(J$13,1)="D","DC","Var")&amp;IF($J$2="Standard","F",IF($J$2="Fixed","FF",""))&amp;VALUE(LEFT(IF(J$12="",I$12,J$12),1))*12,'All Prices'!$A$1:$Z$1,0),0),4))),"Fixed N/A")</f>
        <v>Fixed N/A</v>
      </c>
      <c r="K90" s="143" t="str">
        <f>IFERROR(IF($C90="","",IF(LEFT(K$12,1)="D",ROUND(VLOOKUP($C90&amp;$D90,'All Prices'!$A$4:$Z$832,MATCH(IF(LEFT(K$13,1)="D","DC","Var")&amp;IF($J$2="Standard","F",IF($J$2="Fixed","FF",""))&amp;VALUE(LEFT(IF(K$12="",J$12,K$12),1))*12,'All Prices'!$A$1:$Z$1,0),0),0),ROUND(VLOOKUP($C90&amp;$D90,'All Prices'!$A$4:$Z$832,MATCH(IF(LEFT(K$13,1)="D","DC","Var")&amp;IF($J$2="Standard","F",IF($J$2="Fixed","FF",""))&amp;VALUE(LEFT(IF(K$12="",J$12,K$12),1))*12,'All Prices'!$A$1:$Z$1,0),0),4))),"Fixed N/A")</f>
        <v>Fixed N/A</v>
      </c>
      <c r="L90" s="144" t="str">
        <f>IFERROR(IF($C90="","",IF(LEFT(L$12,1)="D",ROUND(VLOOKUP($C90&amp;$D90,'All Prices'!$A$4:$Z$832,MATCH(IF(LEFT(L$13,1)="D","DC","Var")&amp;IF($J$2="Standard","F",IF($J$2="Fixed","FF",""))&amp;VALUE(LEFT(IF(L$12="",K$12,L$12),1))*12,'All Prices'!$A$1:$Z$1,0),0),0),ROUND(VLOOKUP($C90&amp;$D90,'All Prices'!$A$4:$Z$832,MATCH(IF(LEFT(L$13,1)="D","DC","Var")&amp;IF($J$2="Standard","F",IF($J$2="Fixed","FF",""))&amp;VALUE(LEFT(IF(L$12="",K$12,L$12),1))*12,'All Prices'!$A$1:$Z$1,0),0),4))),"Fixed N/A")</f>
        <v>Fixed N/A</v>
      </c>
      <c r="M90" s="145" t="str">
        <f>IFERROR(IF($C90="","",IF(LEFT(M$12,1)="D",ROUND(VLOOKUP($C90&amp;$D90,'All Prices'!$A$4:$Z$832,MATCH(IF(LEFT(M$13,1)="D","DC","Var")&amp;IF($J$2="Standard","F",IF($J$2="Fixed","FF",""))&amp;VALUE(LEFT(IF(M$12="",L$12,M$12),1))*12,'All Prices'!$A$1:$Z$1,0),0),0),ROUND(VLOOKUP($C90&amp;$D90,'All Prices'!$A$4:$Z$832,MATCH(IF(LEFT(M$13,1)="D","DC","Var")&amp;IF($J$2="Standard","F",IF($J$2="Fixed","FF",""))&amp;VALUE(LEFT(IF(M$12="",L$12,M$12),1))*12,'All Prices'!$A$1:$Z$1,0),0),4))),"Fixed N/A")</f>
        <v>Fixed N/A</v>
      </c>
      <c r="N90" s="146" t="str">
        <f>IFERROR(IF($C90="","",IF(LEFT(N$12,1)="D",ROUND(VLOOKUP($C90&amp;$D90,'All Prices'!$A$4:$Z$832,MATCH(IF(LEFT(N$13,1)="D","DC","Var")&amp;IF($J$2="Standard","F",IF($J$2="Fixed","FF",""))&amp;VALUE(LEFT(IF(N$12="",M$12,N$12),1))*12,'All Prices'!$A$1:$Z$1,0),0),0),ROUND(VLOOKUP($C90&amp;$D90,'All Prices'!$A$4:$Z$832,MATCH(IF(LEFT(N$13,1)="D","DC","Var")&amp;IF($J$2="Standard","F",IF($J$2="Fixed","FF",""))&amp;VALUE(LEFT(IF(N$12="",M$12,N$12),1))*12,'All Prices'!$A$1:$Z$1,0),0),4))),"Fixed N/A")</f>
        <v>Fixed N/A</v>
      </c>
      <c r="O90" s="145" t="str">
        <f>IFERROR(IF($C90="","",IF(LEFT(O$12,1)="D",ROUND(VLOOKUP($C90&amp;$D90,'All Prices'!$A$4:$Z$832,MATCH(IF(LEFT(O$13,1)="D","DC","Var")&amp;IF($J$2="Standard","F",IF($J$2="Fixed","FF",""))&amp;VALUE(LEFT(IF(O$12="",N$12,O$12),1))*12,'All Prices'!$A$1:$Z$1,0),0),0),ROUND(VLOOKUP($C90&amp;$D90,'All Prices'!$A$4:$Z$832,MATCH(IF(LEFT(O$13,1)="D","DC","Var")&amp;IF($J$2="Standard","F",IF($J$2="Fixed","FF",""))&amp;VALUE(LEFT(IF(O$12="",N$12,O$12),1))*12,'All Prices'!$A$1:$Z$1,0),0),4))),"Fixed N/A")</f>
        <v>Fixed N/A</v>
      </c>
      <c r="P90" s="146" t="str">
        <f>IFERROR(IF($C90="","",IF(LEFT(P$12,1)="D",ROUND(VLOOKUP($C90&amp;$D90,'All Prices'!$A$4:$Z$832,MATCH(IF(LEFT(P$13,1)="D","DC","Var")&amp;IF($J$2="Standard","F",IF($J$2="Fixed","FF",""))&amp;VALUE(LEFT(IF(P$12="",O$12,P$12),1))*12,'All Prices'!$A$1:$Z$1,0),0),0),ROUND(VLOOKUP($C90&amp;$D90,'All Prices'!$A$4:$Z$832,MATCH(IF(LEFT(P$13,1)="D","DC","Var")&amp;IF($J$2="Standard","F",IF($J$2="Fixed","FF",""))&amp;VALUE(LEFT(IF(P$12="",O$12,P$12),1))*12,'All Prices'!$A$1:$Z$1,0),0),4))),"Fixed N/A")</f>
        <v>Fixed N/A</v>
      </c>
    </row>
    <row r="91" spans="2:16" x14ac:dyDescent="0.35">
      <c r="B91" s="140" t="str">
        <f t="shared" si="0"/>
        <v>EA</v>
      </c>
      <c r="C91" s="140" t="s">
        <v>44</v>
      </c>
      <c r="D91" s="149">
        <v>293000</v>
      </c>
      <c r="E91" s="151">
        <v>343000</v>
      </c>
      <c r="F91" s="150" t="str">
        <f>IF(C91="","",'Postcode search'!$C$40&amp;ROUND($C$8,2)&amp;C91&amp;LEFT(D91,3)&amp;IF($J$2="Standard","F","FF")&amp;IF('Postcode search'!$D$4="Yes", "A1", "A0")&amp;IF('Postcode search'!$D$5="Yes","G1","G0"))</f>
        <v>B44930EA4293FFA1G0</v>
      </c>
      <c r="G91" s="143">
        <f>IFERROR(IF($C91="","",IF(LEFT(G$12,1)="D",ROUND(VLOOKUP($C91&amp;$D91,'All Prices'!$A$4:$Z$832,MATCH(IF(LEFT(G$13,1)="D","DC","Var")&amp;IF($J$2="Standard","F",IF($J$2="Fixed","FF",""))&amp;VALUE(LEFT(IF(G$12="",E$12,G$12),1))*12,'All Prices'!$A$1:$Z$1,0),0),0),ROUND(VLOOKUP($C91&amp;$D91,'All Prices'!$A$4:$Z$832,MATCH(IF(LEFT(G$13,1)="D","DC","Var")&amp;IF($J$2="Standard","F",IF($J$2="Fixed","FF",""))&amp;VALUE(LEFT(IF(G$12="",E$12,G$12),1))*12,'All Prices'!$A$1:$Z$1,0),0),4))),"Fixed N/A")</f>
        <v>1131.07</v>
      </c>
      <c r="H91" s="144">
        <f>IFERROR(IF($C91="","",IF(LEFT(H$12,1)="D",ROUND(VLOOKUP($C91&amp;$D91,'All Prices'!$A$4:$Z$832,MATCH(IF(LEFT(H$13,1)="D","DC","Var")&amp;IF($J$2="Standard","F",IF($J$2="Fixed","FF",""))&amp;VALUE(LEFT(IF(H$12="",G$12,H$12),1))*12,'All Prices'!$A$1:$Z$1,0),0),0),ROUND(VLOOKUP($C91&amp;$D91,'All Prices'!$A$4:$Z$832,MATCH(IF(LEFT(H$13,1)="D","DC","Var")&amp;IF($J$2="Standard","F",IF($J$2="Fixed","FF",""))&amp;VALUE(LEFT(IF(H$12="",G$12,H$12),1))*12,'All Prices'!$A$1:$Z$1,0),0),4))),"Fixed N/A")</f>
        <v>11.438499999999999</v>
      </c>
      <c r="I91" s="143" t="str">
        <f>IFERROR(IF($C91="","",IF(LEFT(I$12,1)="D",ROUND(VLOOKUP($C91&amp;$D91,'All Prices'!$A$4:$Z$832,MATCH(IF(LEFT(I$13,1)="D","DC","Var")&amp;IF($J$2="Standard","F",IF($J$2="Fixed","FF",""))&amp;VALUE(LEFT(IF(I$12="",H$12,I$12),1))*12,'All Prices'!$A$1:$Z$1,0),0),0),ROUND(VLOOKUP($C91&amp;$D91,'All Prices'!$A$4:$Z$832,MATCH(IF(LEFT(I$13,1)="D","DC","Var")&amp;IF($J$2="Standard","F",IF($J$2="Fixed","FF",""))&amp;VALUE(LEFT(IF(I$12="",H$12,I$12),1))*12,'All Prices'!$A$1:$Z$1,0),0),4))),"Fixed N/A")</f>
        <v>Fixed N/A</v>
      </c>
      <c r="J91" s="144" t="str">
        <f>IFERROR(IF($C91="","",IF(LEFT(J$12,1)="D",ROUND(VLOOKUP($C91&amp;$D91,'All Prices'!$A$4:$Z$832,MATCH(IF(LEFT(J$13,1)="D","DC","Var")&amp;IF($J$2="Standard","F",IF($J$2="Fixed","FF",""))&amp;VALUE(LEFT(IF(J$12="",I$12,J$12),1))*12,'All Prices'!$A$1:$Z$1,0),0),0),ROUND(VLOOKUP($C91&amp;$D91,'All Prices'!$A$4:$Z$832,MATCH(IF(LEFT(J$13,1)="D","DC","Var")&amp;IF($J$2="Standard","F",IF($J$2="Fixed","FF",""))&amp;VALUE(LEFT(IF(J$12="",I$12,J$12),1))*12,'All Prices'!$A$1:$Z$1,0),0),4))),"Fixed N/A")</f>
        <v>Fixed N/A</v>
      </c>
      <c r="K91" s="143" t="str">
        <f>IFERROR(IF($C91="","",IF(LEFT(K$12,1)="D",ROUND(VLOOKUP($C91&amp;$D91,'All Prices'!$A$4:$Z$832,MATCH(IF(LEFT(K$13,1)="D","DC","Var")&amp;IF($J$2="Standard","F",IF($J$2="Fixed","FF",""))&amp;VALUE(LEFT(IF(K$12="",J$12,K$12),1))*12,'All Prices'!$A$1:$Z$1,0),0),0),ROUND(VLOOKUP($C91&amp;$D91,'All Prices'!$A$4:$Z$832,MATCH(IF(LEFT(K$13,1)="D","DC","Var")&amp;IF($J$2="Standard","F",IF($J$2="Fixed","FF",""))&amp;VALUE(LEFT(IF(K$12="",J$12,K$12),1))*12,'All Prices'!$A$1:$Z$1,0),0),4))),"Fixed N/A")</f>
        <v>Fixed N/A</v>
      </c>
      <c r="L91" s="144" t="str">
        <f>IFERROR(IF($C91="","",IF(LEFT(L$12,1)="D",ROUND(VLOOKUP($C91&amp;$D91,'All Prices'!$A$4:$Z$832,MATCH(IF(LEFT(L$13,1)="D","DC","Var")&amp;IF($J$2="Standard","F",IF($J$2="Fixed","FF",""))&amp;VALUE(LEFT(IF(L$12="",K$12,L$12),1))*12,'All Prices'!$A$1:$Z$1,0),0),0),ROUND(VLOOKUP($C91&amp;$D91,'All Prices'!$A$4:$Z$832,MATCH(IF(LEFT(L$13,1)="D","DC","Var")&amp;IF($J$2="Standard","F",IF($J$2="Fixed","FF",""))&amp;VALUE(LEFT(IF(L$12="",K$12,L$12),1))*12,'All Prices'!$A$1:$Z$1,0),0),4))),"Fixed N/A")</f>
        <v>Fixed N/A</v>
      </c>
      <c r="M91" s="145" t="str">
        <f>IFERROR(IF($C91="","",IF(LEFT(M$12,1)="D",ROUND(VLOOKUP($C91&amp;$D91,'All Prices'!$A$4:$Z$832,MATCH(IF(LEFT(M$13,1)="D","DC","Var")&amp;IF($J$2="Standard","F",IF($J$2="Fixed","FF",""))&amp;VALUE(LEFT(IF(M$12="",L$12,M$12),1))*12,'All Prices'!$A$1:$Z$1,0),0),0),ROUND(VLOOKUP($C91&amp;$D91,'All Prices'!$A$4:$Z$832,MATCH(IF(LEFT(M$13,1)="D","DC","Var")&amp;IF($J$2="Standard","F",IF($J$2="Fixed","FF",""))&amp;VALUE(LEFT(IF(M$12="",L$12,M$12),1))*12,'All Prices'!$A$1:$Z$1,0),0),4))),"Fixed N/A")</f>
        <v>Fixed N/A</v>
      </c>
      <c r="N91" s="146" t="str">
        <f>IFERROR(IF($C91="","",IF(LEFT(N$12,1)="D",ROUND(VLOOKUP($C91&amp;$D91,'All Prices'!$A$4:$Z$832,MATCH(IF(LEFT(N$13,1)="D","DC","Var")&amp;IF($J$2="Standard","F",IF($J$2="Fixed","FF",""))&amp;VALUE(LEFT(IF(N$12="",M$12,N$12),1))*12,'All Prices'!$A$1:$Z$1,0),0),0),ROUND(VLOOKUP($C91&amp;$D91,'All Prices'!$A$4:$Z$832,MATCH(IF(LEFT(N$13,1)="D","DC","Var")&amp;IF($J$2="Standard","F",IF($J$2="Fixed","FF",""))&amp;VALUE(LEFT(IF(N$12="",M$12,N$12),1))*12,'All Prices'!$A$1:$Z$1,0),0),4))),"Fixed N/A")</f>
        <v>Fixed N/A</v>
      </c>
      <c r="O91" s="145" t="str">
        <f>IFERROR(IF($C91="","",IF(LEFT(O$12,1)="D",ROUND(VLOOKUP($C91&amp;$D91,'All Prices'!$A$4:$Z$832,MATCH(IF(LEFT(O$13,1)="D","DC","Var")&amp;IF($J$2="Standard","F",IF($J$2="Fixed","FF",""))&amp;VALUE(LEFT(IF(O$12="",N$12,O$12),1))*12,'All Prices'!$A$1:$Z$1,0),0),0),ROUND(VLOOKUP($C91&amp;$D91,'All Prices'!$A$4:$Z$832,MATCH(IF(LEFT(O$13,1)="D","DC","Var")&amp;IF($J$2="Standard","F",IF($J$2="Fixed","FF",""))&amp;VALUE(LEFT(IF(O$12="",N$12,O$12),1))*12,'All Prices'!$A$1:$Z$1,0),0),4))),"Fixed N/A")</f>
        <v>Fixed N/A</v>
      </c>
      <c r="P91" s="146" t="str">
        <f>IFERROR(IF($C91="","",IF(LEFT(P$12,1)="D",ROUND(VLOOKUP($C91&amp;$D91,'All Prices'!$A$4:$Z$832,MATCH(IF(LEFT(P$13,1)="D","DC","Var")&amp;IF($J$2="Standard","F",IF($J$2="Fixed","FF",""))&amp;VALUE(LEFT(IF(P$12="",O$12,P$12),1))*12,'All Prices'!$A$1:$Z$1,0),0),0),ROUND(VLOOKUP($C91&amp;$D91,'All Prices'!$A$4:$Z$832,MATCH(IF(LEFT(P$13,1)="D","DC","Var")&amp;IF($J$2="Standard","F",IF($J$2="Fixed","FF",""))&amp;VALUE(LEFT(IF(P$12="",O$12,P$12),1))*12,'All Prices'!$A$1:$Z$1,0),0),4))),"Fixed N/A")</f>
        <v>Fixed N/A</v>
      </c>
    </row>
    <row r="92" spans="2:16" x14ac:dyDescent="0.35">
      <c r="B92" s="140" t="str">
        <f t="shared" ref="B92:B99" si="3">IF(C92="","",LEFT(C92,2))</f>
        <v>EA</v>
      </c>
      <c r="C92" s="140" t="s">
        <v>44</v>
      </c>
      <c r="D92" s="149">
        <v>343000</v>
      </c>
      <c r="E92" s="151">
        <v>393000</v>
      </c>
      <c r="F92" s="150" t="str">
        <f>IF(C92="","",'Postcode search'!$C$40&amp;ROUND($C$8,2)&amp;C92&amp;LEFT(D92,3)&amp;IF($J$2="Standard","F","FF")&amp;IF('Postcode search'!$D$4="Yes", "A1", "A0")&amp;IF('Postcode search'!$D$5="Yes","G1","G0"))</f>
        <v>B44930EA4343FFA1G0</v>
      </c>
      <c r="G92" s="143">
        <f>IFERROR(IF($C92="","",IF(LEFT(G$12,1)="D",ROUND(VLOOKUP($C92&amp;$D92,'All Prices'!$A$4:$Z$832,MATCH(IF(LEFT(G$13,1)="D","DC","Var")&amp;IF($J$2="Standard","F",IF($J$2="Fixed","FF",""))&amp;VALUE(LEFT(IF(G$12="",E$12,G$12),1))*12,'All Prices'!$A$1:$Z$1,0),0),0),ROUND(VLOOKUP($C92&amp;$D92,'All Prices'!$A$4:$Z$832,MATCH(IF(LEFT(G$13,1)="D","DC","Var")&amp;IF($J$2="Standard","F",IF($J$2="Fixed","FF",""))&amp;VALUE(LEFT(IF(G$12="",E$12,G$12),1))*12,'All Prices'!$A$1:$Z$1,0),0),4))),"Fixed N/A")</f>
        <v>1279.1079999999999</v>
      </c>
      <c r="H92" s="144">
        <f>IFERROR(IF($C92="","",IF(LEFT(H$12,1)="D",ROUND(VLOOKUP($C92&amp;$D92,'All Prices'!$A$4:$Z$832,MATCH(IF(LEFT(H$13,1)="D","DC","Var")&amp;IF($J$2="Standard","F",IF($J$2="Fixed","FF",""))&amp;VALUE(LEFT(IF(H$12="",G$12,H$12),1))*12,'All Prices'!$A$1:$Z$1,0),0),0),ROUND(VLOOKUP($C92&amp;$D92,'All Prices'!$A$4:$Z$832,MATCH(IF(LEFT(H$13,1)="D","DC","Var")&amp;IF($J$2="Standard","F",IF($J$2="Fixed","FF",""))&amp;VALUE(LEFT(IF(H$12="",G$12,H$12),1))*12,'All Prices'!$A$1:$Z$1,0),0),4))),"Fixed N/A")</f>
        <v>11.438499999999999</v>
      </c>
      <c r="I92" s="143" t="str">
        <f>IFERROR(IF($C92="","",IF(LEFT(I$12,1)="D",ROUND(VLOOKUP($C92&amp;$D92,'All Prices'!$A$4:$Z$832,MATCH(IF(LEFT(I$13,1)="D","DC","Var")&amp;IF($J$2="Standard","F",IF($J$2="Fixed","FF",""))&amp;VALUE(LEFT(IF(I$12="",H$12,I$12),1))*12,'All Prices'!$A$1:$Z$1,0),0),0),ROUND(VLOOKUP($C92&amp;$D92,'All Prices'!$A$4:$Z$832,MATCH(IF(LEFT(I$13,1)="D","DC","Var")&amp;IF($J$2="Standard","F",IF($J$2="Fixed","FF",""))&amp;VALUE(LEFT(IF(I$12="",H$12,I$12),1))*12,'All Prices'!$A$1:$Z$1,0),0),4))),"Fixed N/A")</f>
        <v>Fixed N/A</v>
      </c>
      <c r="J92" s="144" t="str">
        <f>IFERROR(IF($C92="","",IF(LEFT(J$12,1)="D",ROUND(VLOOKUP($C92&amp;$D92,'All Prices'!$A$4:$Z$832,MATCH(IF(LEFT(J$13,1)="D","DC","Var")&amp;IF($J$2="Standard","F",IF($J$2="Fixed","FF",""))&amp;VALUE(LEFT(IF(J$12="",I$12,J$12),1))*12,'All Prices'!$A$1:$Z$1,0),0),0),ROUND(VLOOKUP($C92&amp;$D92,'All Prices'!$A$4:$Z$832,MATCH(IF(LEFT(J$13,1)="D","DC","Var")&amp;IF($J$2="Standard","F",IF($J$2="Fixed","FF",""))&amp;VALUE(LEFT(IF(J$12="",I$12,J$12),1))*12,'All Prices'!$A$1:$Z$1,0),0),4))),"Fixed N/A")</f>
        <v>Fixed N/A</v>
      </c>
      <c r="K92" s="143" t="str">
        <f>IFERROR(IF($C92="","",IF(LEFT(K$12,1)="D",ROUND(VLOOKUP($C92&amp;$D92,'All Prices'!$A$4:$Z$832,MATCH(IF(LEFT(K$13,1)="D","DC","Var")&amp;IF($J$2="Standard","F",IF($J$2="Fixed","FF",""))&amp;VALUE(LEFT(IF(K$12="",J$12,K$12),1))*12,'All Prices'!$A$1:$Z$1,0),0),0),ROUND(VLOOKUP($C92&amp;$D92,'All Prices'!$A$4:$Z$832,MATCH(IF(LEFT(K$13,1)="D","DC","Var")&amp;IF($J$2="Standard","F",IF($J$2="Fixed","FF",""))&amp;VALUE(LEFT(IF(K$12="",J$12,K$12),1))*12,'All Prices'!$A$1:$Z$1,0),0),4))),"Fixed N/A")</f>
        <v>Fixed N/A</v>
      </c>
      <c r="L92" s="144" t="str">
        <f>IFERROR(IF($C92="","",IF(LEFT(L$12,1)="D",ROUND(VLOOKUP($C92&amp;$D92,'All Prices'!$A$4:$Z$832,MATCH(IF(LEFT(L$13,1)="D","DC","Var")&amp;IF($J$2="Standard","F",IF($J$2="Fixed","FF",""))&amp;VALUE(LEFT(IF(L$12="",K$12,L$12),1))*12,'All Prices'!$A$1:$Z$1,0),0),0),ROUND(VLOOKUP($C92&amp;$D92,'All Prices'!$A$4:$Z$832,MATCH(IF(LEFT(L$13,1)="D","DC","Var")&amp;IF($J$2="Standard","F",IF($J$2="Fixed","FF",""))&amp;VALUE(LEFT(IF(L$12="",K$12,L$12),1))*12,'All Prices'!$A$1:$Z$1,0),0),4))),"Fixed N/A")</f>
        <v>Fixed N/A</v>
      </c>
      <c r="M92" s="145" t="str">
        <f>IFERROR(IF($C92="","",IF(LEFT(M$12,1)="D",ROUND(VLOOKUP($C92&amp;$D92,'All Prices'!$A$4:$Z$832,MATCH(IF(LEFT(M$13,1)="D","DC","Var")&amp;IF($J$2="Standard","F",IF($J$2="Fixed","FF",""))&amp;VALUE(LEFT(IF(M$12="",L$12,M$12),1))*12,'All Prices'!$A$1:$Z$1,0),0),0),ROUND(VLOOKUP($C92&amp;$D92,'All Prices'!$A$4:$Z$832,MATCH(IF(LEFT(M$13,1)="D","DC","Var")&amp;IF($J$2="Standard","F",IF($J$2="Fixed","FF",""))&amp;VALUE(LEFT(IF(M$12="",L$12,M$12),1))*12,'All Prices'!$A$1:$Z$1,0),0),4))),"Fixed N/A")</f>
        <v>Fixed N/A</v>
      </c>
      <c r="N92" s="146" t="str">
        <f>IFERROR(IF($C92="","",IF(LEFT(N$12,1)="D",ROUND(VLOOKUP($C92&amp;$D92,'All Prices'!$A$4:$Z$832,MATCH(IF(LEFT(N$13,1)="D","DC","Var")&amp;IF($J$2="Standard","F",IF($J$2="Fixed","FF",""))&amp;VALUE(LEFT(IF(N$12="",M$12,N$12),1))*12,'All Prices'!$A$1:$Z$1,0),0),0),ROUND(VLOOKUP($C92&amp;$D92,'All Prices'!$A$4:$Z$832,MATCH(IF(LEFT(N$13,1)="D","DC","Var")&amp;IF($J$2="Standard","F",IF($J$2="Fixed","FF",""))&amp;VALUE(LEFT(IF(N$12="",M$12,N$12),1))*12,'All Prices'!$A$1:$Z$1,0),0),4))),"Fixed N/A")</f>
        <v>Fixed N/A</v>
      </c>
      <c r="O92" s="145" t="str">
        <f>IFERROR(IF($C92="","",IF(LEFT(O$12,1)="D",ROUND(VLOOKUP($C92&amp;$D92,'All Prices'!$A$4:$Z$832,MATCH(IF(LEFT(O$13,1)="D","DC","Var")&amp;IF($J$2="Standard","F",IF($J$2="Fixed","FF",""))&amp;VALUE(LEFT(IF(O$12="",N$12,O$12),1))*12,'All Prices'!$A$1:$Z$1,0),0),0),ROUND(VLOOKUP($C92&amp;$D92,'All Prices'!$A$4:$Z$832,MATCH(IF(LEFT(O$13,1)="D","DC","Var")&amp;IF($J$2="Standard","F",IF($J$2="Fixed","FF",""))&amp;VALUE(LEFT(IF(O$12="",N$12,O$12),1))*12,'All Prices'!$A$1:$Z$1,0),0),4))),"Fixed N/A")</f>
        <v>Fixed N/A</v>
      </c>
      <c r="P92" s="146" t="str">
        <f>IFERROR(IF($C92="","",IF(LEFT(P$12,1)="D",ROUND(VLOOKUP($C92&amp;$D92,'All Prices'!$A$4:$Z$832,MATCH(IF(LEFT(P$13,1)="D","DC","Var")&amp;IF($J$2="Standard","F",IF($J$2="Fixed","FF",""))&amp;VALUE(LEFT(IF(P$12="",O$12,P$12),1))*12,'All Prices'!$A$1:$Z$1,0),0),0),ROUND(VLOOKUP($C92&amp;$D92,'All Prices'!$A$4:$Z$832,MATCH(IF(LEFT(P$13,1)="D","DC","Var")&amp;IF($J$2="Standard","F",IF($J$2="Fixed","FF",""))&amp;VALUE(LEFT(IF(P$12="",O$12,P$12),1))*12,'All Prices'!$A$1:$Z$1,0),0),4))),"Fixed N/A")</f>
        <v>Fixed N/A</v>
      </c>
    </row>
    <row r="93" spans="2:16" x14ac:dyDescent="0.35">
      <c r="B93" s="140" t="str">
        <f t="shared" si="3"/>
        <v>EA</v>
      </c>
      <c r="C93" s="140" t="s">
        <v>44</v>
      </c>
      <c r="D93" s="149">
        <v>393000</v>
      </c>
      <c r="E93" s="151">
        <v>443000</v>
      </c>
      <c r="F93" s="150" t="str">
        <f>IF(C93="","",'Postcode search'!$C$40&amp;ROUND($C$8,2)&amp;C93&amp;LEFT(D93,3)&amp;IF($J$2="Standard","F","FF")&amp;IF('Postcode search'!$D$4="Yes", "A1", "A0")&amp;IF('Postcode search'!$D$5="Yes","G1","G0"))</f>
        <v>B44930EA4393FFA1G0</v>
      </c>
      <c r="G93" s="143">
        <f>IFERROR(IF($C93="","",IF(LEFT(G$12,1)="D",ROUND(VLOOKUP($C93&amp;$D93,'All Prices'!$A$4:$Z$832,MATCH(IF(LEFT(G$13,1)="D","DC","Var")&amp;IF($J$2="Standard","F",IF($J$2="Fixed","FF",""))&amp;VALUE(LEFT(IF(G$12="",E$12,G$12),1))*12,'All Prices'!$A$1:$Z$1,0),0),0),ROUND(VLOOKUP($C93&amp;$D93,'All Prices'!$A$4:$Z$832,MATCH(IF(LEFT(G$13,1)="D","DC","Var")&amp;IF($J$2="Standard","F",IF($J$2="Fixed","FF",""))&amp;VALUE(LEFT(IF(G$12="",E$12,G$12),1))*12,'All Prices'!$A$1:$Z$1,0),0),4))),"Fixed N/A")</f>
        <v>1429.0191</v>
      </c>
      <c r="H93" s="144">
        <f>IFERROR(IF($C93="","",IF(LEFT(H$12,1)="D",ROUND(VLOOKUP($C93&amp;$D93,'All Prices'!$A$4:$Z$832,MATCH(IF(LEFT(H$13,1)="D","DC","Var")&amp;IF($J$2="Standard","F",IF($J$2="Fixed","FF",""))&amp;VALUE(LEFT(IF(H$12="",G$12,H$12),1))*12,'All Prices'!$A$1:$Z$1,0),0),0),ROUND(VLOOKUP($C93&amp;$D93,'All Prices'!$A$4:$Z$832,MATCH(IF(LEFT(H$13,1)="D","DC","Var")&amp;IF($J$2="Standard","F",IF($J$2="Fixed","FF",""))&amp;VALUE(LEFT(IF(H$12="",G$12,H$12),1))*12,'All Prices'!$A$1:$Z$1,0),0),4))),"Fixed N/A")</f>
        <v>11.438499999999999</v>
      </c>
      <c r="I93" s="143" t="str">
        <f>IFERROR(IF($C93="","",IF(LEFT(I$12,1)="D",ROUND(VLOOKUP($C93&amp;$D93,'All Prices'!$A$4:$Z$832,MATCH(IF(LEFT(I$13,1)="D","DC","Var")&amp;IF($J$2="Standard","F",IF($J$2="Fixed","FF",""))&amp;VALUE(LEFT(IF(I$12="",H$12,I$12),1))*12,'All Prices'!$A$1:$Z$1,0),0),0),ROUND(VLOOKUP($C93&amp;$D93,'All Prices'!$A$4:$Z$832,MATCH(IF(LEFT(I$13,1)="D","DC","Var")&amp;IF($J$2="Standard","F",IF($J$2="Fixed","FF",""))&amp;VALUE(LEFT(IF(I$12="",H$12,I$12),1))*12,'All Prices'!$A$1:$Z$1,0),0),4))),"Fixed N/A")</f>
        <v>Fixed N/A</v>
      </c>
      <c r="J93" s="144" t="str">
        <f>IFERROR(IF($C93="","",IF(LEFT(J$12,1)="D",ROUND(VLOOKUP($C93&amp;$D93,'All Prices'!$A$4:$Z$832,MATCH(IF(LEFT(J$13,1)="D","DC","Var")&amp;IF($J$2="Standard","F",IF($J$2="Fixed","FF",""))&amp;VALUE(LEFT(IF(J$12="",I$12,J$12),1))*12,'All Prices'!$A$1:$Z$1,0),0),0),ROUND(VLOOKUP($C93&amp;$D93,'All Prices'!$A$4:$Z$832,MATCH(IF(LEFT(J$13,1)="D","DC","Var")&amp;IF($J$2="Standard","F",IF($J$2="Fixed","FF",""))&amp;VALUE(LEFT(IF(J$12="",I$12,J$12),1))*12,'All Prices'!$A$1:$Z$1,0),0),4))),"Fixed N/A")</f>
        <v>Fixed N/A</v>
      </c>
      <c r="K93" s="143" t="str">
        <f>IFERROR(IF($C93="","",IF(LEFT(K$12,1)="D",ROUND(VLOOKUP($C93&amp;$D93,'All Prices'!$A$4:$Z$832,MATCH(IF(LEFT(K$13,1)="D","DC","Var")&amp;IF($J$2="Standard","F",IF($J$2="Fixed","FF",""))&amp;VALUE(LEFT(IF(K$12="",J$12,K$12),1))*12,'All Prices'!$A$1:$Z$1,0),0),0),ROUND(VLOOKUP($C93&amp;$D93,'All Prices'!$A$4:$Z$832,MATCH(IF(LEFT(K$13,1)="D","DC","Var")&amp;IF($J$2="Standard","F",IF($J$2="Fixed","FF",""))&amp;VALUE(LEFT(IF(K$12="",J$12,K$12),1))*12,'All Prices'!$A$1:$Z$1,0),0),4))),"Fixed N/A")</f>
        <v>Fixed N/A</v>
      </c>
      <c r="L93" s="144" t="str">
        <f>IFERROR(IF($C93="","",IF(LEFT(L$12,1)="D",ROUND(VLOOKUP($C93&amp;$D93,'All Prices'!$A$4:$Z$832,MATCH(IF(LEFT(L$13,1)="D","DC","Var")&amp;IF($J$2="Standard","F",IF($J$2="Fixed","FF",""))&amp;VALUE(LEFT(IF(L$12="",K$12,L$12),1))*12,'All Prices'!$A$1:$Z$1,0),0),0),ROUND(VLOOKUP($C93&amp;$D93,'All Prices'!$A$4:$Z$832,MATCH(IF(LEFT(L$13,1)="D","DC","Var")&amp;IF($J$2="Standard","F",IF($J$2="Fixed","FF",""))&amp;VALUE(LEFT(IF(L$12="",K$12,L$12),1))*12,'All Prices'!$A$1:$Z$1,0),0),4))),"Fixed N/A")</f>
        <v>Fixed N/A</v>
      </c>
      <c r="M93" s="145" t="str">
        <f>IFERROR(IF($C93="","",IF(LEFT(M$12,1)="D",ROUND(VLOOKUP($C93&amp;$D93,'All Prices'!$A$4:$Z$832,MATCH(IF(LEFT(M$13,1)="D","DC","Var")&amp;IF($J$2="Standard","F",IF($J$2="Fixed","FF",""))&amp;VALUE(LEFT(IF(M$12="",L$12,M$12),1))*12,'All Prices'!$A$1:$Z$1,0),0),0),ROUND(VLOOKUP($C93&amp;$D93,'All Prices'!$A$4:$Z$832,MATCH(IF(LEFT(M$13,1)="D","DC","Var")&amp;IF($J$2="Standard","F",IF($J$2="Fixed","FF",""))&amp;VALUE(LEFT(IF(M$12="",L$12,M$12),1))*12,'All Prices'!$A$1:$Z$1,0),0),4))),"Fixed N/A")</f>
        <v>Fixed N/A</v>
      </c>
      <c r="N93" s="146" t="str">
        <f>IFERROR(IF($C93="","",IF(LEFT(N$12,1)="D",ROUND(VLOOKUP($C93&amp;$D93,'All Prices'!$A$4:$Z$832,MATCH(IF(LEFT(N$13,1)="D","DC","Var")&amp;IF($J$2="Standard","F",IF($J$2="Fixed","FF",""))&amp;VALUE(LEFT(IF(N$12="",M$12,N$12),1))*12,'All Prices'!$A$1:$Z$1,0),0),0),ROUND(VLOOKUP($C93&amp;$D93,'All Prices'!$A$4:$Z$832,MATCH(IF(LEFT(N$13,1)="D","DC","Var")&amp;IF($J$2="Standard","F",IF($J$2="Fixed","FF",""))&amp;VALUE(LEFT(IF(N$12="",M$12,N$12),1))*12,'All Prices'!$A$1:$Z$1,0),0),4))),"Fixed N/A")</f>
        <v>Fixed N/A</v>
      </c>
      <c r="O93" s="145" t="str">
        <f>IFERROR(IF($C93="","",IF(LEFT(O$12,1)="D",ROUND(VLOOKUP($C93&amp;$D93,'All Prices'!$A$4:$Z$832,MATCH(IF(LEFT(O$13,1)="D","DC","Var")&amp;IF($J$2="Standard","F",IF($J$2="Fixed","FF",""))&amp;VALUE(LEFT(IF(O$12="",N$12,O$12),1))*12,'All Prices'!$A$1:$Z$1,0),0),0),ROUND(VLOOKUP($C93&amp;$D93,'All Prices'!$A$4:$Z$832,MATCH(IF(LEFT(O$13,1)="D","DC","Var")&amp;IF($J$2="Standard","F",IF($J$2="Fixed","FF",""))&amp;VALUE(LEFT(IF(O$12="",N$12,O$12),1))*12,'All Prices'!$A$1:$Z$1,0),0),4))),"Fixed N/A")</f>
        <v>Fixed N/A</v>
      </c>
      <c r="P93" s="146" t="str">
        <f>IFERROR(IF($C93="","",IF(LEFT(P$12,1)="D",ROUND(VLOOKUP($C93&amp;$D93,'All Prices'!$A$4:$Z$832,MATCH(IF(LEFT(P$13,1)="D","DC","Var")&amp;IF($J$2="Standard","F",IF($J$2="Fixed","FF",""))&amp;VALUE(LEFT(IF(P$12="",O$12,P$12),1))*12,'All Prices'!$A$1:$Z$1,0),0),0),ROUND(VLOOKUP($C93&amp;$D93,'All Prices'!$A$4:$Z$832,MATCH(IF(LEFT(P$13,1)="D","DC","Var")&amp;IF($J$2="Standard","F",IF($J$2="Fixed","FF",""))&amp;VALUE(LEFT(IF(P$12="",O$12,P$12),1))*12,'All Prices'!$A$1:$Z$1,0),0),4))),"Fixed N/A")</f>
        <v>Fixed N/A</v>
      </c>
    </row>
    <row r="94" spans="2:16" x14ac:dyDescent="0.35">
      <c r="B94" s="140" t="str">
        <f t="shared" si="3"/>
        <v>EA</v>
      </c>
      <c r="C94" s="140" t="s">
        <v>44</v>
      </c>
      <c r="D94" s="149">
        <v>443000</v>
      </c>
      <c r="E94" s="151">
        <v>493000</v>
      </c>
      <c r="F94" s="150" t="str">
        <f>IF(C94="","",'Postcode search'!$C$40&amp;ROUND($C$8,2)&amp;C94&amp;LEFT(D94,3)&amp;IF($J$2="Standard","F","FF")&amp;IF('Postcode search'!$D$4="Yes", "A1", "A0")&amp;IF('Postcode search'!$D$5="Yes","G1","G0"))</f>
        <v>B44930EA4443FFA1G0</v>
      </c>
      <c r="G94" s="143">
        <f>IFERROR(IF($C94="","",IF(LEFT(G$12,1)="D",ROUND(VLOOKUP($C94&amp;$D94,'All Prices'!$A$4:$Z$832,MATCH(IF(LEFT(G$13,1)="D","DC","Var")&amp;IF($J$2="Standard","F",IF($J$2="Fixed","FF",""))&amp;VALUE(LEFT(IF(G$12="",E$12,G$12),1))*12,'All Prices'!$A$1:$Z$1,0),0),0),ROUND(VLOOKUP($C94&amp;$D94,'All Prices'!$A$4:$Z$832,MATCH(IF(LEFT(G$13,1)="D","DC","Var")&amp;IF($J$2="Standard","F",IF($J$2="Fixed","FF",""))&amp;VALUE(LEFT(IF(G$12="",E$12,G$12),1))*12,'All Prices'!$A$1:$Z$1,0),0),4))),"Fixed N/A")</f>
        <v>1579.1233</v>
      </c>
      <c r="H94" s="144">
        <f>IFERROR(IF($C94="","",IF(LEFT(H$12,1)="D",ROUND(VLOOKUP($C94&amp;$D94,'All Prices'!$A$4:$Z$832,MATCH(IF(LEFT(H$13,1)="D","DC","Var")&amp;IF($J$2="Standard","F",IF($J$2="Fixed","FF",""))&amp;VALUE(LEFT(IF(H$12="",G$12,H$12),1))*12,'All Prices'!$A$1:$Z$1,0),0),0),ROUND(VLOOKUP($C94&amp;$D94,'All Prices'!$A$4:$Z$832,MATCH(IF(LEFT(H$13,1)="D","DC","Var")&amp;IF($J$2="Standard","F",IF($J$2="Fixed","FF",""))&amp;VALUE(LEFT(IF(H$12="",G$12,H$12),1))*12,'All Prices'!$A$1:$Z$1,0),0),4))),"Fixed N/A")</f>
        <v>11.438499999999999</v>
      </c>
      <c r="I94" s="143" t="str">
        <f>IFERROR(IF($C94="","",IF(LEFT(I$12,1)="D",ROUND(VLOOKUP($C94&amp;$D94,'All Prices'!$A$4:$Z$832,MATCH(IF(LEFT(I$13,1)="D","DC","Var")&amp;IF($J$2="Standard","F",IF($J$2="Fixed","FF",""))&amp;VALUE(LEFT(IF(I$12="",H$12,I$12),1))*12,'All Prices'!$A$1:$Z$1,0),0),0),ROUND(VLOOKUP($C94&amp;$D94,'All Prices'!$A$4:$Z$832,MATCH(IF(LEFT(I$13,1)="D","DC","Var")&amp;IF($J$2="Standard","F",IF($J$2="Fixed","FF",""))&amp;VALUE(LEFT(IF(I$12="",H$12,I$12),1))*12,'All Prices'!$A$1:$Z$1,0),0),4))),"Fixed N/A")</f>
        <v>Fixed N/A</v>
      </c>
      <c r="J94" s="144" t="str">
        <f>IFERROR(IF($C94="","",IF(LEFT(J$12,1)="D",ROUND(VLOOKUP($C94&amp;$D94,'All Prices'!$A$4:$Z$832,MATCH(IF(LEFT(J$13,1)="D","DC","Var")&amp;IF($J$2="Standard","F",IF($J$2="Fixed","FF",""))&amp;VALUE(LEFT(IF(J$12="",I$12,J$12),1))*12,'All Prices'!$A$1:$Z$1,0),0),0),ROUND(VLOOKUP($C94&amp;$D94,'All Prices'!$A$4:$Z$832,MATCH(IF(LEFT(J$13,1)="D","DC","Var")&amp;IF($J$2="Standard","F",IF($J$2="Fixed","FF",""))&amp;VALUE(LEFT(IF(J$12="",I$12,J$12),1))*12,'All Prices'!$A$1:$Z$1,0),0),4))),"Fixed N/A")</f>
        <v>Fixed N/A</v>
      </c>
      <c r="K94" s="143" t="str">
        <f>IFERROR(IF($C94="","",IF(LEFT(K$12,1)="D",ROUND(VLOOKUP($C94&amp;$D94,'All Prices'!$A$4:$Z$832,MATCH(IF(LEFT(K$13,1)="D","DC","Var")&amp;IF($J$2="Standard","F",IF($J$2="Fixed","FF",""))&amp;VALUE(LEFT(IF(K$12="",J$12,K$12),1))*12,'All Prices'!$A$1:$Z$1,0),0),0),ROUND(VLOOKUP($C94&amp;$D94,'All Prices'!$A$4:$Z$832,MATCH(IF(LEFT(K$13,1)="D","DC","Var")&amp;IF($J$2="Standard","F",IF($J$2="Fixed","FF",""))&amp;VALUE(LEFT(IF(K$12="",J$12,K$12),1))*12,'All Prices'!$A$1:$Z$1,0),0),4))),"Fixed N/A")</f>
        <v>Fixed N/A</v>
      </c>
      <c r="L94" s="144" t="str">
        <f>IFERROR(IF($C94="","",IF(LEFT(L$12,1)="D",ROUND(VLOOKUP($C94&amp;$D94,'All Prices'!$A$4:$Z$832,MATCH(IF(LEFT(L$13,1)="D","DC","Var")&amp;IF($J$2="Standard","F",IF($J$2="Fixed","FF",""))&amp;VALUE(LEFT(IF(L$12="",K$12,L$12),1))*12,'All Prices'!$A$1:$Z$1,0),0),0),ROUND(VLOOKUP($C94&amp;$D94,'All Prices'!$A$4:$Z$832,MATCH(IF(LEFT(L$13,1)="D","DC","Var")&amp;IF($J$2="Standard","F",IF($J$2="Fixed","FF",""))&amp;VALUE(LEFT(IF(L$12="",K$12,L$12),1))*12,'All Prices'!$A$1:$Z$1,0),0),4))),"Fixed N/A")</f>
        <v>Fixed N/A</v>
      </c>
      <c r="M94" s="145" t="str">
        <f>IFERROR(IF($C94="","",IF(LEFT(M$12,1)="D",ROUND(VLOOKUP($C94&amp;$D94,'All Prices'!$A$4:$Z$832,MATCH(IF(LEFT(M$13,1)="D","DC","Var")&amp;IF($J$2="Standard","F",IF($J$2="Fixed","FF",""))&amp;VALUE(LEFT(IF(M$12="",L$12,M$12),1))*12,'All Prices'!$A$1:$Z$1,0),0),0),ROUND(VLOOKUP($C94&amp;$D94,'All Prices'!$A$4:$Z$832,MATCH(IF(LEFT(M$13,1)="D","DC","Var")&amp;IF($J$2="Standard","F",IF($J$2="Fixed","FF",""))&amp;VALUE(LEFT(IF(M$12="",L$12,M$12),1))*12,'All Prices'!$A$1:$Z$1,0),0),4))),"Fixed N/A")</f>
        <v>Fixed N/A</v>
      </c>
      <c r="N94" s="146" t="str">
        <f>IFERROR(IF($C94="","",IF(LEFT(N$12,1)="D",ROUND(VLOOKUP($C94&amp;$D94,'All Prices'!$A$4:$Z$832,MATCH(IF(LEFT(N$13,1)="D","DC","Var")&amp;IF($J$2="Standard","F",IF($J$2="Fixed","FF",""))&amp;VALUE(LEFT(IF(N$12="",M$12,N$12),1))*12,'All Prices'!$A$1:$Z$1,0),0),0),ROUND(VLOOKUP($C94&amp;$D94,'All Prices'!$A$4:$Z$832,MATCH(IF(LEFT(N$13,1)="D","DC","Var")&amp;IF($J$2="Standard","F",IF($J$2="Fixed","FF",""))&amp;VALUE(LEFT(IF(N$12="",M$12,N$12),1))*12,'All Prices'!$A$1:$Z$1,0),0),4))),"Fixed N/A")</f>
        <v>Fixed N/A</v>
      </c>
      <c r="O94" s="145" t="str">
        <f>IFERROR(IF($C94="","",IF(LEFT(O$12,1)="D",ROUND(VLOOKUP($C94&amp;$D94,'All Prices'!$A$4:$Z$832,MATCH(IF(LEFT(O$13,1)="D","DC","Var")&amp;IF($J$2="Standard","F",IF($J$2="Fixed","FF",""))&amp;VALUE(LEFT(IF(O$12="",N$12,O$12),1))*12,'All Prices'!$A$1:$Z$1,0),0),0),ROUND(VLOOKUP($C94&amp;$D94,'All Prices'!$A$4:$Z$832,MATCH(IF(LEFT(O$13,1)="D","DC","Var")&amp;IF($J$2="Standard","F",IF($J$2="Fixed","FF",""))&amp;VALUE(LEFT(IF(O$12="",N$12,O$12),1))*12,'All Prices'!$A$1:$Z$1,0),0),4))),"Fixed N/A")</f>
        <v>Fixed N/A</v>
      </c>
      <c r="P94" s="146" t="str">
        <f>IFERROR(IF($C94="","",IF(LEFT(P$12,1)="D",ROUND(VLOOKUP($C94&amp;$D94,'All Prices'!$A$4:$Z$832,MATCH(IF(LEFT(P$13,1)="D","DC","Var")&amp;IF($J$2="Standard","F",IF($J$2="Fixed","FF",""))&amp;VALUE(LEFT(IF(P$12="",O$12,P$12),1))*12,'All Prices'!$A$1:$Z$1,0),0),0),ROUND(VLOOKUP($C94&amp;$D94,'All Prices'!$A$4:$Z$832,MATCH(IF(LEFT(P$13,1)="D","DC","Var")&amp;IF($J$2="Standard","F",IF($J$2="Fixed","FF",""))&amp;VALUE(LEFT(IF(P$12="",O$12,P$12),1))*12,'All Prices'!$A$1:$Z$1,0),0),4))),"Fixed N/A")</f>
        <v>Fixed N/A</v>
      </c>
    </row>
    <row r="95" spans="2:16" x14ac:dyDescent="0.35">
      <c r="B95" s="140" t="str">
        <f t="shared" si="3"/>
        <v>EA</v>
      </c>
      <c r="C95" s="140" t="s">
        <v>44</v>
      </c>
      <c r="D95" s="149">
        <v>493000</v>
      </c>
      <c r="E95" s="151">
        <v>543000</v>
      </c>
      <c r="F95" s="150" t="str">
        <f>IF(C95="","",'Postcode search'!$C$40&amp;ROUND($C$8,2)&amp;C95&amp;LEFT(D95,3)&amp;IF($J$2="Standard","F","FF")&amp;IF('Postcode search'!$D$4="Yes", "A1", "A0")&amp;IF('Postcode search'!$D$5="Yes","G1","G0"))</f>
        <v>B44930EA4493FFA1G0</v>
      </c>
      <c r="G95" s="143">
        <f>IFERROR(IF($C95="","",IF(LEFT(G$12,1)="D",ROUND(VLOOKUP($C95&amp;$D95,'All Prices'!$A$4:$Z$832,MATCH(IF(LEFT(G$13,1)="D","DC","Var")&amp;IF($J$2="Standard","F",IF($J$2="Fixed","FF",""))&amp;VALUE(LEFT(IF(G$12="",E$12,G$12),1))*12,'All Prices'!$A$1:$Z$1,0),0),0),ROUND(VLOOKUP($C95&amp;$D95,'All Prices'!$A$4:$Z$832,MATCH(IF(LEFT(G$13,1)="D","DC","Var")&amp;IF($J$2="Standard","F",IF($J$2="Fixed","FF",""))&amp;VALUE(LEFT(IF(G$12="",E$12,G$12),1))*12,'All Prices'!$A$1:$Z$1,0),0),4))),"Fixed N/A")</f>
        <v>1726.9681</v>
      </c>
      <c r="H95" s="144">
        <f>IFERROR(IF($C95="","",IF(LEFT(H$12,1)="D",ROUND(VLOOKUP($C95&amp;$D95,'All Prices'!$A$4:$Z$832,MATCH(IF(LEFT(H$13,1)="D","DC","Var")&amp;IF($J$2="Standard","F",IF($J$2="Fixed","FF",""))&amp;VALUE(LEFT(IF(H$12="",G$12,H$12),1))*12,'All Prices'!$A$1:$Z$1,0),0),0),ROUND(VLOOKUP($C95&amp;$D95,'All Prices'!$A$4:$Z$832,MATCH(IF(LEFT(H$13,1)="D","DC","Var")&amp;IF($J$2="Standard","F",IF($J$2="Fixed","FF",""))&amp;VALUE(LEFT(IF(H$12="",G$12,H$12),1))*12,'All Prices'!$A$1:$Z$1,0),0),4))),"Fixed N/A")</f>
        <v>11.438499999999999</v>
      </c>
      <c r="I95" s="143" t="str">
        <f>IFERROR(IF($C95="","",IF(LEFT(I$12,1)="D",ROUND(VLOOKUP($C95&amp;$D95,'All Prices'!$A$4:$Z$832,MATCH(IF(LEFT(I$13,1)="D","DC","Var")&amp;IF($J$2="Standard","F",IF($J$2="Fixed","FF",""))&amp;VALUE(LEFT(IF(I$12="",H$12,I$12),1))*12,'All Prices'!$A$1:$Z$1,0),0),0),ROUND(VLOOKUP($C95&amp;$D95,'All Prices'!$A$4:$Z$832,MATCH(IF(LEFT(I$13,1)="D","DC","Var")&amp;IF($J$2="Standard","F",IF($J$2="Fixed","FF",""))&amp;VALUE(LEFT(IF(I$12="",H$12,I$12),1))*12,'All Prices'!$A$1:$Z$1,0),0),4))),"Fixed N/A")</f>
        <v>Fixed N/A</v>
      </c>
      <c r="J95" s="144" t="str">
        <f>IFERROR(IF($C95="","",IF(LEFT(J$12,1)="D",ROUND(VLOOKUP($C95&amp;$D95,'All Prices'!$A$4:$Z$832,MATCH(IF(LEFT(J$13,1)="D","DC","Var")&amp;IF($J$2="Standard","F",IF($J$2="Fixed","FF",""))&amp;VALUE(LEFT(IF(J$12="",I$12,J$12),1))*12,'All Prices'!$A$1:$Z$1,0),0),0),ROUND(VLOOKUP($C95&amp;$D95,'All Prices'!$A$4:$Z$832,MATCH(IF(LEFT(J$13,1)="D","DC","Var")&amp;IF($J$2="Standard","F",IF($J$2="Fixed","FF",""))&amp;VALUE(LEFT(IF(J$12="",I$12,J$12),1))*12,'All Prices'!$A$1:$Z$1,0),0),4))),"Fixed N/A")</f>
        <v>Fixed N/A</v>
      </c>
      <c r="K95" s="143" t="str">
        <f>IFERROR(IF($C95="","",IF(LEFT(K$12,1)="D",ROUND(VLOOKUP($C95&amp;$D95,'All Prices'!$A$4:$Z$832,MATCH(IF(LEFT(K$13,1)="D","DC","Var")&amp;IF($J$2="Standard","F",IF($J$2="Fixed","FF",""))&amp;VALUE(LEFT(IF(K$12="",J$12,K$12),1))*12,'All Prices'!$A$1:$Z$1,0),0),0),ROUND(VLOOKUP($C95&amp;$D95,'All Prices'!$A$4:$Z$832,MATCH(IF(LEFT(K$13,1)="D","DC","Var")&amp;IF($J$2="Standard","F",IF($J$2="Fixed","FF",""))&amp;VALUE(LEFT(IF(K$12="",J$12,K$12),1))*12,'All Prices'!$A$1:$Z$1,0),0),4))),"Fixed N/A")</f>
        <v>Fixed N/A</v>
      </c>
      <c r="L95" s="144" t="str">
        <f>IFERROR(IF($C95="","",IF(LEFT(L$12,1)="D",ROUND(VLOOKUP($C95&amp;$D95,'All Prices'!$A$4:$Z$832,MATCH(IF(LEFT(L$13,1)="D","DC","Var")&amp;IF($J$2="Standard","F",IF($J$2="Fixed","FF",""))&amp;VALUE(LEFT(IF(L$12="",K$12,L$12),1))*12,'All Prices'!$A$1:$Z$1,0),0),0),ROUND(VLOOKUP($C95&amp;$D95,'All Prices'!$A$4:$Z$832,MATCH(IF(LEFT(L$13,1)="D","DC","Var")&amp;IF($J$2="Standard","F",IF($J$2="Fixed","FF",""))&amp;VALUE(LEFT(IF(L$12="",K$12,L$12),1))*12,'All Prices'!$A$1:$Z$1,0),0),4))),"Fixed N/A")</f>
        <v>Fixed N/A</v>
      </c>
      <c r="M95" s="145" t="str">
        <f>IFERROR(IF($C95="","",IF(LEFT(M$12,1)="D",ROUND(VLOOKUP($C95&amp;$D95,'All Prices'!$A$4:$Z$832,MATCH(IF(LEFT(M$13,1)="D","DC","Var")&amp;IF($J$2="Standard","F",IF($J$2="Fixed","FF",""))&amp;VALUE(LEFT(IF(M$12="",L$12,M$12),1))*12,'All Prices'!$A$1:$Z$1,0),0),0),ROUND(VLOOKUP($C95&amp;$D95,'All Prices'!$A$4:$Z$832,MATCH(IF(LEFT(M$13,1)="D","DC","Var")&amp;IF($J$2="Standard","F",IF($J$2="Fixed","FF",""))&amp;VALUE(LEFT(IF(M$12="",L$12,M$12),1))*12,'All Prices'!$A$1:$Z$1,0),0),4))),"Fixed N/A")</f>
        <v>Fixed N/A</v>
      </c>
      <c r="N95" s="146" t="str">
        <f>IFERROR(IF($C95="","",IF(LEFT(N$12,1)="D",ROUND(VLOOKUP($C95&amp;$D95,'All Prices'!$A$4:$Z$832,MATCH(IF(LEFT(N$13,1)="D","DC","Var")&amp;IF($J$2="Standard","F",IF($J$2="Fixed","FF",""))&amp;VALUE(LEFT(IF(N$12="",M$12,N$12),1))*12,'All Prices'!$A$1:$Z$1,0),0),0),ROUND(VLOOKUP($C95&amp;$D95,'All Prices'!$A$4:$Z$832,MATCH(IF(LEFT(N$13,1)="D","DC","Var")&amp;IF($J$2="Standard","F",IF($J$2="Fixed","FF",""))&amp;VALUE(LEFT(IF(N$12="",M$12,N$12),1))*12,'All Prices'!$A$1:$Z$1,0),0),4))),"Fixed N/A")</f>
        <v>Fixed N/A</v>
      </c>
      <c r="O95" s="145" t="str">
        <f>IFERROR(IF($C95="","",IF(LEFT(O$12,1)="D",ROUND(VLOOKUP($C95&amp;$D95,'All Prices'!$A$4:$Z$832,MATCH(IF(LEFT(O$13,1)="D","DC","Var")&amp;IF($J$2="Standard","F",IF($J$2="Fixed","FF",""))&amp;VALUE(LEFT(IF(O$12="",N$12,O$12),1))*12,'All Prices'!$A$1:$Z$1,0),0),0),ROUND(VLOOKUP($C95&amp;$D95,'All Prices'!$A$4:$Z$832,MATCH(IF(LEFT(O$13,1)="D","DC","Var")&amp;IF($J$2="Standard","F",IF($J$2="Fixed","FF",""))&amp;VALUE(LEFT(IF(O$12="",N$12,O$12),1))*12,'All Prices'!$A$1:$Z$1,0),0),4))),"Fixed N/A")</f>
        <v>Fixed N/A</v>
      </c>
      <c r="P95" s="146" t="str">
        <f>IFERROR(IF($C95="","",IF(LEFT(P$12,1)="D",ROUND(VLOOKUP($C95&amp;$D95,'All Prices'!$A$4:$Z$832,MATCH(IF(LEFT(P$13,1)="D","DC","Var")&amp;IF($J$2="Standard","F",IF($J$2="Fixed","FF",""))&amp;VALUE(LEFT(IF(P$12="",O$12,P$12),1))*12,'All Prices'!$A$1:$Z$1,0),0),0),ROUND(VLOOKUP($C95&amp;$D95,'All Prices'!$A$4:$Z$832,MATCH(IF(LEFT(P$13,1)="D","DC","Var")&amp;IF($J$2="Standard","F",IF($J$2="Fixed","FF",""))&amp;VALUE(LEFT(IF(P$12="",O$12,P$12),1))*12,'All Prices'!$A$1:$Z$1,0),0),4))),"Fixed N/A")</f>
        <v>Fixed N/A</v>
      </c>
    </row>
    <row r="96" spans="2:16" x14ac:dyDescent="0.35">
      <c r="B96" s="140" t="str">
        <f t="shared" si="3"/>
        <v>EA</v>
      </c>
      <c r="C96" s="140" t="s">
        <v>44</v>
      </c>
      <c r="D96" s="149">
        <v>543000</v>
      </c>
      <c r="E96" s="151">
        <v>593000</v>
      </c>
      <c r="F96" s="150" t="str">
        <f>IF(C96="","",'Postcode search'!$C$40&amp;ROUND($C$8,2)&amp;C96&amp;LEFT(D96,3)&amp;IF($J$2="Standard","F","FF")&amp;IF('Postcode search'!$D$4="Yes", "A1", "A0")&amp;IF('Postcode search'!$D$5="Yes","G1","G0"))</f>
        <v>B44930EA4543FFA1G0</v>
      </c>
      <c r="G96" s="143">
        <f>IFERROR(IF($C96="","",IF(LEFT(G$12,1)="D",ROUND(VLOOKUP($C96&amp;$D96,'All Prices'!$A$4:$Z$832,MATCH(IF(LEFT(G$13,1)="D","DC","Var")&amp;IF($J$2="Standard","F",IF($J$2="Fixed","FF",""))&amp;VALUE(LEFT(IF(G$12="",E$12,G$12),1))*12,'All Prices'!$A$1:$Z$1,0),0),0),ROUND(VLOOKUP($C96&amp;$D96,'All Prices'!$A$4:$Z$832,MATCH(IF(LEFT(G$13,1)="D","DC","Var")&amp;IF($J$2="Standard","F",IF($J$2="Fixed","FF",""))&amp;VALUE(LEFT(IF(G$12="",E$12,G$12),1))*12,'All Prices'!$A$1:$Z$1,0),0),4))),"Fixed N/A")</f>
        <v>1876.8793000000001</v>
      </c>
      <c r="H96" s="144">
        <f>IFERROR(IF($C96="","",IF(LEFT(H$12,1)="D",ROUND(VLOOKUP($C96&amp;$D96,'All Prices'!$A$4:$Z$832,MATCH(IF(LEFT(H$13,1)="D","DC","Var")&amp;IF($J$2="Standard","F",IF($J$2="Fixed","FF",""))&amp;VALUE(LEFT(IF(H$12="",G$12,H$12),1))*12,'All Prices'!$A$1:$Z$1,0),0),0),ROUND(VLOOKUP($C96&amp;$D96,'All Prices'!$A$4:$Z$832,MATCH(IF(LEFT(H$13,1)="D","DC","Var")&amp;IF($J$2="Standard","F",IF($J$2="Fixed","FF",""))&amp;VALUE(LEFT(IF(H$12="",G$12,H$12),1))*12,'All Prices'!$A$1:$Z$1,0),0),4))),"Fixed N/A")</f>
        <v>11.438499999999999</v>
      </c>
      <c r="I96" s="143" t="str">
        <f>IFERROR(IF($C96="","",IF(LEFT(I$12,1)="D",ROUND(VLOOKUP($C96&amp;$D96,'All Prices'!$A$4:$Z$832,MATCH(IF(LEFT(I$13,1)="D","DC","Var")&amp;IF($J$2="Standard","F",IF($J$2="Fixed","FF",""))&amp;VALUE(LEFT(IF(I$12="",H$12,I$12),1))*12,'All Prices'!$A$1:$Z$1,0),0),0),ROUND(VLOOKUP($C96&amp;$D96,'All Prices'!$A$4:$Z$832,MATCH(IF(LEFT(I$13,1)="D","DC","Var")&amp;IF($J$2="Standard","F",IF($J$2="Fixed","FF",""))&amp;VALUE(LEFT(IF(I$12="",H$12,I$12),1))*12,'All Prices'!$A$1:$Z$1,0),0),4))),"Fixed N/A")</f>
        <v>Fixed N/A</v>
      </c>
      <c r="J96" s="144" t="str">
        <f>IFERROR(IF($C96="","",IF(LEFT(J$12,1)="D",ROUND(VLOOKUP($C96&amp;$D96,'All Prices'!$A$4:$Z$832,MATCH(IF(LEFT(J$13,1)="D","DC","Var")&amp;IF($J$2="Standard","F",IF($J$2="Fixed","FF",""))&amp;VALUE(LEFT(IF(J$12="",I$12,J$12),1))*12,'All Prices'!$A$1:$Z$1,0),0),0),ROUND(VLOOKUP($C96&amp;$D96,'All Prices'!$A$4:$Z$832,MATCH(IF(LEFT(J$13,1)="D","DC","Var")&amp;IF($J$2="Standard","F",IF($J$2="Fixed","FF",""))&amp;VALUE(LEFT(IF(J$12="",I$12,J$12),1))*12,'All Prices'!$A$1:$Z$1,0),0),4))),"Fixed N/A")</f>
        <v>Fixed N/A</v>
      </c>
      <c r="K96" s="143" t="str">
        <f>IFERROR(IF($C96="","",IF(LEFT(K$12,1)="D",ROUND(VLOOKUP($C96&amp;$D96,'All Prices'!$A$4:$Z$832,MATCH(IF(LEFT(K$13,1)="D","DC","Var")&amp;IF($J$2="Standard","F",IF($J$2="Fixed","FF",""))&amp;VALUE(LEFT(IF(K$12="",J$12,K$12),1))*12,'All Prices'!$A$1:$Z$1,0),0),0),ROUND(VLOOKUP($C96&amp;$D96,'All Prices'!$A$4:$Z$832,MATCH(IF(LEFT(K$13,1)="D","DC","Var")&amp;IF($J$2="Standard","F",IF($J$2="Fixed","FF",""))&amp;VALUE(LEFT(IF(K$12="",J$12,K$12),1))*12,'All Prices'!$A$1:$Z$1,0),0),4))),"Fixed N/A")</f>
        <v>Fixed N/A</v>
      </c>
      <c r="L96" s="144" t="str">
        <f>IFERROR(IF($C96="","",IF(LEFT(L$12,1)="D",ROUND(VLOOKUP($C96&amp;$D96,'All Prices'!$A$4:$Z$832,MATCH(IF(LEFT(L$13,1)="D","DC","Var")&amp;IF($J$2="Standard","F",IF($J$2="Fixed","FF",""))&amp;VALUE(LEFT(IF(L$12="",K$12,L$12),1))*12,'All Prices'!$A$1:$Z$1,0),0),0),ROUND(VLOOKUP($C96&amp;$D96,'All Prices'!$A$4:$Z$832,MATCH(IF(LEFT(L$13,1)="D","DC","Var")&amp;IF($J$2="Standard","F",IF($J$2="Fixed","FF",""))&amp;VALUE(LEFT(IF(L$12="",K$12,L$12),1))*12,'All Prices'!$A$1:$Z$1,0),0),4))),"Fixed N/A")</f>
        <v>Fixed N/A</v>
      </c>
      <c r="M96" s="145" t="str">
        <f>IFERROR(IF($C96="","",IF(LEFT(M$12,1)="D",ROUND(VLOOKUP($C96&amp;$D96,'All Prices'!$A$4:$Z$832,MATCH(IF(LEFT(M$13,1)="D","DC","Var")&amp;IF($J$2="Standard","F",IF($J$2="Fixed","FF",""))&amp;VALUE(LEFT(IF(M$12="",L$12,M$12),1))*12,'All Prices'!$A$1:$Z$1,0),0),0),ROUND(VLOOKUP($C96&amp;$D96,'All Prices'!$A$4:$Z$832,MATCH(IF(LEFT(M$13,1)="D","DC","Var")&amp;IF($J$2="Standard","F",IF($J$2="Fixed","FF",""))&amp;VALUE(LEFT(IF(M$12="",L$12,M$12),1))*12,'All Prices'!$A$1:$Z$1,0),0),4))),"Fixed N/A")</f>
        <v>Fixed N/A</v>
      </c>
      <c r="N96" s="146" t="str">
        <f>IFERROR(IF($C96="","",IF(LEFT(N$12,1)="D",ROUND(VLOOKUP($C96&amp;$D96,'All Prices'!$A$4:$Z$832,MATCH(IF(LEFT(N$13,1)="D","DC","Var")&amp;IF($J$2="Standard","F",IF($J$2="Fixed","FF",""))&amp;VALUE(LEFT(IF(N$12="",M$12,N$12),1))*12,'All Prices'!$A$1:$Z$1,0),0),0),ROUND(VLOOKUP($C96&amp;$D96,'All Prices'!$A$4:$Z$832,MATCH(IF(LEFT(N$13,1)="D","DC","Var")&amp;IF($J$2="Standard","F",IF($J$2="Fixed","FF",""))&amp;VALUE(LEFT(IF(N$12="",M$12,N$12),1))*12,'All Prices'!$A$1:$Z$1,0),0),4))),"Fixed N/A")</f>
        <v>Fixed N/A</v>
      </c>
      <c r="O96" s="145" t="str">
        <f>IFERROR(IF($C96="","",IF(LEFT(O$12,1)="D",ROUND(VLOOKUP($C96&amp;$D96,'All Prices'!$A$4:$Z$832,MATCH(IF(LEFT(O$13,1)="D","DC","Var")&amp;IF($J$2="Standard","F",IF($J$2="Fixed","FF",""))&amp;VALUE(LEFT(IF(O$12="",N$12,O$12),1))*12,'All Prices'!$A$1:$Z$1,0),0),0),ROUND(VLOOKUP($C96&amp;$D96,'All Prices'!$A$4:$Z$832,MATCH(IF(LEFT(O$13,1)="D","DC","Var")&amp;IF($J$2="Standard","F",IF($J$2="Fixed","FF",""))&amp;VALUE(LEFT(IF(O$12="",N$12,O$12),1))*12,'All Prices'!$A$1:$Z$1,0),0),4))),"Fixed N/A")</f>
        <v>Fixed N/A</v>
      </c>
      <c r="P96" s="146" t="str">
        <f>IFERROR(IF($C96="","",IF(LEFT(P$12,1)="D",ROUND(VLOOKUP($C96&amp;$D96,'All Prices'!$A$4:$Z$832,MATCH(IF(LEFT(P$13,1)="D","DC","Var")&amp;IF($J$2="Standard","F",IF($J$2="Fixed","FF",""))&amp;VALUE(LEFT(IF(P$12="",O$12,P$12),1))*12,'All Prices'!$A$1:$Z$1,0),0),0),ROUND(VLOOKUP($C96&amp;$D96,'All Prices'!$A$4:$Z$832,MATCH(IF(LEFT(P$13,1)="D","DC","Var")&amp;IF($J$2="Standard","F",IF($J$2="Fixed","FF",""))&amp;VALUE(LEFT(IF(P$12="",O$12,P$12),1))*12,'All Prices'!$A$1:$Z$1,0),0),4))),"Fixed N/A")</f>
        <v>Fixed N/A</v>
      </c>
    </row>
    <row r="97" spans="2:16" x14ac:dyDescent="0.35">
      <c r="B97" s="140" t="str">
        <f t="shared" si="3"/>
        <v>EA</v>
      </c>
      <c r="C97" s="140" t="s">
        <v>44</v>
      </c>
      <c r="D97" s="149">
        <v>593000</v>
      </c>
      <c r="E97" s="151">
        <v>643000</v>
      </c>
      <c r="F97" s="150" t="str">
        <f>IF(C97="","",'Postcode search'!$C$40&amp;ROUND($C$8,2)&amp;C97&amp;LEFT(D97,3)&amp;IF($J$2="Standard","F","FF")&amp;IF('Postcode search'!$D$4="Yes", "A1", "A0")&amp;IF('Postcode search'!$D$5="Yes","G1","G0"))</f>
        <v>B44930EA4593FFA1G0</v>
      </c>
      <c r="G97" s="143">
        <f>IFERROR(IF($C97="","",IF(LEFT(G$12,1)="D",ROUND(VLOOKUP($C97&amp;$D97,'All Prices'!$A$4:$Z$832,MATCH(IF(LEFT(G$13,1)="D","DC","Var")&amp;IF($J$2="Standard","F",IF($J$2="Fixed","FF",""))&amp;VALUE(LEFT(IF(G$12="",E$12,G$12),1))*12,'All Prices'!$A$1:$Z$1,0),0),0),ROUND(VLOOKUP($C97&amp;$D97,'All Prices'!$A$4:$Z$832,MATCH(IF(LEFT(G$13,1)="D","DC","Var")&amp;IF($J$2="Standard","F",IF($J$2="Fixed","FF",""))&amp;VALUE(LEFT(IF(G$12="",E$12,G$12),1))*12,'All Prices'!$A$1:$Z$1,0),0),4))),"Fixed N/A")</f>
        <v>2030.0830000000001</v>
      </c>
      <c r="H97" s="144">
        <f>IFERROR(IF($C97="","",IF(LEFT(H$12,1)="D",ROUND(VLOOKUP($C97&amp;$D97,'All Prices'!$A$4:$Z$832,MATCH(IF(LEFT(H$13,1)="D","DC","Var")&amp;IF($J$2="Standard","F",IF($J$2="Fixed","FF",""))&amp;VALUE(LEFT(IF(H$12="",G$12,H$12),1))*12,'All Prices'!$A$1:$Z$1,0),0),0),ROUND(VLOOKUP($C97&amp;$D97,'All Prices'!$A$4:$Z$832,MATCH(IF(LEFT(H$13,1)="D","DC","Var")&amp;IF($J$2="Standard","F",IF($J$2="Fixed","FF",""))&amp;VALUE(LEFT(IF(H$12="",G$12,H$12),1))*12,'All Prices'!$A$1:$Z$1,0),0),4))),"Fixed N/A")</f>
        <v>11.438499999999999</v>
      </c>
      <c r="I97" s="143" t="str">
        <f>IFERROR(IF($C97="","",IF(LEFT(I$12,1)="D",ROUND(VLOOKUP($C97&amp;$D97,'All Prices'!$A$4:$Z$832,MATCH(IF(LEFT(I$13,1)="D","DC","Var")&amp;IF($J$2="Standard","F",IF($J$2="Fixed","FF",""))&amp;VALUE(LEFT(IF(I$12="",H$12,I$12),1))*12,'All Prices'!$A$1:$Z$1,0),0),0),ROUND(VLOOKUP($C97&amp;$D97,'All Prices'!$A$4:$Z$832,MATCH(IF(LEFT(I$13,1)="D","DC","Var")&amp;IF($J$2="Standard","F",IF($J$2="Fixed","FF",""))&amp;VALUE(LEFT(IF(I$12="",H$12,I$12),1))*12,'All Prices'!$A$1:$Z$1,0),0),4))),"Fixed N/A")</f>
        <v>Fixed N/A</v>
      </c>
      <c r="J97" s="144" t="str">
        <f>IFERROR(IF($C97="","",IF(LEFT(J$12,1)="D",ROUND(VLOOKUP($C97&amp;$D97,'All Prices'!$A$4:$Z$832,MATCH(IF(LEFT(J$13,1)="D","DC","Var")&amp;IF($J$2="Standard","F",IF($J$2="Fixed","FF",""))&amp;VALUE(LEFT(IF(J$12="",I$12,J$12),1))*12,'All Prices'!$A$1:$Z$1,0),0),0),ROUND(VLOOKUP($C97&amp;$D97,'All Prices'!$A$4:$Z$832,MATCH(IF(LEFT(J$13,1)="D","DC","Var")&amp;IF($J$2="Standard","F",IF($J$2="Fixed","FF",""))&amp;VALUE(LEFT(IF(J$12="",I$12,J$12),1))*12,'All Prices'!$A$1:$Z$1,0),0),4))),"Fixed N/A")</f>
        <v>Fixed N/A</v>
      </c>
      <c r="K97" s="143" t="str">
        <f>IFERROR(IF($C97="","",IF(LEFT(K$12,1)="D",ROUND(VLOOKUP($C97&amp;$D97,'All Prices'!$A$4:$Z$832,MATCH(IF(LEFT(K$13,1)="D","DC","Var")&amp;IF($J$2="Standard","F",IF($J$2="Fixed","FF",""))&amp;VALUE(LEFT(IF(K$12="",J$12,K$12),1))*12,'All Prices'!$A$1:$Z$1,0),0),0),ROUND(VLOOKUP($C97&amp;$D97,'All Prices'!$A$4:$Z$832,MATCH(IF(LEFT(K$13,1)="D","DC","Var")&amp;IF($J$2="Standard","F",IF($J$2="Fixed","FF",""))&amp;VALUE(LEFT(IF(K$12="",J$12,K$12),1))*12,'All Prices'!$A$1:$Z$1,0),0),4))),"Fixed N/A")</f>
        <v>Fixed N/A</v>
      </c>
      <c r="L97" s="144" t="str">
        <f>IFERROR(IF($C97="","",IF(LEFT(L$12,1)="D",ROUND(VLOOKUP($C97&amp;$D97,'All Prices'!$A$4:$Z$832,MATCH(IF(LEFT(L$13,1)="D","DC","Var")&amp;IF($J$2="Standard","F",IF($J$2="Fixed","FF",""))&amp;VALUE(LEFT(IF(L$12="",K$12,L$12),1))*12,'All Prices'!$A$1:$Z$1,0),0),0),ROUND(VLOOKUP($C97&amp;$D97,'All Prices'!$A$4:$Z$832,MATCH(IF(LEFT(L$13,1)="D","DC","Var")&amp;IF($J$2="Standard","F",IF($J$2="Fixed","FF",""))&amp;VALUE(LEFT(IF(L$12="",K$12,L$12),1))*12,'All Prices'!$A$1:$Z$1,0),0),4))),"Fixed N/A")</f>
        <v>Fixed N/A</v>
      </c>
      <c r="M97" s="145" t="str">
        <f>IFERROR(IF($C97="","",IF(LEFT(M$12,1)="D",ROUND(VLOOKUP($C97&amp;$D97,'All Prices'!$A$4:$Z$832,MATCH(IF(LEFT(M$13,1)="D","DC","Var")&amp;IF($J$2="Standard","F",IF($J$2="Fixed","FF",""))&amp;VALUE(LEFT(IF(M$12="",L$12,M$12),1))*12,'All Prices'!$A$1:$Z$1,0),0),0),ROUND(VLOOKUP($C97&amp;$D97,'All Prices'!$A$4:$Z$832,MATCH(IF(LEFT(M$13,1)="D","DC","Var")&amp;IF($J$2="Standard","F",IF($J$2="Fixed","FF",""))&amp;VALUE(LEFT(IF(M$12="",L$12,M$12),1))*12,'All Prices'!$A$1:$Z$1,0),0),4))),"Fixed N/A")</f>
        <v>Fixed N/A</v>
      </c>
      <c r="N97" s="146" t="str">
        <f>IFERROR(IF($C97="","",IF(LEFT(N$12,1)="D",ROUND(VLOOKUP($C97&amp;$D97,'All Prices'!$A$4:$Z$832,MATCH(IF(LEFT(N$13,1)="D","DC","Var")&amp;IF($J$2="Standard","F",IF($J$2="Fixed","FF",""))&amp;VALUE(LEFT(IF(N$12="",M$12,N$12),1))*12,'All Prices'!$A$1:$Z$1,0),0),0),ROUND(VLOOKUP($C97&amp;$D97,'All Prices'!$A$4:$Z$832,MATCH(IF(LEFT(N$13,1)="D","DC","Var")&amp;IF($J$2="Standard","F",IF($J$2="Fixed","FF",""))&amp;VALUE(LEFT(IF(N$12="",M$12,N$12),1))*12,'All Prices'!$A$1:$Z$1,0),0),4))),"Fixed N/A")</f>
        <v>Fixed N/A</v>
      </c>
      <c r="O97" s="145" t="str">
        <f>IFERROR(IF($C97="","",IF(LEFT(O$12,1)="D",ROUND(VLOOKUP($C97&amp;$D97,'All Prices'!$A$4:$Z$832,MATCH(IF(LEFT(O$13,1)="D","DC","Var")&amp;IF($J$2="Standard","F",IF($J$2="Fixed","FF",""))&amp;VALUE(LEFT(IF(O$12="",N$12,O$12),1))*12,'All Prices'!$A$1:$Z$1,0),0),0),ROUND(VLOOKUP($C97&amp;$D97,'All Prices'!$A$4:$Z$832,MATCH(IF(LEFT(O$13,1)="D","DC","Var")&amp;IF($J$2="Standard","F",IF($J$2="Fixed","FF",""))&amp;VALUE(LEFT(IF(O$12="",N$12,O$12),1))*12,'All Prices'!$A$1:$Z$1,0),0),4))),"Fixed N/A")</f>
        <v>Fixed N/A</v>
      </c>
      <c r="P97" s="146" t="str">
        <f>IFERROR(IF($C97="","",IF(LEFT(P$12,1)="D",ROUND(VLOOKUP($C97&amp;$D97,'All Prices'!$A$4:$Z$832,MATCH(IF(LEFT(P$13,1)="D","DC","Var")&amp;IF($J$2="Standard","F",IF($J$2="Fixed","FF",""))&amp;VALUE(LEFT(IF(P$12="",O$12,P$12),1))*12,'All Prices'!$A$1:$Z$1,0),0),0),ROUND(VLOOKUP($C97&amp;$D97,'All Prices'!$A$4:$Z$832,MATCH(IF(LEFT(P$13,1)="D","DC","Var")&amp;IF($J$2="Standard","F",IF($J$2="Fixed","FF",""))&amp;VALUE(LEFT(IF(P$12="",O$12,P$12),1))*12,'All Prices'!$A$1:$Z$1,0),0),4))),"Fixed N/A")</f>
        <v>Fixed N/A</v>
      </c>
    </row>
    <row r="98" spans="2:16" x14ac:dyDescent="0.35">
      <c r="B98" s="140" t="str">
        <f t="shared" si="3"/>
        <v>EA</v>
      </c>
      <c r="C98" s="140" t="s">
        <v>44</v>
      </c>
      <c r="D98" s="149">
        <v>643000</v>
      </c>
      <c r="E98" s="151">
        <v>693000</v>
      </c>
      <c r="F98" s="150" t="str">
        <f>IF(C98="","",'Postcode search'!$C$40&amp;ROUND($C$8,2)&amp;C98&amp;LEFT(D98,3)&amp;IF($J$2="Standard","F","FF")&amp;IF('Postcode search'!$D$4="Yes", "A1", "A0")&amp;IF('Postcode search'!$D$5="Yes","G1","G0"))</f>
        <v>B44930EA4643FFA1G0</v>
      </c>
      <c r="G98" s="143">
        <f>IFERROR(IF($C98="","",IF(LEFT(G$12,1)="D",ROUND(VLOOKUP($C98&amp;$D98,'All Prices'!$A$4:$Z$832,MATCH(IF(LEFT(G$13,1)="D","DC","Var")&amp;IF($J$2="Standard","F",IF($J$2="Fixed","FF",""))&amp;VALUE(LEFT(IF(G$12="",E$12,G$12),1))*12,'All Prices'!$A$1:$Z$1,0),0),0),ROUND(VLOOKUP($C98&amp;$D98,'All Prices'!$A$4:$Z$832,MATCH(IF(LEFT(G$13,1)="D","DC","Var")&amp;IF($J$2="Standard","F",IF($J$2="Fixed","FF",""))&amp;VALUE(LEFT(IF(G$12="",E$12,G$12),1))*12,'All Prices'!$A$1:$Z$1,0),0),4))),"Fixed N/A")</f>
        <v>2174.8283000000001</v>
      </c>
      <c r="H98" s="144">
        <f>IFERROR(IF($C98="","",IF(LEFT(H$12,1)="D",ROUND(VLOOKUP($C98&amp;$D98,'All Prices'!$A$4:$Z$832,MATCH(IF(LEFT(H$13,1)="D","DC","Var")&amp;IF($J$2="Standard","F",IF($J$2="Fixed","FF",""))&amp;VALUE(LEFT(IF(H$12="",G$12,H$12),1))*12,'All Prices'!$A$1:$Z$1,0),0),0),ROUND(VLOOKUP($C98&amp;$D98,'All Prices'!$A$4:$Z$832,MATCH(IF(LEFT(H$13,1)="D","DC","Var")&amp;IF($J$2="Standard","F",IF($J$2="Fixed","FF",""))&amp;VALUE(LEFT(IF(H$12="",G$12,H$12),1))*12,'All Prices'!$A$1:$Z$1,0),0),4))),"Fixed N/A")</f>
        <v>11.438499999999999</v>
      </c>
      <c r="I98" s="143" t="str">
        <f>IFERROR(IF($C98="","",IF(LEFT(I$12,1)="D",ROUND(VLOOKUP($C98&amp;$D98,'All Prices'!$A$4:$Z$832,MATCH(IF(LEFT(I$13,1)="D","DC","Var")&amp;IF($J$2="Standard","F",IF($J$2="Fixed","FF",""))&amp;VALUE(LEFT(IF(I$12="",H$12,I$12),1))*12,'All Prices'!$A$1:$Z$1,0),0),0),ROUND(VLOOKUP($C98&amp;$D98,'All Prices'!$A$4:$Z$832,MATCH(IF(LEFT(I$13,1)="D","DC","Var")&amp;IF($J$2="Standard","F",IF($J$2="Fixed","FF",""))&amp;VALUE(LEFT(IF(I$12="",H$12,I$12),1))*12,'All Prices'!$A$1:$Z$1,0),0),4))),"Fixed N/A")</f>
        <v>Fixed N/A</v>
      </c>
      <c r="J98" s="144" t="str">
        <f>IFERROR(IF($C98="","",IF(LEFT(J$12,1)="D",ROUND(VLOOKUP($C98&amp;$D98,'All Prices'!$A$4:$Z$832,MATCH(IF(LEFT(J$13,1)="D","DC","Var")&amp;IF($J$2="Standard","F",IF($J$2="Fixed","FF",""))&amp;VALUE(LEFT(IF(J$12="",I$12,J$12),1))*12,'All Prices'!$A$1:$Z$1,0),0),0),ROUND(VLOOKUP($C98&amp;$D98,'All Prices'!$A$4:$Z$832,MATCH(IF(LEFT(J$13,1)="D","DC","Var")&amp;IF($J$2="Standard","F",IF($J$2="Fixed","FF",""))&amp;VALUE(LEFT(IF(J$12="",I$12,J$12),1))*12,'All Prices'!$A$1:$Z$1,0),0),4))),"Fixed N/A")</f>
        <v>Fixed N/A</v>
      </c>
      <c r="K98" s="143" t="str">
        <f>IFERROR(IF($C98="","",IF(LEFT(K$12,1)="D",ROUND(VLOOKUP($C98&amp;$D98,'All Prices'!$A$4:$Z$832,MATCH(IF(LEFT(K$13,1)="D","DC","Var")&amp;IF($J$2="Standard","F",IF($J$2="Fixed","FF",""))&amp;VALUE(LEFT(IF(K$12="",J$12,K$12),1))*12,'All Prices'!$A$1:$Z$1,0),0),0),ROUND(VLOOKUP($C98&amp;$D98,'All Prices'!$A$4:$Z$832,MATCH(IF(LEFT(K$13,1)="D","DC","Var")&amp;IF($J$2="Standard","F",IF($J$2="Fixed","FF",""))&amp;VALUE(LEFT(IF(K$12="",J$12,K$12),1))*12,'All Prices'!$A$1:$Z$1,0),0),4))),"Fixed N/A")</f>
        <v>Fixed N/A</v>
      </c>
      <c r="L98" s="144" t="str">
        <f>IFERROR(IF($C98="","",IF(LEFT(L$12,1)="D",ROUND(VLOOKUP($C98&amp;$D98,'All Prices'!$A$4:$Z$832,MATCH(IF(LEFT(L$13,1)="D","DC","Var")&amp;IF($J$2="Standard","F",IF($J$2="Fixed","FF",""))&amp;VALUE(LEFT(IF(L$12="",K$12,L$12),1))*12,'All Prices'!$A$1:$Z$1,0),0),0),ROUND(VLOOKUP($C98&amp;$D98,'All Prices'!$A$4:$Z$832,MATCH(IF(LEFT(L$13,1)="D","DC","Var")&amp;IF($J$2="Standard","F",IF($J$2="Fixed","FF",""))&amp;VALUE(LEFT(IF(L$12="",K$12,L$12),1))*12,'All Prices'!$A$1:$Z$1,0),0),4))),"Fixed N/A")</f>
        <v>Fixed N/A</v>
      </c>
      <c r="M98" s="145" t="str">
        <f>IFERROR(IF($C98="","",IF(LEFT(M$12,1)="D",ROUND(VLOOKUP($C98&amp;$D98,'All Prices'!$A$4:$Z$832,MATCH(IF(LEFT(M$13,1)="D","DC","Var")&amp;IF($J$2="Standard","F",IF($J$2="Fixed","FF",""))&amp;VALUE(LEFT(IF(M$12="",L$12,M$12),1))*12,'All Prices'!$A$1:$Z$1,0),0),0),ROUND(VLOOKUP($C98&amp;$D98,'All Prices'!$A$4:$Z$832,MATCH(IF(LEFT(M$13,1)="D","DC","Var")&amp;IF($J$2="Standard","F",IF($J$2="Fixed","FF",""))&amp;VALUE(LEFT(IF(M$12="",L$12,M$12),1))*12,'All Prices'!$A$1:$Z$1,0),0),4))),"Fixed N/A")</f>
        <v>Fixed N/A</v>
      </c>
      <c r="N98" s="146" t="str">
        <f>IFERROR(IF($C98="","",IF(LEFT(N$12,1)="D",ROUND(VLOOKUP($C98&amp;$D98,'All Prices'!$A$4:$Z$832,MATCH(IF(LEFT(N$13,1)="D","DC","Var")&amp;IF($J$2="Standard","F",IF($J$2="Fixed","FF",""))&amp;VALUE(LEFT(IF(N$12="",M$12,N$12),1))*12,'All Prices'!$A$1:$Z$1,0),0),0),ROUND(VLOOKUP($C98&amp;$D98,'All Prices'!$A$4:$Z$832,MATCH(IF(LEFT(N$13,1)="D","DC","Var")&amp;IF($J$2="Standard","F",IF($J$2="Fixed","FF",""))&amp;VALUE(LEFT(IF(N$12="",M$12,N$12),1))*12,'All Prices'!$A$1:$Z$1,0),0),4))),"Fixed N/A")</f>
        <v>Fixed N/A</v>
      </c>
      <c r="O98" s="145" t="str">
        <f>IFERROR(IF($C98="","",IF(LEFT(O$12,1)="D",ROUND(VLOOKUP($C98&amp;$D98,'All Prices'!$A$4:$Z$832,MATCH(IF(LEFT(O$13,1)="D","DC","Var")&amp;IF($J$2="Standard","F",IF($J$2="Fixed","FF",""))&amp;VALUE(LEFT(IF(O$12="",N$12,O$12),1))*12,'All Prices'!$A$1:$Z$1,0),0),0),ROUND(VLOOKUP($C98&amp;$D98,'All Prices'!$A$4:$Z$832,MATCH(IF(LEFT(O$13,1)="D","DC","Var")&amp;IF($J$2="Standard","F",IF($J$2="Fixed","FF",""))&amp;VALUE(LEFT(IF(O$12="",N$12,O$12),1))*12,'All Prices'!$A$1:$Z$1,0),0),4))),"Fixed N/A")</f>
        <v>Fixed N/A</v>
      </c>
      <c r="P98" s="146" t="str">
        <f>IFERROR(IF($C98="","",IF(LEFT(P$12,1)="D",ROUND(VLOOKUP($C98&amp;$D98,'All Prices'!$A$4:$Z$832,MATCH(IF(LEFT(P$13,1)="D","DC","Var")&amp;IF($J$2="Standard","F",IF($J$2="Fixed","FF",""))&amp;VALUE(LEFT(IF(P$12="",O$12,P$12),1))*12,'All Prices'!$A$1:$Z$1,0),0),0),ROUND(VLOOKUP($C98&amp;$D98,'All Prices'!$A$4:$Z$832,MATCH(IF(LEFT(P$13,1)="D","DC","Var")&amp;IF($J$2="Standard","F",IF($J$2="Fixed","FF",""))&amp;VALUE(LEFT(IF(P$12="",O$12,P$12),1))*12,'All Prices'!$A$1:$Z$1,0),0),4))),"Fixed N/A")</f>
        <v>Fixed N/A</v>
      </c>
    </row>
    <row r="99" spans="2:16" ht="15.6" thickBot="1" x14ac:dyDescent="0.4">
      <c r="B99" s="157" t="str">
        <f t="shared" si="3"/>
        <v>EA</v>
      </c>
      <c r="C99" s="157" t="s">
        <v>44</v>
      </c>
      <c r="D99" s="158">
        <v>693000</v>
      </c>
      <c r="E99" s="159">
        <v>732000</v>
      </c>
      <c r="F99" s="160" t="str">
        <f>IF(C99="","",'Postcode search'!$C$40&amp;ROUND($C$8,2)&amp;C99&amp;LEFT(D99,3)&amp;IF($J$2="Standard","F","FF")&amp;IF('Postcode search'!$D$4="Yes", "A1", "A0")&amp;IF('Postcode search'!$D$5="Yes","G1","G0"))</f>
        <v>B44930EA4693FFA1G0</v>
      </c>
      <c r="G99" s="161">
        <f>IFERROR(IF($C99="","",IF(LEFT(G$12,1)="D",ROUND(VLOOKUP($C99&amp;$D99,'All Prices'!$A$4:$Z$832,MATCH(IF(LEFT(G$13,1)="D","DC","Var")&amp;IF($J$2="Standard","F",IF($J$2="Fixed","FF",""))&amp;VALUE(LEFT(IF(G$12="",E$12,G$12),1))*12,'All Prices'!$A$1:$Z$1,0),0),0),ROUND(VLOOKUP($C99&amp;$D99,'All Prices'!$A$4:$Z$832,MATCH(IF(LEFT(G$13,1)="D","DC","Var")&amp;IF($J$2="Standard","F",IF($J$2="Fixed","FF",""))&amp;VALUE(LEFT(IF(G$12="",E$12,G$12),1))*12,'All Prices'!$A$1:$Z$1,0),0),4))),"Fixed N/A")</f>
        <v>2304.1886</v>
      </c>
      <c r="H99" s="162">
        <f>IFERROR(IF($C99="","",IF(LEFT(H$12,1)="D",ROUND(VLOOKUP($C99&amp;$D99,'All Prices'!$A$4:$Z$832,MATCH(IF(LEFT(H$13,1)="D","DC","Var")&amp;IF($J$2="Standard","F",IF($J$2="Fixed","FF",""))&amp;VALUE(LEFT(IF(H$12="",G$12,H$12),1))*12,'All Prices'!$A$1:$Z$1,0),0),0),ROUND(VLOOKUP($C99&amp;$D99,'All Prices'!$A$4:$Z$832,MATCH(IF(LEFT(H$13,1)="D","DC","Var")&amp;IF($J$2="Standard","F",IF($J$2="Fixed","FF",""))&amp;VALUE(LEFT(IF(H$12="",G$12,H$12),1))*12,'All Prices'!$A$1:$Z$1,0),0),4))),"Fixed N/A")</f>
        <v>11.438499999999999</v>
      </c>
      <c r="I99" s="161" t="str">
        <f>IFERROR(IF($C99="","",IF(LEFT(I$12,1)="D",ROUND(VLOOKUP($C99&amp;$D99,'All Prices'!$A$4:$Z$832,MATCH(IF(LEFT(I$13,1)="D","DC","Var")&amp;IF($J$2="Standard","F",IF($J$2="Fixed","FF",""))&amp;VALUE(LEFT(IF(I$12="",H$12,I$12),1))*12,'All Prices'!$A$1:$Z$1,0),0),0),ROUND(VLOOKUP($C99&amp;$D99,'All Prices'!$A$4:$Z$832,MATCH(IF(LEFT(I$13,1)="D","DC","Var")&amp;IF($J$2="Standard","F",IF($J$2="Fixed","FF",""))&amp;VALUE(LEFT(IF(I$12="",H$12,I$12),1))*12,'All Prices'!$A$1:$Z$1,0),0),4))),"Fixed N/A")</f>
        <v>Fixed N/A</v>
      </c>
      <c r="J99" s="162" t="str">
        <f>IFERROR(IF($C99="","",IF(LEFT(J$12,1)="D",ROUND(VLOOKUP($C99&amp;$D99,'All Prices'!$A$4:$Z$832,MATCH(IF(LEFT(J$13,1)="D","DC","Var")&amp;IF($J$2="Standard","F",IF($J$2="Fixed","FF",""))&amp;VALUE(LEFT(IF(J$12="",I$12,J$12),1))*12,'All Prices'!$A$1:$Z$1,0),0),0),ROUND(VLOOKUP($C99&amp;$D99,'All Prices'!$A$4:$Z$832,MATCH(IF(LEFT(J$13,1)="D","DC","Var")&amp;IF($J$2="Standard","F",IF($J$2="Fixed","FF",""))&amp;VALUE(LEFT(IF(J$12="",I$12,J$12),1))*12,'All Prices'!$A$1:$Z$1,0),0),4))),"Fixed N/A")</f>
        <v>Fixed N/A</v>
      </c>
      <c r="K99" s="161" t="str">
        <f>IFERROR(IF($C99="","",IF(LEFT(K$12,1)="D",ROUND(VLOOKUP($C99&amp;$D99,'All Prices'!$A$4:$Z$832,MATCH(IF(LEFT(K$13,1)="D","DC","Var")&amp;IF($J$2="Standard","F",IF($J$2="Fixed","FF",""))&amp;VALUE(LEFT(IF(K$12="",J$12,K$12),1))*12,'All Prices'!$A$1:$Z$1,0),0),0),ROUND(VLOOKUP($C99&amp;$D99,'All Prices'!$A$4:$Z$832,MATCH(IF(LEFT(K$13,1)="D","DC","Var")&amp;IF($J$2="Standard","F",IF($J$2="Fixed","FF",""))&amp;VALUE(LEFT(IF(K$12="",J$12,K$12),1))*12,'All Prices'!$A$1:$Z$1,0),0),4))),"Fixed N/A")</f>
        <v>Fixed N/A</v>
      </c>
      <c r="L99" s="162" t="str">
        <f>IFERROR(IF($C99="","",IF(LEFT(L$12,1)="D",ROUND(VLOOKUP($C99&amp;$D99,'All Prices'!$A$4:$Z$832,MATCH(IF(LEFT(L$13,1)="D","DC","Var")&amp;IF($J$2="Standard","F",IF($J$2="Fixed","FF",""))&amp;VALUE(LEFT(IF(L$12="",K$12,L$12),1))*12,'All Prices'!$A$1:$Z$1,0),0),0),ROUND(VLOOKUP($C99&amp;$D99,'All Prices'!$A$4:$Z$832,MATCH(IF(LEFT(L$13,1)="D","DC","Var")&amp;IF($J$2="Standard","F",IF($J$2="Fixed","FF",""))&amp;VALUE(LEFT(IF(L$12="",K$12,L$12),1))*12,'All Prices'!$A$1:$Z$1,0),0),4))),"Fixed N/A")</f>
        <v>Fixed N/A</v>
      </c>
      <c r="M99" s="163" t="str">
        <f>IFERROR(IF($C99="","",IF(LEFT(M$12,1)="D",ROUND(VLOOKUP($C99&amp;$D99,'All Prices'!$A$4:$Z$832,MATCH(IF(LEFT(M$13,1)="D","DC","Var")&amp;IF($J$2="Standard","F",IF($J$2="Fixed","FF",""))&amp;VALUE(LEFT(IF(M$12="",L$12,M$12),1))*12,'All Prices'!$A$1:$Z$1,0),0),0),ROUND(VLOOKUP($C99&amp;$D99,'All Prices'!$A$4:$Z$832,MATCH(IF(LEFT(M$13,1)="D","DC","Var")&amp;IF($J$2="Standard","F",IF($J$2="Fixed","FF",""))&amp;VALUE(LEFT(IF(M$12="",L$12,M$12),1))*12,'All Prices'!$A$1:$Z$1,0),0),4))),"Fixed N/A")</f>
        <v>Fixed N/A</v>
      </c>
      <c r="N99" s="164" t="str">
        <f>IFERROR(IF($C99="","",IF(LEFT(N$12,1)="D",ROUND(VLOOKUP($C99&amp;$D99,'All Prices'!$A$4:$Z$832,MATCH(IF(LEFT(N$13,1)="D","DC","Var")&amp;IF($J$2="Standard","F",IF($J$2="Fixed","FF",""))&amp;VALUE(LEFT(IF(N$12="",M$12,N$12),1))*12,'All Prices'!$A$1:$Z$1,0),0),0),ROUND(VLOOKUP($C99&amp;$D99,'All Prices'!$A$4:$Z$832,MATCH(IF(LEFT(N$13,1)="D","DC","Var")&amp;IF($J$2="Standard","F",IF($J$2="Fixed","FF",""))&amp;VALUE(LEFT(IF(N$12="",M$12,N$12),1))*12,'All Prices'!$A$1:$Z$1,0),0),4))),"Fixed N/A")</f>
        <v>Fixed N/A</v>
      </c>
      <c r="O99" s="163" t="str">
        <f>IFERROR(IF($C99="","",IF(LEFT(O$12,1)="D",ROUND(VLOOKUP($C99&amp;$D99,'All Prices'!$A$4:$Z$832,MATCH(IF(LEFT(O$13,1)="D","DC","Var")&amp;IF($J$2="Standard","F",IF($J$2="Fixed","FF",""))&amp;VALUE(LEFT(IF(O$12="",N$12,O$12),1))*12,'All Prices'!$A$1:$Z$1,0),0),0),ROUND(VLOOKUP($C99&amp;$D99,'All Prices'!$A$4:$Z$832,MATCH(IF(LEFT(O$13,1)="D","DC","Var")&amp;IF($J$2="Standard","F",IF($J$2="Fixed","FF",""))&amp;VALUE(LEFT(IF(O$12="",N$12,O$12),1))*12,'All Prices'!$A$1:$Z$1,0),0),4))),"Fixed N/A")</f>
        <v>Fixed N/A</v>
      </c>
      <c r="P99" s="164" t="str">
        <f>IFERROR(IF($C99="","",IF(LEFT(P$12,1)="D",ROUND(VLOOKUP($C99&amp;$D99,'All Prices'!$A$4:$Z$832,MATCH(IF(LEFT(P$13,1)="D","DC","Var")&amp;IF($J$2="Standard","F",IF($J$2="Fixed","FF",""))&amp;VALUE(LEFT(IF(P$12="",O$12,P$12),1))*12,'All Prices'!$A$1:$Z$1,0),0),0),ROUND(VLOOKUP($C99&amp;$D99,'All Prices'!$A$4:$Z$832,MATCH(IF(LEFT(P$13,1)="D","DC","Var")&amp;IF($J$2="Standard","F",IF($J$2="Fixed","FF",""))&amp;VALUE(LEFT(IF(P$12="",O$12,P$12),1))*12,'All Prices'!$A$1:$Z$1,0),0),4))),"Fixed N/A")</f>
        <v>Fixed N/A</v>
      </c>
    </row>
    <row r="104" spans="2:16" x14ac:dyDescent="0.35"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2:16" x14ac:dyDescent="0.35"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</row>
    <row r="106" spans="2:16" x14ac:dyDescent="0.35"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</row>
  </sheetData>
  <sheetProtection algorithmName="SHA-512" hashValue="S2ZgPRjAGRD3U7d4YkEMRFNXOKNmCD9ReVfY46frAqOEF5ed16fjFrnfRTHldZl2QX+BUZpFHPRW3bHv9v5cNw==" saltValue="jmy+nFh71heQHdpZ77QMcw==" spinCount="100000" sheet="1" objects="1" scenarios="1"/>
  <mergeCells count="22">
    <mergeCell ref="M12:N12"/>
    <mergeCell ref="M13:M16"/>
    <mergeCell ref="N13:N16"/>
    <mergeCell ref="O12:P12"/>
    <mergeCell ref="O13:O16"/>
    <mergeCell ref="P13:P16"/>
    <mergeCell ref="J2:L3"/>
    <mergeCell ref="J4:L6"/>
    <mergeCell ref="B13:B16"/>
    <mergeCell ref="L13:L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K12:L12"/>
    <mergeCell ref="G12:H12"/>
    <mergeCell ref="I12:J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P106"/>
  <sheetViews>
    <sheetView zoomScale="85" zoomScaleNormal="85" workbookViewId="0">
      <selection activeCell="G9" sqref="G9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44140625" style="84" bestFit="1" customWidth="1"/>
    <col min="7" max="10" width="13.88671875" style="84" customWidth="1"/>
    <col min="11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EM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>IF(C17="","",LEFT(C17,2))</f>
        <v>EM</v>
      </c>
      <c r="C17" s="118" t="s">
        <v>13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B44930EM10FFA1G0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140.9751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13.2143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05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06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EM</v>
      </c>
      <c r="C18" s="101" t="s">
        <v>13</v>
      </c>
      <c r="D18" s="107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B44930EM125FFA1G0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193.05529999999999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13.2143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EM</v>
      </c>
      <c r="C19" s="101" t="s">
        <v>13</v>
      </c>
      <c r="D19" s="107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B44930EM150FFA1G0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275.14249999999998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13.2143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EM</v>
      </c>
      <c r="C20" s="101" t="s">
        <v>13</v>
      </c>
      <c r="D20" s="107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B44930EM173FFA1G0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271.67959999999999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12.104799999999999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EM</v>
      </c>
      <c r="C21" s="101" t="s">
        <v>13</v>
      </c>
      <c r="D21" s="107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B44930EM1100FFA1G0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334.57940000000002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12.104799999999999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99" si="1">IF(C22="","",LEFT(C22,2))</f>
        <v>EM</v>
      </c>
      <c r="C22" s="101" t="s">
        <v>13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B44930EM1125FFA1G0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394.34780000000001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12.104799999999999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EM</v>
      </c>
      <c r="C23" s="101" t="s">
        <v>13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B44930EM1150FFA1G0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453.27620000000002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12.104799999999999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EM</v>
      </c>
      <c r="C24" s="101" t="s">
        <v>13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B44930EM1175FFA1G0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513.04459999999995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12.104799999999999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1"/>
        <v>EM</v>
      </c>
      <c r="C25" s="101" t="s">
        <v>13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B44930EM1200FFA1G0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571.7799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12.104799999999999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1"/>
        <v>EM</v>
      </c>
      <c r="C26" s="101" t="s">
        <v>13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B44930EM1225FFA1G0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632.77459999999996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12.104799999999999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1"/>
        <v>EM</v>
      </c>
      <c r="C27" s="101" t="s">
        <v>13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B44930EM1250FFA1G0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712.45899999999995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12.104799999999999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EM</v>
      </c>
      <c r="C28" s="101" t="s">
        <v>13</v>
      </c>
      <c r="D28" s="107">
        <v>293000</v>
      </c>
      <c r="E28" s="108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B44930EM1293FFA1G0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1104.3083999999999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11.6012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EM</v>
      </c>
      <c r="C29" s="101" t="s">
        <v>13</v>
      </c>
      <c r="D29" s="107">
        <v>343000</v>
      </c>
      <c r="E29" s="108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B44930EM1343FFA1G0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1253.1187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11.6012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EM</v>
      </c>
      <c r="C30" s="101" t="s">
        <v>13</v>
      </c>
      <c r="D30" s="107">
        <v>393000</v>
      </c>
      <c r="E30" s="108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B44930EM1393FFA1G0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1404.1885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11.6012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EM</v>
      </c>
      <c r="C31" s="101" t="s">
        <v>13</v>
      </c>
      <c r="D31" s="107">
        <v>443000</v>
      </c>
      <c r="E31" s="108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B44930EM1443FFA1G0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1555.0651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11.6012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EM</v>
      </c>
      <c r="C32" s="101" t="s">
        <v>13</v>
      </c>
      <c r="D32" s="107">
        <v>493000</v>
      </c>
      <c r="E32" s="108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B44930EM1493FFA1G0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1703.8753999999999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11.6012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EM</v>
      </c>
      <c r="C33" s="101" t="s">
        <v>13</v>
      </c>
      <c r="D33" s="107">
        <v>543000</v>
      </c>
      <c r="E33" s="108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B44930EM1543FFA1G0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1854.7520999999999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11.6012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EM</v>
      </c>
      <c r="C34" s="101" t="s">
        <v>13</v>
      </c>
      <c r="D34" s="107">
        <v>593000</v>
      </c>
      <c r="E34" s="108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B44930EM1593FFA1G0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2008.7282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11.6012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EM</v>
      </c>
      <c r="C35" s="101" t="s">
        <v>13</v>
      </c>
      <c r="D35" s="107">
        <v>643000</v>
      </c>
      <c r="E35" s="108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B44930EM1643FFA1G0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2154.4389999999999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11.6012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EM</v>
      </c>
      <c r="C36" s="101" t="s">
        <v>13</v>
      </c>
      <c r="D36" s="107">
        <v>693000</v>
      </c>
      <c r="E36" s="108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B44930EM1693FFA1G0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2284.7647999999999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11.6012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/>
      <c r="C37" s="96"/>
      <c r="D37" s="96"/>
      <c r="E37" s="97"/>
      <c r="F37" s="98"/>
      <c r="G37" s="99" t="str">
        <f xml:space="preserve"> 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 xml:space="preserve"> 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 xml:space="preserve"> IF($C37="","",IF(LEFT(I$12,1)="D",ROUND(VLOOKUP($C37&amp;$D37,'All Prices'!$A$4:$Z$832,MATCH(IF(LEFT(I$13,1)="D","DC","Var")&amp;IF($J$2="Fixed","F",IF($J$2="Fixed","FF",""))&amp;VALUE(LEFT(IF(I$12="",#REF!,I$12),1))*12,'All Prices'!$A$1:$Z$1,0),0),0),ROUND(VLOOKUP($C37&amp;$D37,'All Prices'!$A$4:$Z$832,MATCH(IF(LEFT(I$13,1)="D","DC","Var")&amp;IF($J$2="Fixed","F",IF($J$2="Fixed","FF",""))&amp;VALUE(LEFT(IF(I$12="",#REF!,I$12),1))*12,'All Prices'!$A$1:$Z$1,0),0),4)))</f>
        <v/>
      </c>
      <c r="J37" s="100" t="str">
        <f xml:space="preserve"> 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 xml:space="preserve"> IF($C37="","",IF(LEFT(K$12,1)="D",ROUND(VLOOKUP($C37&amp;$D37,'All Prices'!$A$4:$Z$832,MATCH(IF(LEFT(K$13,1)="D","DC","Var")&amp;IF($J$2="Fixed","F",IF($J$2="Fixed","FF",""))&amp;VALUE(LEFT(IF(K$12="",#REF!,K$12),1))*12,'All Prices'!$A$1:$Z$1,0),0),0),ROUND(VLOOKUP($C37&amp;$D37,'All Prices'!$A$4:$Z$832,MATCH(IF(LEFT(K$13,1)="D","DC","Var")&amp;IF($J$2="Fixed","F",IF($J$2="Fixed","FF",""))&amp;VALUE(LEFT(IF(K$12="",#REF!,K$12),1))*12,'All Prices'!$A$1:$Z$1,0),0),4)))</f>
        <v/>
      </c>
      <c r="L37" s="100" t="str">
        <f xml:space="preserve"> 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 t="str">
        <f xml:space="preserve"> IF($C37="","",IF(LEFT(M$12,1)="D",ROUND(VLOOKUP($C37&amp;$D37,'All Prices'!$A$4:$Z$832,MATCH(IF(LEFT(M$13,1)="D","DC","Var")&amp;IF($J$2="Fixed","F",IF($J$2="Fixed","FF",""))&amp;VALUE(LEFT(IF(M$12="",#REF!,M$12),1))*12,'All Prices'!$A$1:$Z$1,0),0),0),ROUND(VLOOKUP($C37&amp;$D37,'All Prices'!$A$4:$Z$832,MATCH(IF(LEFT(M$13,1)="D","DC","Var")&amp;IF($J$2="Fixed","F",IF($J$2="Fixed","FF",""))&amp;VALUE(LEFT(IF(M$12="",#REF!,M$12),1))*12,'All Prices'!$A$1:$Z$1,0),0),4)))</f>
        <v/>
      </c>
      <c r="N37" s="100" t="str">
        <f xml:space="preserve"> IF($C37="","",IF(LEFT(N$12,1)="D",ROUND(VLOOKUP($C37&amp;$D37,'All Prices'!$A$4:$Z$832,MATCH(IF(LEFT(N$13,1)="D","DC","Var")&amp;IF($J$2="Fixed","F",IF($J$2="Fixed","FF",""))&amp;VALUE(LEFT(IF(N$12="",M$12,N$12),1))*12,'All Prices'!$A$1:$Z$1,0),0),0),ROUND(VLOOKUP($C37&amp;$D37,'All Prices'!$A$4:$Z$832,MATCH(IF(LEFT(N$13,1)="D","DC","Var")&amp;IF($J$2="Fixed","F",IF($J$2="Fixed","FF",""))&amp;VALUE(LEFT(IF(N$12="",M$12,N$12),1))*12,'All Prices'!$A$1:$Z$1,0),0),4)))</f>
        <v/>
      </c>
      <c r="O37" s="99" t="str">
        <f xml:space="preserve"> IF($C37="","",IF(LEFT(O$12,1)="D",ROUND(VLOOKUP($C37&amp;$D37,'All Prices'!$A$4:$Z$832,MATCH(IF(LEFT(O$13,1)="D","DC","Var")&amp;IF($J$2="Fixed","F",IF($J$2="Fixed","FF",""))&amp;VALUE(LEFT(IF(O$12="",#REF!,O$12),1))*12,'All Prices'!$A$1:$Z$1,0),0),0),ROUND(VLOOKUP($C37&amp;$D37,'All Prices'!$A$4:$Z$832,MATCH(IF(LEFT(O$13,1)="D","DC","Var")&amp;IF($J$2="Fixed","F",IF($J$2="Fixed","FF",""))&amp;VALUE(LEFT(IF(O$12="",#REF!,O$12),1))*12,'All Prices'!$A$1:$Z$1,0),0),4)))</f>
        <v/>
      </c>
      <c r="P37" s="100" t="str">
        <f xml:space="preserve"> IF($C37="","",IF(LEFT(P$12,1)="D",ROUND(VLOOKUP($C37&amp;$D37,'All Prices'!$A$4:$Z$832,MATCH(IF(LEFT(P$13,1)="D","DC","Var")&amp;IF($J$2="Fixed","F",IF($J$2="Fixed","FF",""))&amp;VALUE(LEFT(IF(P$12="",O$12,P$12),1))*12,'All Prices'!$A$1:$Z$1,0),0),0),ROUND(VLOOKUP($C37&amp;$D37,'All Prices'!$A$4:$Z$832,MATCH(IF(LEFT(P$13,1)="D","DC","Var")&amp;IF($J$2="Fixed","F",IF($J$2="Fixed","FF",""))&amp;VALUE(LEFT(IF(P$12="",O$12,P$12),1))*12,'All Prices'!$A$1:$Z$1,0),0),4)))</f>
        <v/>
      </c>
    </row>
    <row r="38" spans="2:16" x14ac:dyDescent="0.35">
      <c r="B38" s="101" t="str">
        <f t="shared" si="1"/>
        <v>EM</v>
      </c>
      <c r="C38" s="101" t="s">
        <v>15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B44930EM20FFA1G0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140.9751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13.2143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EM</v>
      </c>
      <c r="C39" s="101" t="s">
        <v>15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B44930EM225FFA1G0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193.05529999999999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13.2143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EM</v>
      </c>
      <c r="C40" s="101" t="s">
        <v>15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B44930EM250FFA1G0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275.14249999999998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13.2143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EM</v>
      </c>
      <c r="C41" s="101" t="s">
        <v>15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B44930EM273FFA1G0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271.67959999999999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12.104799999999999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EM</v>
      </c>
      <c r="C42" s="101" t="s">
        <v>15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B44930EM2100FFA1G0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334.57940000000002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12.104799999999999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EM</v>
      </c>
      <c r="C43" s="101" t="s">
        <v>15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B44930EM2125FFA1G0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394.34780000000001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12.104799999999999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EM</v>
      </c>
      <c r="C44" s="101" t="s">
        <v>15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B44930EM2150FFA1G0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453.27620000000002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12.104799999999999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1"/>
        <v>EM</v>
      </c>
      <c r="C45" s="101" t="s">
        <v>15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B44930EM2175FFA1G0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513.04459999999995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12.104799999999999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1"/>
        <v>EM</v>
      </c>
      <c r="C46" s="101" t="s">
        <v>15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B44930EM2200FFA1G0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571.7799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12.104799999999999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si="1"/>
        <v>EM</v>
      </c>
      <c r="C47" s="101" t="s">
        <v>15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B44930EM2225FFA1G0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632.77459999999996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12.104799999999999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1"/>
        <v>EM</v>
      </c>
      <c r="C48" s="101" t="s">
        <v>15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B44930EM2250FFA1G0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712.45899999999995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12.104799999999999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1"/>
        <v>EM</v>
      </c>
      <c r="C49" s="101" t="s">
        <v>15</v>
      </c>
      <c r="D49" s="107">
        <v>293000</v>
      </c>
      <c r="E49" s="108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B44930EM2293FFA1G0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1104.3083999999999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11.6012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1"/>
        <v>EM</v>
      </c>
      <c r="C50" s="101" t="s">
        <v>15</v>
      </c>
      <c r="D50" s="107">
        <v>343000</v>
      </c>
      <c r="E50" s="108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B44930EM2343FFA1G0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1253.1187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11.6012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1"/>
        <v>EM</v>
      </c>
      <c r="C51" s="101" t="s">
        <v>15</v>
      </c>
      <c r="D51" s="107">
        <v>393000</v>
      </c>
      <c r="E51" s="108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B44930EM2393FFA1G0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1404.1885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11.6012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1"/>
        <v>EM</v>
      </c>
      <c r="C52" s="101" t="s">
        <v>15</v>
      </c>
      <c r="D52" s="107">
        <v>443000</v>
      </c>
      <c r="E52" s="108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B44930EM2443FFA1G0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1555.0651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11.6012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1"/>
        <v>EM</v>
      </c>
      <c r="C53" s="101" t="s">
        <v>15</v>
      </c>
      <c r="D53" s="107">
        <v>493000</v>
      </c>
      <c r="E53" s="108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B44930EM2493FFA1G0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1703.8753999999999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11.6012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1"/>
        <v>EM</v>
      </c>
      <c r="C54" s="101" t="s">
        <v>15</v>
      </c>
      <c r="D54" s="107">
        <v>543000</v>
      </c>
      <c r="E54" s="108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B44930EM2543FFA1G0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1854.7520999999999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11.6012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1"/>
        <v>EM</v>
      </c>
      <c r="C55" s="101" t="s">
        <v>15</v>
      </c>
      <c r="D55" s="107">
        <v>593000</v>
      </c>
      <c r="E55" s="108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B44930EM2593FFA1G0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2008.7282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11.6012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1"/>
        <v>EM</v>
      </c>
      <c r="C56" s="101" t="s">
        <v>15</v>
      </c>
      <c r="D56" s="107">
        <v>643000</v>
      </c>
      <c r="E56" s="108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B44930EM2643FFA1G0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2154.4389999999999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11.6012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1"/>
        <v>EM</v>
      </c>
      <c r="C57" s="101" t="s">
        <v>15</v>
      </c>
      <c r="D57" s="107">
        <v>693000</v>
      </c>
      <c r="E57" s="108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B44930EM2693FFA1G0</v>
      </c>
      <c r="G57" s="125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2284.7647999999999</v>
      </c>
      <c r="H57" s="106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11.6012</v>
      </c>
      <c r="I57" s="125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6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25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6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/>
      <c r="C58" s="96"/>
      <c r="D58" s="96"/>
      <c r="E58" s="97"/>
      <c r="F58" s="98"/>
      <c r="G58" s="99" t="str">
        <f xml:space="preserve"> 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 xml:space="preserve"> 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 xml:space="preserve"> IF($C58="","",IF(LEFT(I$12,1)="D",ROUND(VLOOKUP($C58&amp;$D58,'All Prices'!$A$4:$Z$832,MATCH(IF(LEFT(I$13,1)="D","DC","Var")&amp;IF($J$2="Fixed","F",IF($J$2="Fixed","FF",""))&amp;VALUE(LEFT(IF(I$12="",#REF!,I$12),1))*12,'All Prices'!$A$1:$Z$1,0),0),0),ROUND(VLOOKUP($C58&amp;$D58,'All Prices'!$A$4:$Z$832,MATCH(IF(LEFT(I$13,1)="D","DC","Var")&amp;IF($J$2="Fixed","F",IF($J$2="Fixed","FF",""))&amp;VALUE(LEFT(IF(I$12="",#REF!,I$12),1))*12,'All Prices'!$A$1:$Z$1,0),0),4)))</f>
        <v/>
      </c>
      <c r="J58" s="100" t="str">
        <f xml:space="preserve"> 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 xml:space="preserve"> IF($C58="","",IF(LEFT(K$12,1)="D",ROUND(VLOOKUP($C58&amp;$D58,'All Prices'!$A$4:$Z$832,MATCH(IF(LEFT(K$13,1)="D","DC","Var")&amp;IF($J$2="Fixed","F",IF($J$2="Fixed","FF",""))&amp;VALUE(LEFT(IF(K$12="",#REF!,K$12),1))*12,'All Prices'!$A$1:$Z$1,0),0),0),ROUND(VLOOKUP($C58&amp;$D58,'All Prices'!$A$4:$Z$832,MATCH(IF(LEFT(K$13,1)="D","DC","Var")&amp;IF($J$2="Fixed","F",IF($J$2="Fixed","FF",""))&amp;VALUE(LEFT(IF(K$12="",#REF!,K$12),1))*12,'All Prices'!$A$1:$Z$1,0),0),4)))</f>
        <v/>
      </c>
      <c r="L58" s="100" t="str">
        <f xml:space="preserve"> 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 t="str">
        <f xml:space="preserve"> IF($C58="","",IF(LEFT(M$12,1)="D",ROUND(VLOOKUP($C58&amp;$D58,'All Prices'!$A$4:$Z$832,MATCH(IF(LEFT(M$13,1)="D","DC","Var")&amp;IF($J$2="Fixed","F",IF($J$2="Fixed","FF",""))&amp;VALUE(LEFT(IF(M$12="",#REF!,M$12),1))*12,'All Prices'!$A$1:$Z$1,0),0),0),ROUND(VLOOKUP($C58&amp;$D58,'All Prices'!$A$4:$Z$832,MATCH(IF(LEFT(M$13,1)="D","DC","Var")&amp;IF($J$2="Fixed","F",IF($J$2="Fixed","FF",""))&amp;VALUE(LEFT(IF(M$12="",#REF!,M$12),1))*12,'All Prices'!$A$1:$Z$1,0),0),4)))</f>
        <v/>
      </c>
      <c r="N58" s="100" t="str">
        <f xml:space="preserve"> IF($C58="","",IF(LEFT(N$12,1)="D",ROUND(VLOOKUP($C58&amp;$D58,'All Prices'!$A$4:$Z$832,MATCH(IF(LEFT(N$13,1)="D","DC","Var")&amp;IF($J$2="Fixed","F",IF($J$2="Fixed","FF",""))&amp;VALUE(LEFT(IF(N$12="",M$12,N$12),1))*12,'All Prices'!$A$1:$Z$1,0),0),0),ROUND(VLOOKUP($C58&amp;$D58,'All Prices'!$A$4:$Z$832,MATCH(IF(LEFT(N$13,1)="D","DC","Var")&amp;IF($J$2="Fixed","F",IF($J$2="Fixed","FF",""))&amp;VALUE(LEFT(IF(N$12="",M$12,N$12),1))*12,'All Prices'!$A$1:$Z$1,0),0),4)))</f>
        <v/>
      </c>
      <c r="O58" s="99" t="str">
        <f xml:space="preserve"> IF($C58="","",IF(LEFT(O$12,1)="D",ROUND(VLOOKUP($C58&amp;$D58,'All Prices'!$A$4:$Z$832,MATCH(IF(LEFT(O$13,1)="D","DC","Var")&amp;IF($J$2="Fixed","F",IF($J$2="Fixed","FF",""))&amp;VALUE(LEFT(IF(O$12="",#REF!,O$12),1))*12,'All Prices'!$A$1:$Z$1,0),0),0),ROUND(VLOOKUP($C58&amp;$D58,'All Prices'!$A$4:$Z$832,MATCH(IF(LEFT(O$13,1)="D","DC","Var")&amp;IF($J$2="Fixed","F",IF($J$2="Fixed","FF",""))&amp;VALUE(LEFT(IF(O$12="",#REF!,O$12),1))*12,'All Prices'!$A$1:$Z$1,0),0),4)))</f>
        <v/>
      </c>
      <c r="P58" s="100" t="str">
        <f xml:space="preserve"> IF($C58="","",IF(LEFT(P$12,1)="D",ROUND(VLOOKUP($C58&amp;$D58,'All Prices'!$A$4:$Z$832,MATCH(IF(LEFT(P$13,1)="D","DC","Var")&amp;IF($J$2="Fixed","F",IF($J$2="Fixed","FF",""))&amp;VALUE(LEFT(IF(P$12="",O$12,P$12),1))*12,'All Prices'!$A$1:$Z$1,0),0),0),ROUND(VLOOKUP($C58&amp;$D58,'All Prices'!$A$4:$Z$832,MATCH(IF(LEFT(P$13,1)="D","DC","Var")&amp;IF($J$2="Fixed","F",IF($J$2="Fixed","FF",""))&amp;VALUE(LEFT(IF(P$12="",O$12,P$12),1))*12,'All Prices'!$A$1:$Z$1,0),0),4)))</f>
        <v/>
      </c>
    </row>
    <row r="59" spans="2:16" x14ac:dyDescent="0.35">
      <c r="B59" s="101" t="str">
        <f t="shared" si="1"/>
        <v>EM</v>
      </c>
      <c r="C59" s="101" t="s">
        <v>16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B44930EM30FFA1G0</v>
      </c>
      <c r="G59" s="125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140.9751</v>
      </c>
      <c r="H59" s="106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13.2143</v>
      </c>
      <c r="I59" s="125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6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25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6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1"/>
        <v>EM</v>
      </c>
      <c r="C60" s="101" t="s">
        <v>16</v>
      </c>
      <c r="D60" s="101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B44930EM325FFA1G0</v>
      </c>
      <c r="G60" s="125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193.05529999999999</v>
      </c>
      <c r="H60" s="106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13.2143</v>
      </c>
      <c r="I60" s="125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6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25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6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1"/>
        <v>EM</v>
      </c>
      <c r="C61" s="101" t="s">
        <v>16</v>
      </c>
      <c r="D61" s="101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B44930EM350FFA1G0</v>
      </c>
      <c r="G61" s="125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275.14249999999998</v>
      </c>
      <c r="H61" s="106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13.2143</v>
      </c>
      <c r="I61" s="125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6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25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6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1"/>
        <v>EM</v>
      </c>
      <c r="C62" s="101" t="s">
        <v>16</v>
      </c>
      <c r="D62" s="101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B44930EM373FFA1G0</v>
      </c>
      <c r="G62" s="125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271.67959999999999</v>
      </c>
      <c r="H62" s="106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12.104799999999999</v>
      </c>
      <c r="I62" s="125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6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25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6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1"/>
        <v>EM</v>
      </c>
      <c r="C63" s="101" t="s">
        <v>16</v>
      </c>
      <c r="D63" s="101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B44930EM3100FFA1G0</v>
      </c>
      <c r="G63" s="125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334.57940000000002</v>
      </c>
      <c r="H63" s="106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12.104799999999999</v>
      </c>
      <c r="I63" s="125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6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25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6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1"/>
        <v>EM</v>
      </c>
      <c r="C64" s="101" t="s">
        <v>16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B44930EM3125FFA1G0</v>
      </c>
      <c r="G64" s="125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394.34780000000001</v>
      </c>
      <c r="H64" s="106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12.104799999999999</v>
      </c>
      <c r="I64" s="125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6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25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6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1"/>
        <v>EM</v>
      </c>
      <c r="C65" s="101" t="s">
        <v>16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B44930EM3150FFA1G0</v>
      </c>
      <c r="G65" s="125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453.27620000000002</v>
      </c>
      <c r="H65" s="106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12.104799999999999</v>
      </c>
      <c r="I65" s="125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6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25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6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1"/>
        <v>EM</v>
      </c>
      <c r="C66" s="101" t="s">
        <v>16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B44930EM3175FFA1G0</v>
      </c>
      <c r="G66" s="125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513.04459999999995</v>
      </c>
      <c r="H66" s="106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12.104799999999999</v>
      </c>
      <c r="I66" s="125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6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25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6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si="1"/>
        <v>EM</v>
      </c>
      <c r="C67" s="101" t="s">
        <v>16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B44930EM3200FFA1G0</v>
      </c>
      <c r="G67" s="125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571.7799</v>
      </c>
      <c r="H67" s="106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12.104799999999999</v>
      </c>
      <c r="I67" s="125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6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25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6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si="1"/>
        <v>EM</v>
      </c>
      <c r="C68" s="101" t="s">
        <v>16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B44930EM3225FFA1G0</v>
      </c>
      <c r="G68" s="125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632.77459999999996</v>
      </c>
      <c r="H68" s="106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12.104799999999999</v>
      </c>
      <c r="I68" s="125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6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25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6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1"/>
        <v>EM</v>
      </c>
      <c r="C69" s="101" t="s">
        <v>16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B44930EM3250FFA1G0</v>
      </c>
      <c r="G69" s="10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712.45899999999995</v>
      </c>
      <c r="H69" s="10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12.104799999999999</v>
      </c>
      <c r="I69" s="10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0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1"/>
        <v>EM</v>
      </c>
      <c r="C70" s="101" t="s">
        <v>16</v>
      </c>
      <c r="D70" s="107">
        <v>293000</v>
      </c>
      <c r="E70" s="108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B44930EM3293FFA1G0</v>
      </c>
      <c r="G70" s="10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1104.3083999999999</v>
      </c>
      <c r="H70" s="10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11.6012</v>
      </c>
      <c r="I70" s="10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0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1"/>
        <v>EM</v>
      </c>
      <c r="C71" s="101" t="s">
        <v>16</v>
      </c>
      <c r="D71" s="107">
        <v>343000</v>
      </c>
      <c r="E71" s="108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B44930EM3343FFA1G0</v>
      </c>
      <c r="G71" s="10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1253.1187</v>
      </c>
      <c r="H71" s="10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11.6012</v>
      </c>
      <c r="I71" s="10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0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1"/>
        <v>EM</v>
      </c>
      <c r="C72" s="101" t="s">
        <v>16</v>
      </c>
      <c r="D72" s="107">
        <v>393000</v>
      </c>
      <c r="E72" s="108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B44930EM3393FFA1G0</v>
      </c>
      <c r="G72" s="10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1404.1885</v>
      </c>
      <c r="H72" s="10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11.6012</v>
      </c>
      <c r="I72" s="10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0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1"/>
        <v>EM</v>
      </c>
      <c r="C73" s="101" t="s">
        <v>16</v>
      </c>
      <c r="D73" s="107">
        <v>443000</v>
      </c>
      <c r="E73" s="108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B44930EM3443FFA1G0</v>
      </c>
      <c r="G73" s="10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1555.0651</v>
      </c>
      <c r="H73" s="10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11.6012</v>
      </c>
      <c r="I73" s="10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0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1"/>
        <v>EM</v>
      </c>
      <c r="C74" s="101" t="s">
        <v>16</v>
      </c>
      <c r="D74" s="107">
        <v>493000</v>
      </c>
      <c r="E74" s="108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B44930EM3493FFA1G0</v>
      </c>
      <c r="G74" s="10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1703.8753999999999</v>
      </c>
      <c r="H74" s="10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11.6012</v>
      </c>
      <c r="I74" s="10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0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1"/>
        <v>EM</v>
      </c>
      <c r="C75" s="101" t="s">
        <v>16</v>
      </c>
      <c r="D75" s="107">
        <v>543000</v>
      </c>
      <c r="E75" s="108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B44930EM3543FFA1G0</v>
      </c>
      <c r="G75" s="10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1854.7520999999999</v>
      </c>
      <c r="H75" s="10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11.6012</v>
      </c>
      <c r="I75" s="10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0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1"/>
        <v>EM</v>
      </c>
      <c r="C76" s="101" t="s">
        <v>16</v>
      </c>
      <c r="D76" s="107">
        <v>593000</v>
      </c>
      <c r="E76" s="108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B44930EM3593FFA1G0</v>
      </c>
      <c r="G76" s="10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2008.7282</v>
      </c>
      <c r="H76" s="10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11.6012</v>
      </c>
      <c r="I76" s="10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0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1"/>
        <v>EM</v>
      </c>
      <c r="C77" s="101" t="s">
        <v>16</v>
      </c>
      <c r="D77" s="107">
        <v>643000</v>
      </c>
      <c r="E77" s="108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B44930EM3643FFA1G0</v>
      </c>
      <c r="G77" s="10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2154.4389999999999</v>
      </c>
      <c r="H77" s="10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11.6012</v>
      </c>
      <c r="I77" s="10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0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x14ac:dyDescent="0.35">
      <c r="B78" s="101" t="str">
        <f t="shared" si="1"/>
        <v>EM</v>
      </c>
      <c r="C78" s="101" t="s">
        <v>16</v>
      </c>
      <c r="D78" s="107">
        <v>693000</v>
      </c>
      <c r="E78" s="108">
        <v>732000</v>
      </c>
      <c r="F78" s="102" t="str">
        <f>IF(C78="","",'Postcode search'!$C$40&amp;ROUND($C$8,2)&amp;C78&amp;LEFT(D78,3)&amp;IF($J$2="Standard","F","FF")&amp;IF('Postcode search'!$D$4="Yes", "A1", "A0")&amp;IF('Postcode search'!$D$5="Yes","G1","G0"))</f>
        <v>B44930EM3693FFA1G0</v>
      </c>
      <c r="G78" s="103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2284.7647999999999</v>
      </c>
      <c r="H78" s="104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11.6012</v>
      </c>
      <c r="I78" s="103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04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03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04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05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06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05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06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  <row r="79" spans="2:16" ht="6" customHeight="1" x14ac:dyDescent="0.35">
      <c r="B79" s="96"/>
      <c r="C79" s="96"/>
      <c r="D79" s="96"/>
      <c r="E79" s="97"/>
      <c r="F79" s="98"/>
      <c r="G79" s="99" t="str">
        <f xml:space="preserve"> IF($C79="","",IF(LEFT(G$12,1)="D",ROUND(VLOOKUP($C79&amp;$D79,'All Prices'!$A$4:$Z$832,MATCH(IF(LEFT(G$13,1)="D","DC","Var")&amp;IF($J$2="Fixed","F",IF($J$2="Fixed","FF",""))&amp;VALUE(LEFT(IF(G$12="",F$12,G$12),1))*12,'All Prices'!$A$1:$Z$1,0),0),0),ROUND(VLOOKUP($C79&amp;$D79,'All Prices'!$A$4:$Z$832,MATCH(IF(LEFT(G$13,1)="D","DC","Var")&amp;IF($J$2="Fixed","F",IF($J$2="Fixed","FF",""))&amp;VALUE(LEFT(IF(G$12="",F$12,G$12),1))*12,'All Prices'!$A$1:$Z$1,0),0),4)))</f>
        <v/>
      </c>
      <c r="H79" s="100" t="str">
        <f xml:space="preserve"> IF($C79="","",IF(LEFT(H$12,1)="D",ROUND(VLOOKUP($C79&amp;$D79,'All Prices'!$A$4:$Z$832,MATCH(IF(LEFT(H$13,1)="D","DC","Var")&amp;IF($J$2="Fixed","F",IF($J$2="Fixed","FF",""))&amp;VALUE(LEFT(IF(H$12="",G$12,H$12),1))*12,'All Prices'!$A$1:$Z$1,0),0),0),ROUND(VLOOKUP($C79&amp;$D79,'All Prices'!$A$4:$Z$832,MATCH(IF(LEFT(H$13,1)="D","DC","Var")&amp;IF($J$2="Fixed","F",IF($J$2="Fixed","FF",""))&amp;VALUE(LEFT(IF(H$12="",G$12,H$12),1))*12,'All Prices'!$A$1:$Z$1,0),0),4)))</f>
        <v/>
      </c>
      <c r="I79" s="99" t="str">
        <f xml:space="preserve"> IF($C79="","",IF(LEFT(I$12,1)="D",ROUND(VLOOKUP($C79&amp;$D79,'All Prices'!$A$4:$Z$832,MATCH(IF(LEFT(I$13,1)="D","DC","Var")&amp;IF($J$2="Fixed","F",IF($J$2="Fixed","FF",""))&amp;VALUE(LEFT(IF(I$12="",#REF!,I$12),1))*12,'All Prices'!$A$1:$Z$1,0),0),0),ROUND(VLOOKUP($C79&amp;$D79,'All Prices'!$A$4:$Z$832,MATCH(IF(LEFT(I$13,1)="D","DC","Var")&amp;IF($J$2="Fixed","F",IF($J$2="Fixed","FF",""))&amp;VALUE(LEFT(IF(I$12="",#REF!,I$12),1))*12,'All Prices'!$A$1:$Z$1,0),0),4)))</f>
        <v/>
      </c>
      <c r="J79" s="100" t="str">
        <f xml:space="preserve"> IF($C79="","",IF(LEFT(J$12,1)="D",ROUND(VLOOKUP($C79&amp;$D79,'All Prices'!$A$4:$Z$832,MATCH(IF(LEFT(J$13,1)="D","DC","Var")&amp;IF($J$2="Fixed","F",IF($J$2="Fixed","FF",""))&amp;VALUE(LEFT(IF(J$12="",I$12,J$12),1))*12,'All Prices'!$A$1:$Z$1,0),0),0),ROUND(VLOOKUP($C79&amp;$D79,'All Prices'!$A$4:$Z$832,MATCH(IF(LEFT(J$13,1)="D","DC","Var")&amp;IF($J$2="Fixed","F",IF($J$2="Fixed","FF",""))&amp;VALUE(LEFT(IF(J$12="",I$12,J$12),1))*12,'All Prices'!$A$1:$Z$1,0),0),4)))</f>
        <v/>
      </c>
      <c r="K79" s="99" t="str">
        <f xml:space="preserve"> IF($C79="","",IF(LEFT(K$12,1)="D",ROUND(VLOOKUP($C79&amp;$D79,'All Prices'!$A$4:$Z$832,MATCH(IF(LEFT(K$13,1)="D","DC","Var")&amp;IF($J$2="Fixed","F",IF($J$2="Fixed","FF",""))&amp;VALUE(LEFT(IF(K$12="",#REF!,K$12),1))*12,'All Prices'!$A$1:$Z$1,0),0),0),ROUND(VLOOKUP($C79&amp;$D79,'All Prices'!$A$4:$Z$832,MATCH(IF(LEFT(K$13,1)="D","DC","Var")&amp;IF($J$2="Fixed","F",IF($J$2="Fixed","FF",""))&amp;VALUE(LEFT(IF(K$12="",#REF!,K$12),1))*12,'All Prices'!$A$1:$Z$1,0),0),4)))</f>
        <v/>
      </c>
      <c r="L79" s="100" t="str">
        <f xml:space="preserve"> IF($C79="","",IF(LEFT(L$12,1)="D",ROUND(VLOOKUP($C79&amp;$D79,'All Prices'!$A$4:$Z$832,MATCH(IF(LEFT(L$13,1)="D","DC","Var")&amp;IF($J$2="Fixed","F",IF($J$2="Fixed","FF",""))&amp;VALUE(LEFT(IF(L$12="",K$12,L$12),1))*12,'All Prices'!$A$1:$Z$1,0),0),0),ROUND(VLOOKUP($C79&amp;$D79,'All Prices'!$A$4:$Z$832,MATCH(IF(LEFT(L$13,1)="D","DC","Var")&amp;IF($J$2="Fixed","F",IF($J$2="Fixed","FF",""))&amp;VALUE(LEFT(IF(L$12="",K$12,L$12),1))*12,'All Prices'!$A$1:$Z$1,0),0),4)))</f>
        <v/>
      </c>
      <c r="M79" s="99" t="str">
        <f xml:space="preserve"> IF($C79="","",IF(LEFT(M$12,1)="D",ROUND(VLOOKUP($C79&amp;$D79,'All Prices'!$A$4:$Z$832,MATCH(IF(LEFT(M$13,1)="D","DC","Var")&amp;IF($J$2="Fixed","F",IF($J$2="Fixed","FF",""))&amp;VALUE(LEFT(IF(M$12="",#REF!,M$12),1))*12,'All Prices'!$A$1:$Z$1,0),0),0),ROUND(VLOOKUP($C79&amp;$D79,'All Prices'!$A$4:$Z$832,MATCH(IF(LEFT(M$13,1)="D","DC","Var")&amp;IF($J$2="Fixed","F",IF($J$2="Fixed","FF",""))&amp;VALUE(LEFT(IF(M$12="",#REF!,M$12),1))*12,'All Prices'!$A$1:$Z$1,0),0),4)))</f>
        <v/>
      </c>
      <c r="N79" s="100" t="str">
        <f xml:space="preserve"> IF($C79="","",IF(LEFT(N$12,1)="D",ROUND(VLOOKUP($C79&amp;$D79,'All Prices'!$A$4:$Z$832,MATCH(IF(LEFT(N$13,1)="D","DC","Var")&amp;IF($J$2="Fixed","F",IF($J$2="Fixed","FF",""))&amp;VALUE(LEFT(IF(N$12="",M$12,N$12),1))*12,'All Prices'!$A$1:$Z$1,0),0),0),ROUND(VLOOKUP($C79&amp;$D79,'All Prices'!$A$4:$Z$832,MATCH(IF(LEFT(N$13,1)="D","DC","Var")&amp;IF($J$2="Fixed","F",IF($J$2="Fixed","FF",""))&amp;VALUE(LEFT(IF(N$12="",M$12,N$12),1))*12,'All Prices'!$A$1:$Z$1,0),0),4)))</f>
        <v/>
      </c>
      <c r="O79" s="99" t="str">
        <f xml:space="preserve"> IF($C79="","",IF(LEFT(O$12,1)="D",ROUND(VLOOKUP($C79&amp;$D79,'All Prices'!$A$4:$Z$832,MATCH(IF(LEFT(O$13,1)="D","DC","Var")&amp;IF($J$2="Fixed","F",IF($J$2="Fixed","FF",""))&amp;VALUE(LEFT(IF(O$12="",#REF!,O$12),1))*12,'All Prices'!$A$1:$Z$1,0),0),0),ROUND(VLOOKUP($C79&amp;$D79,'All Prices'!$A$4:$Z$832,MATCH(IF(LEFT(O$13,1)="D","DC","Var")&amp;IF($J$2="Fixed","F",IF($J$2="Fixed","FF",""))&amp;VALUE(LEFT(IF(O$12="",#REF!,O$12),1))*12,'All Prices'!$A$1:$Z$1,0),0),4)))</f>
        <v/>
      </c>
      <c r="P79" s="100" t="str">
        <f xml:space="preserve"> IF($C79="","",IF(LEFT(P$12,1)="D",ROUND(VLOOKUP($C79&amp;$D79,'All Prices'!$A$4:$Z$832,MATCH(IF(LEFT(P$13,1)="D","DC","Var")&amp;IF($J$2="Fixed","F",IF($J$2="Fixed","FF",""))&amp;VALUE(LEFT(IF(P$12="",O$12,P$12),1))*12,'All Prices'!$A$1:$Z$1,0),0),0),ROUND(VLOOKUP($C79&amp;$D79,'All Prices'!$A$4:$Z$832,MATCH(IF(LEFT(P$13,1)="D","DC","Var")&amp;IF($J$2="Fixed","F",IF($J$2="Fixed","FF",""))&amp;VALUE(LEFT(IF(P$12="",O$12,P$12),1))*12,'All Prices'!$A$1:$Z$1,0),0),4)))</f>
        <v/>
      </c>
    </row>
    <row r="80" spans="2:16" x14ac:dyDescent="0.35">
      <c r="B80" s="101" t="str">
        <f t="shared" si="1"/>
        <v>EM</v>
      </c>
      <c r="C80" s="101" t="s">
        <v>17</v>
      </c>
      <c r="D80" s="101">
        <v>0</v>
      </c>
      <c r="E80" s="107">
        <v>25000</v>
      </c>
      <c r="F80" s="102" t="str">
        <f>IF(C80="","",'Postcode search'!$C$40&amp;ROUND($C$8,2)&amp;C80&amp;LEFT(D80,2)&amp;IF($J$2="Standard","F","FF")&amp;IF('Postcode search'!$D$4="Yes", "A1", "A0")&amp;IF('Postcode search'!$D$5="Yes","G1","G0"))</f>
        <v>B44930EM40FFA1G0</v>
      </c>
      <c r="G80" s="103">
        <f>IFERROR(IF($C80="","",IF(LEFT(G$12,1)="D",ROUND(VLOOKUP($C80&amp;$D80,'All Prices'!$A$4:$Z$832,MATCH(IF(LEFT(G$13,1)="D","DC","Var")&amp;IF($J$2="Standard","F",IF($J$2="Fixed","FF",""))&amp;VALUE(LEFT(IF(G$12="",E$12,G$12),1))*12,'All Prices'!$A$1:$Z$1,0),0),0),ROUND(VLOOKUP($C80&amp;$D80,'All Prices'!$A$4:$Z$832,MATCH(IF(LEFT(G$13,1)="D","DC","Var")&amp;IF($J$2="Standard","F",IF($J$2="Fixed","FF",""))&amp;VALUE(LEFT(IF(G$12="",E$12,G$12),1))*12,'All Prices'!$A$1:$Z$1,0),0),4))),"Fixed N/A")</f>
        <v>140.9751</v>
      </c>
      <c r="H80" s="104">
        <f>IFERROR(IF($C80="","",IF(LEFT(H$12,1)="D",ROUND(VLOOKUP($C80&amp;$D80,'All Prices'!$A$4:$Z$832,MATCH(IF(LEFT(H$13,1)="D","DC","Var")&amp;IF($J$2="Standard","F",IF($J$2="Fixed","FF",""))&amp;VALUE(LEFT(IF(H$12="",G$12,H$12),1))*12,'All Prices'!$A$1:$Z$1,0),0),0),ROUND(VLOOKUP($C80&amp;$D80,'All Prices'!$A$4:$Z$832,MATCH(IF(LEFT(H$13,1)="D","DC","Var")&amp;IF($J$2="Standard","F",IF($J$2="Fixed","FF",""))&amp;VALUE(LEFT(IF(H$12="",G$12,H$12),1))*12,'All Prices'!$A$1:$Z$1,0),0),4))),"Fixed N/A")</f>
        <v>13.2143</v>
      </c>
      <c r="I80" s="103" t="str">
        <f>IFERROR(IF($C80="","",IF(LEFT(I$12,1)="D",ROUND(VLOOKUP($C80&amp;$D80,'All Prices'!$A$4:$Z$832,MATCH(IF(LEFT(I$13,1)="D","DC","Var")&amp;IF($J$2="Standard","F",IF($J$2="Fixed","FF",""))&amp;VALUE(LEFT(IF(I$12="",H$12,I$12),1))*12,'All Prices'!$A$1:$Z$1,0),0),0),ROUND(VLOOKUP($C80&amp;$D80,'All Prices'!$A$4:$Z$832,MATCH(IF(LEFT(I$13,1)="D","DC","Var")&amp;IF($J$2="Standard","F",IF($J$2="Fixed","FF",""))&amp;VALUE(LEFT(IF(I$12="",H$12,I$12),1))*12,'All Prices'!$A$1:$Z$1,0),0),4))),"Fixed N/A")</f>
        <v>Fixed N/A</v>
      </c>
      <c r="J80" s="104" t="str">
        <f>IFERROR(IF($C80="","",IF(LEFT(J$12,1)="D",ROUND(VLOOKUP($C80&amp;$D80,'All Prices'!$A$4:$Z$832,MATCH(IF(LEFT(J$13,1)="D","DC","Var")&amp;IF($J$2="Standard","F",IF($J$2="Fixed","FF",""))&amp;VALUE(LEFT(IF(J$12="",I$12,J$12),1))*12,'All Prices'!$A$1:$Z$1,0),0),0),ROUND(VLOOKUP($C80&amp;$D80,'All Prices'!$A$4:$Z$832,MATCH(IF(LEFT(J$13,1)="D","DC","Var")&amp;IF($J$2="Standard","F",IF($J$2="Fixed","FF",""))&amp;VALUE(LEFT(IF(J$12="",I$12,J$12),1))*12,'All Prices'!$A$1:$Z$1,0),0),4))),"Fixed N/A")</f>
        <v>Fixed N/A</v>
      </c>
      <c r="K80" s="103" t="str">
        <f>IFERROR(IF($C80="","",IF(LEFT(K$12,1)="D",ROUND(VLOOKUP($C80&amp;$D80,'All Prices'!$A$4:$Z$832,MATCH(IF(LEFT(K$13,1)="D","DC","Var")&amp;IF($J$2="Standard","F",IF($J$2="Fixed","FF",""))&amp;VALUE(LEFT(IF(K$12="",J$12,K$12),1))*12,'All Prices'!$A$1:$Z$1,0),0),0),ROUND(VLOOKUP($C80&amp;$D80,'All Prices'!$A$4:$Z$832,MATCH(IF(LEFT(K$13,1)="D","DC","Var")&amp;IF($J$2="Standard","F",IF($J$2="Fixed","FF",""))&amp;VALUE(LEFT(IF(K$12="",J$12,K$12),1))*12,'All Prices'!$A$1:$Z$1,0),0),4))),"Fixed N/A")</f>
        <v>Fixed N/A</v>
      </c>
      <c r="L80" s="104" t="str">
        <f>IFERROR(IF($C80="","",IF(LEFT(L$12,1)="D",ROUND(VLOOKUP($C80&amp;$D80,'All Prices'!$A$4:$Z$832,MATCH(IF(LEFT(L$13,1)="D","DC","Var")&amp;IF($J$2="Standard","F",IF($J$2="Fixed","FF",""))&amp;VALUE(LEFT(IF(L$12="",K$12,L$12),1))*12,'All Prices'!$A$1:$Z$1,0),0),0),ROUND(VLOOKUP($C80&amp;$D80,'All Prices'!$A$4:$Z$832,MATCH(IF(LEFT(L$13,1)="D","DC","Var")&amp;IF($J$2="Standard","F",IF($J$2="Fixed","FF",""))&amp;VALUE(LEFT(IF(L$12="",K$12,L$12),1))*12,'All Prices'!$A$1:$Z$1,0),0),4))),"Fixed N/A")</f>
        <v>Fixed N/A</v>
      </c>
      <c r="M80" s="105" t="str">
        <f>IFERROR(IF($C80="","",IF(LEFT(M$12,1)="D",ROUND(VLOOKUP($C80&amp;$D80,'All Prices'!$A$4:$Z$832,MATCH(IF(LEFT(M$13,1)="D","DC","Var")&amp;IF($J$2="Standard","F",IF($J$2="Fixed","FF",""))&amp;VALUE(LEFT(IF(M$12="",L$12,M$12),1))*12,'All Prices'!$A$1:$Z$1,0),0),0),ROUND(VLOOKUP($C80&amp;$D80,'All Prices'!$A$4:$Z$832,MATCH(IF(LEFT(M$13,1)="D","DC","Var")&amp;IF($J$2="Standard","F",IF($J$2="Fixed","FF",""))&amp;VALUE(LEFT(IF(M$12="",L$12,M$12),1))*12,'All Prices'!$A$1:$Z$1,0),0),4))),"Fixed N/A")</f>
        <v>Fixed N/A</v>
      </c>
      <c r="N80" s="106" t="str">
        <f>IFERROR(IF($C80="","",IF(LEFT(N$12,1)="D",ROUND(VLOOKUP($C80&amp;$D80,'All Prices'!$A$4:$Z$832,MATCH(IF(LEFT(N$13,1)="D","DC","Var")&amp;IF($J$2="Standard","F",IF($J$2="Fixed","FF",""))&amp;VALUE(LEFT(IF(N$12="",M$12,N$12),1))*12,'All Prices'!$A$1:$Z$1,0),0),0),ROUND(VLOOKUP($C80&amp;$D80,'All Prices'!$A$4:$Z$832,MATCH(IF(LEFT(N$13,1)="D","DC","Var")&amp;IF($J$2="Standard","F",IF($J$2="Fixed","FF",""))&amp;VALUE(LEFT(IF(N$12="",M$12,N$12),1))*12,'All Prices'!$A$1:$Z$1,0),0),4))),"Fixed N/A")</f>
        <v>Fixed N/A</v>
      </c>
      <c r="O80" s="105" t="str">
        <f>IFERROR(IF($C80="","",IF(LEFT(O$12,1)="D",ROUND(VLOOKUP($C80&amp;$D80,'All Prices'!$A$4:$Z$832,MATCH(IF(LEFT(O$13,1)="D","DC","Var")&amp;IF($J$2="Standard","F",IF($J$2="Fixed","FF",""))&amp;VALUE(LEFT(IF(O$12="",N$12,O$12),1))*12,'All Prices'!$A$1:$Z$1,0),0),0),ROUND(VLOOKUP($C80&amp;$D80,'All Prices'!$A$4:$Z$832,MATCH(IF(LEFT(O$13,1)="D","DC","Var")&amp;IF($J$2="Standard","F",IF($J$2="Fixed","FF",""))&amp;VALUE(LEFT(IF(O$12="",N$12,O$12),1))*12,'All Prices'!$A$1:$Z$1,0),0),4))),"Fixed N/A")</f>
        <v>Fixed N/A</v>
      </c>
      <c r="P80" s="106" t="str">
        <f>IFERROR(IF($C80="","",IF(LEFT(P$12,1)="D",ROUND(VLOOKUP($C80&amp;$D80,'All Prices'!$A$4:$Z$832,MATCH(IF(LEFT(P$13,1)="D","DC","Var")&amp;IF($J$2="Standard","F",IF($J$2="Fixed","FF",""))&amp;VALUE(LEFT(IF(P$12="",O$12,P$12),1))*12,'All Prices'!$A$1:$Z$1,0),0),0),ROUND(VLOOKUP($C80&amp;$D80,'All Prices'!$A$4:$Z$832,MATCH(IF(LEFT(P$13,1)="D","DC","Var")&amp;IF($J$2="Standard","F",IF($J$2="Fixed","FF",""))&amp;VALUE(LEFT(IF(P$12="",O$12,P$12),1))*12,'All Prices'!$A$1:$Z$1,0),0),4))),"Fixed N/A")</f>
        <v>Fixed N/A</v>
      </c>
    </row>
    <row r="81" spans="2:16" x14ac:dyDescent="0.35">
      <c r="B81" s="101" t="str">
        <f t="shared" si="1"/>
        <v>EM</v>
      </c>
      <c r="C81" s="101" t="s">
        <v>17</v>
      </c>
      <c r="D81" s="107">
        <v>25000</v>
      </c>
      <c r="E81" s="107">
        <v>50000</v>
      </c>
      <c r="F81" s="102" t="str">
        <f>IF(C81="","",'Postcode search'!$C$40&amp;ROUND($C$8,2)&amp;C81&amp;LEFT(D81,2)&amp;IF($J$2="Standard","F","FF")&amp;IF('Postcode search'!$D$4="Yes", "A1", "A0")&amp;IF('Postcode search'!$D$5="Yes","G1","G0"))</f>
        <v>B44930EM425FFA1G0</v>
      </c>
      <c r="G81" s="103">
        <f>IFERROR(IF($C81="","",IF(LEFT(G$12,1)="D",ROUND(VLOOKUP($C81&amp;$D81,'All Prices'!$A$4:$Z$832,MATCH(IF(LEFT(G$13,1)="D","DC","Var")&amp;IF($J$2="Standard","F",IF($J$2="Fixed","FF",""))&amp;VALUE(LEFT(IF(G$12="",E$12,G$12),1))*12,'All Prices'!$A$1:$Z$1,0),0),0),ROUND(VLOOKUP($C81&amp;$D81,'All Prices'!$A$4:$Z$832,MATCH(IF(LEFT(G$13,1)="D","DC","Var")&amp;IF($J$2="Standard","F",IF($J$2="Fixed","FF",""))&amp;VALUE(LEFT(IF(G$12="",E$12,G$12),1))*12,'All Prices'!$A$1:$Z$1,0),0),4))),"Fixed N/A")</f>
        <v>193.05529999999999</v>
      </c>
      <c r="H81" s="104">
        <f>IFERROR(IF($C81="","",IF(LEFT(H$12,1)="D",ROUND(VLOOKUP($C81&amp;$D81,'All Prices'!$A$4:$Z$832,MATCH(IF(LEFT(H$13,1)="D","DC","Var")&amp;IF($J$2="Standard","F",IF($J$2="Fixed","FF",""))&amp;VALUE(LEFT(IF(H$12="",G$12,H$12),1))*12,'All Prices'!$A$1:$Z$1,0),0),0),ROUND(VLOOKUP($C81&amp;$D81,'All Prices'!$A$4:$Z$832,MATCH(IF(LEFT(H$13,1)="D","DC","Var")&amp;IF($J$2="Standard","F",IF($J$2="Fixed","FF",""))&amp;VALUE(LEFT(IF(H$12="",G$12,H$12),1))*12,'All Prices'!$A$1:$Z$1,0),0),4))),"Fixed N/A")</f>
        <v>13.2143</v>
      </c>
      <c r="I81" s="103" t="str">
        <f>IFERROR(IF($C81="","",IF(LEFT(I$12,1)="D",ROUND(VLOOKUP($C81&amp;$D81,'All Prices'!$A$4:$Z$832,MATCH(IF(LEFT(I$13,1)="D","DC","Var")&amp;IF($J$2="Standard","F",IF($J$2="Fixed","FF",""))&amp;VALUE(LEFT(IF(I$12="",H$12,I$12),1))*12,'All Prices'!$A$1:$Z$1,0),0),0),ROUND(VLOOKUP($C81&amp;$D81,'All Prices'!$A$4:$Z$832,MATCH(IF(LEFT(I$13,1)="D","DC","Var")&amp;IF($J$2="Standard","F",IF($J$2="Fixed","FF",""))&amp;VALUE(LEFT(IF(I$12="",H$12,I$12),1))*12,'All Prices'!$A$1:$Z$1,0),0),4))),"Fixed N/A")</f>
        <v>Fixed N/A</v>
      </c>
      <c r="J81" s="104" t="str">
        <f>IFERROR(IF($C81="","",IF(LEFT(J$12,1)="D",ROUND(VLOOKUP($C81&amp;$D81,'All Prices'!$A$4:$Z$832,MATCH(IF(LEFT(J$13,1)="D","DC","Var")&amp;IF($J$2="Standard","F",IF($J$2="Fixed","FF",""))&amp;VALUE(LEFT(IF(J$12="",I$12,J$12),1))*12,'All Prices'!$A$1:$Z$1,0),0),0),ROUND(VLOOKUP($C81&amp;$D81,'All Prices'!$A$4:$Z$832,MATCH(IF(LEFT(J$13,1)="D","DC","Var")&amp;IF($J$2="Standard","F",IF($J$2="Fixed","FF",""))&amp;VALUE(LEFT(IF(J$12="",I$12,J$12),1))*12,'All Prices'!$A$1:$Z$1,0),0),4))),"Fixed N/A")</f>
        <v>Fixed N/A</v>
      </c>
      <c r="K81" s="103" t="str">
        <f>IFERROR(IF($C81="","",IF(LEFT(K$12,1)="D",ROUND(VLOOKUP($C81&amp;$D81,'All Prices'!$A$4:$Z$832,MATCH(IF(LEFT(K$13,1)="D","DC","Var")&amp;IF($J$2="Standard","F",IF($J$2="Fixed","FF",""))&amp;VALUE(LEFT(IF(K$12="",J$12,K$12),1))*12,'All Prices'!$A$1:$Z$1,0),0),0),ROUND(VLOOKUP($C81&amp;$D81,'All Prices'!$A$4:$Z$832,MATCH(IF(LEFT(K$13,1)="D","DC","Var")&amp;IF($J$2="Standard","F",IF($J$2="Fixed","FF",""))&amp;VALUE(LEFT(IF(K$12="",J$12,K$12),1))*12,'All Prices'!$A$1:$Z$1,0),0),4))),"Fixed N/A")</f>
        <v>Fixed N/A</v>
      </c>
      <c r="L81" s="104" t="str">
        <f>IFERROR(IF($C81="","",IF(LEFT(L$12,1)="D",ROUND(VLOOKUP($C81&amp;$D81,'All Prices'!$A$4:$Z$832,MATCH(IF(LEFT(L$13,1)="D","DC","Var")&amp;IF($J$2="Standard","F",IF($J$2="Fixed","FF",""))&amp;VALUE(LEFT(IF(L$12="",K$12,L$12),1))*12,'All Prices'!$A$1:$Z$1,0),0),0),ROUND(VLOOKUP($C81&amp;$D81,'All Prices'!$A$4:$Z$832,MATCH(IF(LEFT(L$13,1)="D","DC","Var")&amp;IF($J$2="Standard","F",IF($J$2="Fixed","FF",""))&amp;VALUE(LEFT(IF(L$12="",K$12,L$12),1))*12,'All Prices'!$A$1:$Z$1,0),0),4))),"Fixed N/A")</f>
        <v>Fixed N/A</v>
      </c>
      <c r="M81" s="105" t="str">
        <f>IFERROR(IF($C81="","",IF(LEFT(M$12,1)="D",ROUND(VLOOKUP($C81&amp;$D81,'All Prices'!$A$4:$Z$832,MATCH(IF(LEFT(M$13,1)="D","DC","Var")&amp;IF($J$2="Standard","F",IF($J$2="Fixed","FF",""))&amp;VALUE(LEFT(IF(M$12="",L$12,M$12),1))*12,'All Prices'!$A$1:$Z$1,0),0),0),ROUND(VLOOKUP($C81&amp;$D81,'All Prices'!$A$4:$Z$832,MATCH(IF(LEFT(M$13,1)="D","DC","Var")&amp;IF($J$2="Standard","F",IF($J$2="Fixed","FF",""))&amp;VALUE(LEFT(IF(M$12="",L$12,M$12),1))*12,'All Prices'!$A$1:$Z$1,0),0),4))),"Fixed N/A")</f>
        <v>Fixed N/A</v>
      </c>
      <c r="N81" s="106" t="str">
        <f>IFERROR(IF($C81="","",IF(LEFT(N$12,1)="D",ROUND(VLOOKUP($C81&amp;$D81,'All Prices'!$A$4:$Z$832,MATCH(IF(LEFT(N$13,1)="D","DC","Var")&amp;IF($J$2="Standard","F",IF($J$2="Fixed","FF",""))&amp;VALUE(LEFT(IF(N$12="",M$12,N$12),1))*12,'All Prices'!$A$1:$Z$1,0),0),0),ROUND(VLOOKUP($C81&amp;$D81,'All Prices'!$A$4:$Z$832,MATCH(IF(LEFT(N$13,1)="D","DC","Var")&amp;IF($J$2="Standard","F",IF($J$2="Fixed","FF",""))&amp;VALUE(LEFT(IF(N$12="",M$12,N$12),1))*12,'All Prices'!$A$1:$Z$1,0),0),4))),"Fixed N/A")</f>
        <v>Fixed N/A</v>
      </c>
      <c r="O81" s="105" t="str">
        <f>IFERROR(IF($C81="","",IF(LEFT(O$12,1)="D",ROUND(VLOOKUP($C81&amp;$D81,'All Prices'!$A$4:$Z$832,MATCH(IF(LEFT(O$13,1)="D","DC","Var")&amp;IF($J$2="Standard","F",IF($J$2="Fixed","FF",""))&amp;VALUE(LEFT(IF(O$12="",N$12,O$12),1))*12,'All Prices'!$A$1:$Z$1,0),0),0),ROUND(VLOOKUP($C81&amp;$D81,'All Prices'!$A$4:$Z$832,MATCH(IF(LEFT(O$13,1)="D","DC","Var")&amp;IF($J$2="Standard","F",IF($J$2="Fixed","FF",""))&amp;VALUE(LEFT(IF(O$12="",N$12,O$12),1))*12,'All Prices'!$A$1:$Z$1,0),0),4))),"Fixed N/A")</f>
        <v>Fixed N/A</v>
      </c>
      <c r="P81" s="106" t="str">
        <f>IFERROR(IF($C81="","",IF(LEFT(P$12,1)="D",ROUND(VLOOKUP($C81&amp;$D81,'All Prices'!$A$4:$Z$832,MATCH(IF(LEFT(P$13,1)="D","DC","Var")&amp;IF($J$2="Standard","F",IF($J$2="Fixed","FF",""))&amp;VALUE(LEFT(IF(P$12="",O$12,P$12),1))*12,'All Prices'!$A$1:$Z$1,0),0),0),ROUND(VLOOKUP($C81&amp;$D81,'All Prices'!$A$4:$Z$832,MATCH(IF(LEFT(P$13,1)="D","DC","Var")&amp;IF($J$2="Standard","F",IF($J$2="Fixed","FF",""))&amp;VALUE(LEFT(IF(P$12="",O$12,P$12),1))*12,'All Prices'!$A$1:$Z$1,0),0),4))),"Fixed N/A")</f>
        <v>Fixed N/A</v>
      </c>
    </row>
    <row r="82" spans="2:16" x14ac:dyDescent="0.35">
      <c r="B82" s="101" t="str">
        <f t="shared" si="1"/>
        <v>EM</v>
      </c>
      <c r="C82" s="101" t="s">
        <v>17</v>
      </c>
      <c r="D82" s="107">
        <v>50000</v>
      </c>
      <c r="E82" s="107">
        <v>73200</v>
      </c>
      <c r="F82" s="102" t="str">
        <f>IF(C82="","",'Postcode search'!$C$40&amp;ROUND($C$8,2)&amp;C82&amp;LEFT(D82,2)&amp;IF($J$2="Standard","F","FF")&amp;IF('Postcode search'!$D$4="Yes", "A1", "A0")&amp;IF('Postcode search'!$D$5="Yes","G1","G0"))</f>
        <v>B44930EM450FFA1G0</v>
      </c>
      <c r="G82" s="103">
        <f>IFERROR(IF($C82="","",IF(LEFT(G$12,1)="D",ROUND(VLOOKUP($C82&amp;$D82,'All Prices'!$A$4:$Z$832,MATCH(IF(LEFT(G$13,1)="D","DC","Var")&amp;IF($J$2="Standard","F",IF($J$2="Fixed","FF",""))&amp;VALUE(LEFT(IF(G$12="",E$12,G$12),1))*12,'All Prices'!$A$1:$Z$1,0),0),0),ROUND(VLOOKUP($C82&amp;$D82,'All Prices'!$A$4:$Z$832,MATCH(IF(LEFT(G$13,1)="D","DC","Var")&amp;IF($J$2="Standard","F",IF($J$2="Fixed","FF",""))&amp;VALUE(LEFT(IF(G$12="",E$12,G$12),1))*12,'All Prices'!$A$1:$Z$1,0),0),4))),"Fixed N/A")</f>
        <v>275.14249999999998</v>
      </c>
      <c r="H82" s="104">
        <f>IFERROR(IF($C82="","",IF(LEFT(H$12,1)="D",ROUND(VLOOKUP($C82&amp;$D82,'All Prices'!$A$4:$Z$832,MATCH(IF(LEFT(H$13,1)="D","DC","Var")&amp;IF($J$2="Standard","F",IF($J$2="Fixed","FF",""))&amp;VALUE(LEFT(IF(H$12="",G$12,H$12),1))*12,'All Prices'!$A$1:$Z$1,0),0),0),ROUND(VLOOKUP($C82&amp;$D82,'All Prices'!$A$4:$Z$832,MATCH(IF(LEFT(H$13,1)="D","DC","Var")&amp;IF($J$2="Standard","F",IF($J$2="Fixed","FF",""))&amp;VALUE(LEFT(IF(H$12="",G$12,H$12),1))*12,'All Prices'!$A$1:$Z$1,0),0),4))),"Fixed N/A")</f>
        <v>13.2143</v>
      </c>
      <c r="I82" s="103" t="str">
        <f>IFERROR(IF($C82="","",IF(LEFT(I$12,1)="D",ROUND(VLOOKUP($C82&amp;$D82,'All Prices'!$A$4:$Z$832,MATCH(IF(LEFT(I$13,1)="D","DC","Var")&amp;IF($J$2="Standard","F",IF($J$2="Fixed","FF",""))&amp;VALUE(LEFT(IF(I$12="",H$12,I$12),1))*12,'All Prices'!$A$1:$Z$1,0),0),0),ROUND(VLOOKUP($C82&amp;$D82,'All Prices'!$A$4:$Z$832,MATCH(IF(LEFT(I$13,1)="D","DC","Var")&amp;IF($J$2="Standard","F",IF($J$2="Fixed","FF",""))&amp;VALUE(LEFT(IF(I$12="",H$12,I$12),1))*12,'All Prices'!$A$1:$Z$1,0),0),4))),"Fixed N/A")</f>
        <v>Fixed N/A</v>
      </c>
      <c r="J82" s="104" t="str">
        <f>IFERROR(IF($C82="","",IF(LEFT(J$12,1)="D",ROUND(VLOOKUP($C82&amp;$D82,'All Prices'!$A$4:$Z$832,MATCH(IF(LEFT(J$13,1)="D","DC","Var")&amp;IF($J$2="Standard","F",IF($J$2="Fixed","FF",""))&amp;VALUE(LEFT(IF(J$12="",I$12,J$12),1))*12,'All Prices'!$A$1:$Z$1,0),0),0),ROUND(VLOOKUP($C82&amp;$D82,'All Prices'!$A$4:$Z$832,MATCH(IF(LEFT(J$13,1)="D","DC","Var")&amp;IF($J$2="Standard","F",IF($J$2="Fixed","FF",""))&amp;VALUE(LEFT(IF(J$12="",I$12,J$12),1))*12,'All Prices'!$A$1:$Z$1,0),0),4))),"Fixed N/A")</f>
        <v>Fixed N/A</v>
      </c>
      <c r="K82" s="103" t="str">
        <f>IFERROR(IF($C82="","",IF(LEFT(K$12,1)="D",ROUND(VLOOKUP($C82&amp;$D82,'All Prices'!$A$4:$Z$832,MATCH(IF(LEFT(K$13,1)="D","DC","Var")&amp;IF($J$2="Standard","F",IF($J$2="Fixed","FF",""))&amp;VALUE(LEFT(IF(K$12="",J$12,K$12),1))*12,'All Prices'!$A$1:$Z$1,0),0),0),ROUND(VLOOKUP($C82&amp;$D82,'All Prices'!$A$4:$Z$832,MATCH(IF(LEFT(K$13,1)="D","DC","Var")&amp;IF($J$2="Standard","F",IF($J$2="Fixed","FF",""))&amp;VALUE(LEFT(IF(K$12="",J$12,K$12),1))*12,'All Prices'!$A$1:$Z$1,0),0),4))),"Fixed N/A")</f>
        <v>Fixed N/A</v>
      </c>
      <c r="L82" s="104" t="str">
        <f>IFERROR(IF($C82="","",IF(LEFT(L$12,1)="D",ROUND(VLOOKUP($C82&amp;$D82,'All Prices'!$A$4:$Z$832,MATCH(IF(LEFT(L$13,1)="D","DC","Var")&amp;IF($J$2="Standard","F",IF($J$2="Fixed","FF",""))&amp;VALUE(LEFT(IF(L$12="",K$12,L$12),1))*12,'All Prices'!$A$1:$Z$1,0),0),0),ROUND(VLOOKUP($C82&amp;$D82,'All Prices'!$A$4:$Z$832,MATCH(IF(LEFT(L$13,1)="D","DC","Var")&amp;IF($J$2="Standard","F",IF($J$2="Fixed","FF",""))&amp;VALUE(LEFT(IF(L$12="",K$12,L$12),1))*12,'All Prices'!$A$1:$Z$1,0),0),4))),"Fixed N/A")</f>
        <v>Fixed N/A</v>
      </c>
      <c r="M82" s="105" t="str">
        <f>IFERROR(IF($C82="","",IF(LEFT(M$12,1)="D",ROUND(VLOOKUP($C82&amp;$D82,'All Prices'!$A$4:$Z$832,MATCH(IF(LEFT(M$13,1)="D","DC","Var")&amp;IF($J$2="Standard","F",IF($J$2="Fixed","FF",""))&amp;VALUE(LEFT(IF(M$12="",L$12,M$12),1))*12,'All Prices'!$A$1:$Z$1,0),0),0),ROUND(VLOOKUP($C82&amp;$D82,'All Prices'!$A$4:$Z$832,MATCH(IF(LEFT(M$13,1)="D","DC","Var")&amp;IF($J$2="Standard","F",IF($J$2="Fixed","FF",""))&amp;VALUE(LEFT(IF(M$12="",L$12,M$12),1))*12,'All Prices'!$A$1:$Z$1,0),0),4))),"Fixed N/A")</f>
        <v>Fixed N/A</v>
      </c>
      <c r="N82" s="106" t="str">
        <f>IFERROR(IF($C82="","",IF(LEFT(N$12,1)="D",ROUND(VLOOKUP($C82&amp;$D82,'All Prices'!$A$4:$Z$832,MATCH(IF(LEFT(N$13,1)="D","DC","Var")&amp;IF($J$2="Standard","F",IF($J$2="Fixed","FF",""))&amp;VALUE(LEFT(IF(N$12="",M$12,N$12),1))*12,'All Prices'!$A$1:$Z$1,0),0),0),ROUND(VLOOKUP($C82&amp;$D82,'All Prices'!$A$4:$Z$832,MATCH(IF(LEFT(N$13,1)="D","DC","Var")&amp;IF($J$2="Standard","F",IF($J$2="Fixed","FF",""))&amp;VALUE(LEFT(IF(N$12="",M$12,N$12),1))*12,'All Prices'!$A$1:$Z$1,0),0),4))),"Fixed N/A")</f>
        <v>Fixed N/A</v>
      </c>
      <c r="O82" s="105" t="str">
        <f>IFERROR(IF($C82="","",IF(LEFT(O$12,1)="D",ROUND(VLOOKUP($C82&amp;$D82,'All Prices'!$A$4:$Z$832,MATCH(IF(LEFT(O$13,1)="D","DC","Var")&amp;IF($J$2="Standard","F",IF($J$2="Fixed","FF",""))&amp;VALUE(LEFT(IF(O$12="",N$12,O$12),1))*12,'All Prices'!$A$1:$Z$1,0),0),0),ROUND(VLOOKUP($C82&amp;$D82,'All Prices'!$A$4:$Z$832,MATCH(IF(LEFT(O$13,1)="D","DC","Var")&amp;IF($J$2="Standard","F",IF($J$2="Fixed","FF",""))&amp;VALUE(LEFT(IF(O$12="",N$12,O$12),1))*12,'All Prices'!$A$1:$Z$1,0),0),4))),"Fixed N/A")</f>
        <v>Fixed N/A</v>
      </c>
      <c r="P82" s="106" t="str">
        <f>IFERROR(IF($C82="","",IF(LEFT(P$12,1)="D",ROUND(VLOOKUP($C82&amp;$D82,'All Prices'!$A$4:$Z$832,MATCH(IF(LEFT(P$13,1)="D","DC","Var")&amp;IF($J$2="Standard","F",IF($J$2="Fixed","FF",""))&amp;VALUE(LEFT(IF(P$12="",O$12,P$12),1))*12,'All Prices'!$A$1:$Z$1,0),0),0),ROUND(VLOOKUP($C82&amp;$D82,'All Prices'!$A$4:$Z$832,MATCH(IF(LEFT(P$13,1)="D","DC","Var")&amp;IF($J$2="Standard","F",IF($J$2="Fixed","FF",""))&amp;VALUE(LEFT(IF(P$12="",O$12,P$12),1))*12,'All Prices'!$A$1:$Z$1,0),0),4))),"Fixed N/A")</f>
        <v>Fixed N/A</v>
      </c>
    </row>
    <row r="83" spans="2:16" x14ac:dyDescent="0.35">
      <c r="B83" s="101" t="str">
        <f t="shared" si="1"/>
        <v>EM</v>
      </c>
      <c r="C83" s="101" t="s">
        <v>17</v>
      </c>
      <c r="D83" s="107">
        <v>73200</v>
      </c>
      <c r="E83" s="107">
        <v>100000</v>
      </c>
      <c r="F83" s="102" t="str">
        <f>IF(C83="","",'Postcode search'!$C$40&amp;ROUND($C$8,2)&amp;C83&amp;LEFT(D83,2)&amp;IF($J$2="Standard","F","FF")&amp;IF('Postcode search'!$D$4="Yes", "A1", "A0")&amp;IF('Postcode search'!$D$5="Yes","G1","G0"))</f>
        <v>B44930EM473FFA1G0</v>
      </c>
      <c r="G83" s="103">
        <f>IFERROR(IF($C83="","",IF(LEFT(G$12,1)="D",ROUND(VLOOKUP($C83&amp;$D83,'All Prices'!$A$4:$Z$832,MATCH(IF(LEFT(G$13,1)="D","DC","Var")&amp;IF($J$2="Standard","F",IF($J$2="Fixed","FF",""))&amp;VALUE(LEFT(IF(G$12="",E$12,G$12),1))*12,'All Prices'!$A$1:$Z$1,0),0),0),ROUND(VLOOKUP($C83&amp;$D83,'All Prices'!$A$4:$Z$832,MATCH(IF(LEFT(G$13,1)="D","DC","Var")&amp;IF($J$2="Standard","F",IF($J$2="Fixed","FF",""))&amp;VALUE(LEFT(IF(G$12="",E$12,G$12),1))*12,'All Prices'!$A$1:$Z$1,0),0),4))),"Fixed N/A")</f>
        <v>271.67959999999999</v>
      </c>
      <c r="H83" s="104">
        <f>IFERROR(IF($C83="","",IF(LEFT(H$12,1)="D",ROUND(VLOOKUP($C83&amp;$D83,'All Prices'!$A$4:$Z$832,MATCH(IF(LEFT(H$13,1)="D","DC","Var")&amp;IF($J$2="Standard","F",IF($J$2="Fixed","FF",""))&amp;VALUE(LEFT(IF(H$12="",G$12,H$12),1))*12,'All Prices'!$A$1:$Z$1,0),0),0),ROUND(VLOOKUP($C83&amp;$D83,'All Prices'!$A$4:$Z$832,MATCH(IF(LEFT(H$13,1)="D","DC","Var")&amp;IF($J$2="Standard","F",IF($J$2="Fixed","FF",""))&amp;VALUE(LEFT(IF(H$12="",G$12,H$12),1))*12,'All Prices'!$A$1:$Z$1,0),0),4))),"Fixed N/A")</f>
        <v>12.104799999999999</v>
      </c>
      <c r="I83" s="103" t="str">
        <f>IFERROR(IF($C83="","",IF(LEFT(I$12,1)="D",ROUND(VLOOKUP($C83&amp;$D83,'All Prices'!$A$4:$Z$832,MATCH(IF(LEFT(I$13,1)="D","DC","Var")&amp;IF($J$2="Standard","F",IF($J$2="Fixed","FF",""))&amp;VALUE(LEFT(IF(I$12="",H$12,I$12),1))*12,'All Prices'!$A$1:$Z$1,0),0),0),ROUND(VLOOKUP($C83&amp;$D83,'All Prices'!$A$4:$Z$832,MATCH(IF(LEFT(I$13,1)="D","DC","Var")&amp;IF($J$2="Standard","F",IF($J$2="Fixed","FF",""))&amp;VALUE(LEFT(IF(I$12="",H$12,I$12),1))*12,'All Prices'!$A$1:$Z$1,0),0),4))),"Fixed N/A")</f>
        <v>Fixed N/A</v>
      </c>
      <c r="J83" s="104" t="str">
        <f>IFERROR(IF($C83="","",IF(LEFT(J$12,1)="D",ROUND(VLOOKUP($C83&amp;$D83,'All Prices'!$A$4:$Z$832,MATCH(IF(LEFT(J$13,1)="D","DC","Var")&amp;IF($J$2="Standard","F",IF($J$2="Fixed","FF",""))&amp;VALUE(LEFT(IF(J$12="",I$12,J$12),1))*12,'All Prices'!$A$1:$Z$1,0),0),0),ROUND(VLOOKUP($C83&amp;$D83,'All Prices'!$A$4:$Z$832,MATCH(IF(LEFT(J$13,1)="D","DC","Var")&amp;IF($J$2="Standard","F",IF($J$2="Fixed","FF",""))&amp;VALUE(LEFT(IF(J$12="",I$12,J$12),1))*12,'All Prices'!$A$1:$Z$1,0),0),4))),"Fixed N/A")</f>
        <v>Fixed N/A</v>
      </c>
      <c r="K83" s="103" t="str">
        <f>IFERROR(IF($C83="","",IF(LEFT(K$12,1)="D",ROUND(VLOOKUP($C83&amp;$D83,'All Prices'!$A$4:$Z$832,MATCH(IF(LEFT(K$13,1)="D","DC","Var")&amp;IF($J$2="Standard","F",IF($J$2="Fixed","FF",""))&amp;VALUE(LEFT(IF(K$12="",J$12,K$12),1))*12,'All Prices'!$A$1:$Z$1,0),0),0),ROUND(VLOOKUP($C83&amp;$D83,'All Prices'!$A$4:$Z$832,MATCH(IF(LEFT(K$13,1)="D","DC","Var")&amp;IF($J$2="Standard","F",IF($J$2="Fixed","FF",""))&amp;VALUE(LEFT(IF(K$12="",J$12,K$12),1))*12,'All Prices'!$A$1:$Z$1,0),0),4))),"Fixed N/A")</f>
        <v>Fixed N/A</v>
      </c>
      <c r="L83" s="104" t="str">
        <f>IFERROR(IF($C83="","",IF(LEFT(L$12,1)="D",ROUND(VLOOKUP($C83&amp;$D83,'All Prices'!$A$4:$Z$832,MATCH(IF(LEFT(L$13,1)="D","DC","Var")&amp;IF($J$2="Standard","F",IF($J$2="Fixed","FF",""))&amp;VALUE(LEFT(IF(L$12="",K$12,L$12),1))*12,'All Prices'!$A$1:$Z$1,0),0),0),ROUND(VLOOKUP($C83&amp;$D83,'All Prices'!$A$4:$Z$832,MATCH(IF(LEFT(L$13,1)="D","DC","Var")&amp;IF($J$2="Standard","F",IF($J$2="Fixed","FF",""))&amp;VALUE(LEFT(IF(L$12="",K$12,L$12),1))*12,'All Prices'!$A$1:$Z$1,0),0),4))),"Fixed N/A")</f>
        <v>Fixed N/A</v>
      </c>
      <c r="M83" s="105" t="str">
        <f>IFERROR(IF($C83="","",IF(LEFT(M$12,1)="D",ROUND(VLOOKUP($C83&amp;$D83,'All Prices'!$A$4:$Z$832,MATCH(IF(LEFT(M$13,1)="D","DC","Var")&amp;IF($J$2="Standard","F",IF($J$2="Fixed","FF",""))&amp;VALUE(LEFT(IF(M$12="",L$12,M$12),1))*12,'All Prices'!$A$1:$Z$1,0),0),0),ROUND(VLOOKUP($C83&amp;$D83,'All Prices'!$A$4:$Z$832,MATCH(IF(LEFT(M$13,1)="D","DC","Var")&amp;IF($J$2="Standard","F",IF($J$2="Fixed","FF",""))&amp;VALUE(LEFT(IF(M$12="",L$12,M$12),1))*12,'All Prices'!$A$1:$Z$1,0),0),4))),"Fixed N/A")</f>
        <v>Fixed N/A</v>
      </c>
      <c r="N83" s="106" t="str">
        <f>IFERROR(IF($C83="","",IF(LEFT(N$12,1)="D",ROUND(VLOOKUP($C83&amp;$D83,'All Prices'!$A$4:$Z$832,MATCH(IF(LEFT(N$13,1)="D","DC","Var")&amp;IF($J$2="Standard","F",IF($J$2="Fixed","FF",""))&amp;VALUE(LEFT(IF(N$12="",M$12,N$12),1))*12,'All Prices'!$A$1:$Z$1,0),0),0),ROUND(VLOOKUP($C83&amp;$D83,'All Prices'!$A$4:$Z$832,MATCH(IF(LEFT(N$13,1)="D","DC","Var")&amp;IF($J$2="Standard","F",IF($J$2="Fixed","FF",""))&amp;VALUE(LEFT(IF(N$12="",M$12,N$12),1))*12,'All Prices'!$A$1:$Z$1,0),0),4))),"Fixed N/A")</f>
        <v>Fixed N/A</v>
      </c>
      <c r="O83" s="105" t="str">
        <f>IFERROR(IF($C83="","",IF(LEFT(O$12,1)="D",ROUND(VLOOKUP($C83&amp;$D83,'All Prices'!$A$4:$Z$832,MATCH(IF(LEFT(O$13,1)="D","DC","Var")&amp;IF($J$2="Standard","F",IF($J$2="Fixed","FF",""))&amp;VALUE(LEFT(IF(O$12="",N$12,O$12),1))*12,'All Prices'!$A$1:$Z$1,0),0),0),ROUND(VLOOKUP($C83&amp;$D83,'All Prices'!$A$4:$Z$832,MATCH(IF(LEFT(O$13,1)="D","DC","Var")&amp;IF($J$2="Standard","F",IF($J$2="Fixed","FF",""))&amp;VALUE(LEFT(IF(O$12="",N$12,O$12),1))*12,'All Prices'!$A$1:$Z$1,0),0),4))),"Fixed N/A")</f>
        <v>Fixed N/A</v>
      </c>
      <c r="P83" s="106" t="str">
        <f>IFERROR(IF($C83="","",IF(LEFT(P$12,1)="D",ROUND(VLOOKUP($C83&amp;$D83,'All Prices'!$A$4:$Z$832,MATCH(IF(LEFT(P$13,1)="D","DC","Var")&amp;IF($J$2="Standard","F",IF($J$2="Fixed","FF",""))&amp;VALUE(LEFT(IF(P$12="",O$12,P$12),1))*12,'All Prices'!$A$1:$Z$1,0),0),0),ROUND(VLOOKUP($C83&amp;$D83,'All Prices'!$A$4:$Z$832,MATCH(IF(LEFT(P$13,1)="D","DC","Var")&amp;IF($J$2="Standard","F",IF($J$2="Fixed","FF",""))&amp;VALUE(LEFT(IF(P$12="",O$12,P$12),1))*12,'All Prices'!$A$1:$Z$1,0),0),4))),"Fixed N/A")</f>
        <v>Fixed N/A</v>
      </c>
    </row>
    <row r="84" spans="2:16" x14ac:dyDescent="0.35">
      <c r="B84" s="101" t="str">
        <f t="shared" si="1"/>
        <v>EM</v>
      </c>
      <c r="C84" s="101" t="s">
        <v>17</v>
      </c>
      <c r="D84" s="107">
        <v>100000</v>
      </c>
      <c r="E84" s="107">
        <v>125000</v>
      </c>
      <c r="F84" s="102" t="str">
        <f>IF(C84="","",'Postcode search'!$C$40&amp;ROUND($C$8,2)&amp;C84&amp;LEFT(D84,3)&amp;IF($J$2="Standard","F","FF")&amp;IF('Postcode search'!$D$4="Yes", "A1", "A0")&amp;IF('Postcode search'!$D$5="Yes","G1","G0"))</f>
        <v>B44930EM4100FFA1G0</v>
      </c>
      <c r="G84" s="103">
        <f>IFERROR(IF($C84="","",IF(LEFT(G$12,1)="D",ROUND(VLOOKUP($C84&amp;$D84,'All Prices'!$A$4:$Z$832,MATCH(IF(LEFT(G$13,1)="D","DC","Var")&amp;IF($J$2="Standard","F",IF($J$2="Fixed","FF",""))&amp;VALUE(LEFT(IF(G$12="",E$12,G$12),1))*12,'All Prices'!$A$1:$Z$1,0),0),0),ROUND(VLOOKUP($C84&amp;$D84,'All Prices'!$A$4:$Z$832,MATCH(IF(LEFT(G$13,1)="D","DC","Var")&amp;IF($J$2="Standard","F",IF($J$2="Fixed","FF",""))&amp;VALUE(LEFT(IF(G$12="",E$12,G$12),1))*12,'All Prices'!$A$1:$Z$1,0),0),4))),"Fixed N/A")</f>
        <v>334.57940000000002</v>
      </c>
      <c r="H84" s="104">
        <f>IFERROR(IF($C84="","",IF(LEFT(H$12,1)="D",ROUND(VLOOKUP($C84&amp;$D84,'All Prices'!$A$4:$Z$832,MATCH(IF(LEFT(H$13,1)="D","DC","Var")&amp;IF($J$2="Standard","F",IF($J$2="Fixed","FF",""))&amp;VALUE(LEFT(IF(H$12="",G$12,H$12),1))*12,'All Prices'!$A$1:$Z$1,0),0),0),ROUND(VLOOKUP($C84&amp;$D84,'All Prices'!$A$4:$Z$832,MATCH(IF(LEFT(H$13,1)="D","DC","Var")&amp;IF($J$2="Standard","F",IF($J$2="Fixed","FF",""))&amp;VALUE(LEFT(IF(H$12="",G$12,H$12),1))*12,'All Prices'!$A$1:$Z$1,0),0),4))),"Fixed N/A")</f>
        <v>12.104799999999999</v>
      </c>
      <c r="I84" s="103" t="str">
        <f>IFERROR(IF($C84="","",IF(LEFT(I$12,1)="D",ROUND(VLOOKUP($C84&amp;$D84,'All Prices'!$A$4:$Z$832,MATCH(IF(LEFT(I$13,1)="D","DC","Var")&amp;IF($J$2="Standard","F",IF($J$2="Fixed","FF",""))&amp;VALUE(LEFT(IF(I$12="",H$12,I$12),1))*12,'All Prices'!$A$1:$Z$1,0),0),0),ROUND(VLOOKUP($C84&amp;$D84,'All Prices'!$A$4:$Z$832,MATCH(IF(LEFT(I$13,1)="D","DC","Var")&amp;IF($J$2="Standard","F",IF($J$2="Fixed","FF",""))&amp;VALUE(LEFT(IF(I$12="",H$12,I$12),1))*12,'All Prices'!$A$1:$Z$1,0),0),4))),"Fixed N/A")</f>
        <v>Fixed N/A</v>
      </c>
      <c r="J84" s="104" t="str">
        <f>IFERROR(IF($C84="","",IF(LEFT(J$12,1)="D",ROUND(VLOOKUP($C84&amp;$D84,'All Prices'!$A$4:$Z$832,MATCH(IF(LEFT(J$13,1)="D","DC","Var")&amp;IF($J$2="Standard","F",IF($J$2="Fixed","FF",""))&amp;VALUE(LEFT(IF(J$12="",I$12,J$12),1))*12,'All Prices'!$A$1:$Z$1,0),0),0),ROUND(VLOOKUP($C84&amp;$D84,'All Prices'!$A$4:$Z$832,MATCH(IF(LEFT(J$13,1)="D","DC","Var")&amp;IF($J$2="Standard","F",IF($J$2="Fixed","FF",""))&amp;VALUE(LEFT(IF(J$12="",I$12,J$12),1))*12,'All Prices'!$A$1:$Z$1,0),0),4))),"Fixed N/A")</f>
        <v>Fixed N/A</v>
      </c>
      <c r="K84" s="103" t="str">
        <f>IFERROR(IF($C84="","",IF(LEFT(K$12,1)="D",ROUND(VLOOKUP($C84&amp;$D84,'All Prices'!$A$4:$Z$832,MATCH(IF(LEFT(K$13,1)="D","DC","Var")&amp;IF($J$2="Standard","F",IF($J$2="Fixed","FF",""))&amp;VALUE(LEFT(IF(K$12="",J$12,K$12),1))*12,'All Prices'!$A$1:$Z$1,0),0),0),ROUND(VLOOKUP($C84&amp;$D84,'All Prices'!$A$4:$Z$832,MATCH(IF(LEFT(K$13,1)="D","DC","Var")&amp;IF($J$2="Standard","F",IF($J$2="Fixed","FF",""))&amp;VALUE(LEFT(IF(K$12="",J$12,K$12),1))*12,'All Prices'!$A$1:$Z$1,0),0),4))),"Fixed N/A")</f>
        <v>Fixed N/A</v>
      </c>
      <c r="L84" s="104" t="str">
        <f>IFERROR(IF($C84="","",IF(LEFT(L$12,1)="D",ROUND(VLOOKUP($C84&amp;$D84,'All Prices'!$A$4:$Z$832,MATCH(IF(LEFT(L$13,1)="D","DC","Var")&amp;IF($J$2="Standard","F",IF($J$2="Fixed","FF",""))&amp;VALUE(LEFT(IF(L$12="",K$12,L$12),1))*12,'All Prices'!$A$1:$Z$1,0),0),0),ROUND(VLOOKUP($C84&amp;$D84,'All Prices'!$A$4:$Z$832,MATCH(IF(LEFT(L$13,1)="D","DC","Var")&amp;IF($J$2="Standard","F",IF($J$2="Fixed","FF",""))&amp;VALUE(LEFT(IF(L$12="",K$12,L$12),1))*12,'All Prices'!$A$1:$Z$1,0),0),4))),"Fixed N/A")</f>
        <v>Fixed N/A</v>
      </c>
      <c r="M84" s="105" t="str">
        <f>IFERROR(IF($C84="","",IF(LEFT(M$12,1)="D",ROUND(VLOOKUP($C84&amp;$D84,'All Prices'!$A$4:$Z$832,MATCH(IF(LEFT(M$13,1)="D","DC","Var")&amp;IF($J$2="Standard","F",IF($J$2="Fixed","FF",""))&amp;VALUE(LEFT(IF(M$12="",L$12,M$12),1))*12,'All Prices'!$A$1:$Z$1,0),0),0),ROUND(VLOOKUP($C84&amp;$D84,'All Prices'!$A$4:$Z$832,MATCH(IF(LEFT(M$13,1)="D","DC","Var")&amp;IF($J$2="Standard","F",IF($J$2="Fixed","FF",""))&amp;VALUE(LEFT(IF(M$12="",L$12,M$12),1))*12,'All Prices'!$A$1:$Z$1,0),0),4))),"Fixed N/A")</f>
        <v>Fixed N/A</v>
      </c>
      <c r="N84" s="106" t="str">
        <f>IFERROR(IF($C84="","",IF(LEFT(N$12,1)="D",ROUND(VLOOKUP($C84&amp;$D84,'All Prices'!$A$4:$Z$832,MATCH(IF(LEFT(N$13,1)="D","DC","Var")&amp;IF($J$2="Standard","F",IF($J$2="Fixed","FF",""))&amp;VALUE(LEFT(IF(N$12="",M$12,N$12),1))*12,'All Prices'!$A$1:$Z$1,0),0),0),ROUND(VLOOKUP($C84&amp;$D84,'All Prices'!$A$4:$Z$832,MATCH(IF(LEFT(N$13,1)="D","DC","Var")&amp;IF($J$2="Standard","F",IF($J$2="Fixed","FF",""))&amp;VALUE(LEFT(IF(N$12="",M$12,N$12),1))*12,'All Prices'!$A$1:$Z$1,0),0),4))),"Fixed N/A")</f>
        <v>Fixed N/A</v>
      </c>
      <c r="O84" s="105" t="str">
        <f>IFERROR(IF($C84="","",IF(LEFT(O$12,1)="D",ROUND(VLOOKUP($C84&amp;$D84,'All Prices'!$A$4:$Z$832,MATCH(IF(LEFT(O$13,1)="D","DC","Var")&amp;IF($J$2="Standard","F",IF($J$2="Fixed","FF",""))&amp;VALUE(LEFT(IF(O$12="",N$12,O$12),1))*12,'All Prices'!$A$1:$Z$1,0),0),0),ROUND(VLOOKUP($C84&amp;$D84,'All Prices'!$A$4:$Z$832,MATCH(IF(LEFT(O$13,1)="D","DC","Var")&amp;IF($J$2="Standard","F",IF($J$2="Fixed","FF",""))&amp;VALUE(LEFT(IF(O$12="",N$12,O$12),1))*12,'All Prices'!$A$1:$Z$1,0),0),4))),"Fixed N/A")</f>
        <v>Fixed N/A</v>
      </c>
      <c r="P84" s="106" t="str">
        <f>IFERROR(IF($C84="","",IF(LEFT(P$12,1)="D",ROUND(VLOOKUP($C84&amp;$D84,'All Prices'!$A$4:$Z$832,MATCH(IF(LEFT(P$13,1)="D","DC","Var")&amp;IF($J$2="Standard","F",IF($J$2="Fixed","FF",""))&amp;VALUE(LEFT(IF(P$12="",O$12,P$12),1))*12,'All Prices'!$A$1:$Z$1,0),0),0),ROUND(VLOOKUP($C84&amp;$D84,'All Prices'!$A$4:$Z$832,MATCH(IF(LEFT(P$13,1)="D","DC","Var")&amp;IF($J$2="Standard","F",IF($J$2="Fixed","FF",""))&amp;VALUE(LEFT(IF(P$12="",O$12,P$12),1))*12,'All Prices'!$A$1:$Z$1,0),0),4))),"Fixed N/A")</f>
        <v>Fixed N/A</v>
      </c>
    </row>
    <row r="85" spans="2:16" x14ac:dyDescent="0.35">
      <c r="B85" s="101" t="str">
        <f t="shared" si="1"/>
        <v>EM</v>
      </c>
      <c r="C85" s="101" t="s">
        <v>17</v>
      </c>
      <c r="D85" s="107">
        <v>125000</v>
      </c>
      <c r="E85" s="107">
        <v>150000</v>
      </c>
      <c r="F85" s="102" t="str">
        <f>IF(C85="","",'Postcode search'!$C$40&amp;ROUND($C$8,2)&amp;C85&amp;LEFT(D85,3)&amp;IF($J$2="Standard","F","FF")&amp;IF('Postcode search'!$D$4="Yes", "A1", "A0")&amp;IF('Postcode search'!$D$5="Yes","G1","G0"))</f>
        <v>B44930EM4125FFA1G0</v>
      </c>
      <c r="G85" s="103">
        <f>IFERROR(IF($C85="","",IF(LEFT(G$12,1)="D",ROUND(VLOOKUP($C85&amp;$D85,'All Prices'!$A$4:$Z$832,MATCH(IF(LEFT(G$13,1)="D","DC","Var")&amp;IF($J$2="Standard","F",IF($J$2="Fixed","FF",""))&amp;VALUE(LEFT(IF(G$12="",E$12,G$12),1))*12,'All Prices'!$A$1:$Z$1,0),0),0),ROUND(VLOOKUP($C85&amp;$D85,'All Prices'!$A$4:$Z$832,MATCH(IF(LEFT(G$13,1)="D","DC","Var")&amp;IF($J$2="Standard","F",IF($J$2="Fixed","FF",""))&amp;VALUE(LEFT(IF(G$12="",E$12,G$12),1))*12,'All Prices'!$A$1:$Z$1,0),0),4))),"Fixed N/A")</f>
        <v>394.34780000000001</v>
      </c>
      <c r="H85" s="104">
        <f>IFERROR(IF($C85="","",IF(LEFT(H$12,1)="D",ROUND(VLOOKUP($C85&amp;$D85,'All Prices'!$A$4:$Z$832,MATCH(IF(LEFT(H$13,1)="D","DC","Var")&amp;IF($J$2="Standard","F",IF($J$2="Fixed","FF",""))&amp;VALUE(LEFT(IF(H$12="",G$12,H$12),1))*12,'All Prices'!$A$1:$Z$1,0),0),0),ROUND(VLOOKUP($C85&amp;$D85,'All Prices'!$A$4:$Z$832,MATCH(IF(LEFT(H$13,1)="D","DC","Var")&amp;IF($J$2="Standard","F",IF($J$2="Fixed","FF",""))&amp;VALUE(LEFT(IF(H$12="",G$12,H$12),1))*12,'All Prices'!$A$1:$Z$1,0),0),4))),"Fixed N/A")</f>
        <v>12.104799999999999</v>
      </c>
      <c r="I85" s="103" t="str">
        <f>IFERROR(IF($C85="","",IF(LEFT(I$12,1)="D",ROUND(VLOOKUP($C85&amp;$D85,'All Prices'!$A$4:$Z$832,MATCH(IF(LEFT(I$13,1)="D","DC","Var")&amp;IF($J$2="Standard","F",IF($J$2="Fixed","FF",""))&amp;VALUE(LEFT(IF(I$12="",H$12,I$12),1))*12,'All Prices'!$A$1:$Z$1,0),0),0),ROUND(VLOOKUP($C85&amp;$D85,'All Prices'!$A$4:$Z$832,MATCH(IF(LEFT(I$13,1)="D","DC","Var")&amp;IF($J$2="Standard","F",IF($J$2="Fixed","FF",""))&amp;VALUE(LEFT(IF(I$12="",H$12,I$12),1))*12,'All Prices'!$A$1:$Z$1,0),0),4))),"Fixed N/A")</f>
        <v>Fixed N/A</v>
      </c>
      <c r="J85" s="104" t="str">
        <f>IFERROR(IF($C85="","",IF(LEFT(J$12,1)="D",ROUND(VLOOKUP($C85&amp;$D85,'All Prices'!$A$4:$Z$832,MATCH(IF(LEFT(J$13,1)="D","DC","Var")&amp;IF($J$2="Standard","F",IF($J$2="Fixed","FF",""))&amp;VALUE(LEFT(IF(J$12="",I$12,J$12),1))*12,'All Prices'!$A$1:$Z$1,0),0),0),ROUND(VLOOKUP($C85&amp;$D85,'All Prices'!$A$4:$Z$832,MATCH(IF(LEFT(J$13,1)="D","DC","Var")&amp;IF($J$2="Standard","F",IF($J$2="Fixed","FF",""))&amp;VALUE(LEFT(IF(J$12="",I$12,J$12),1))*12,'All Prices'!$A$1:$Z$1,0),0),4))),"Fixed N/A")</f>
        <v>Fixed N/A</v>
      </c>
      <c r="K85" s="103" t="str">
        <f>IFERROR(IF($C85="","",IF(LEFT(K$12,1)="D",ROUND(VLOOKUP($C85&amp;$D85,'All Prices'!$A$4:$Z$832,MATCH(IF(LEFT(K$13,1)="D","DC","Var")&amp;IF($J$2="Standard","F",IF($J$2="Fixed","FF",""))&amp;VALUE(LEFT(IF(K$12="",J$12,K$12),1))*12,'All Prices'!$A$1:$Z$1,0),0),0),ROUND(VLOOKUP($C85&amp;$D85,'All Prices'!$A$4:$Z$832,MATCH(IF(LEFT(K$13,1)="D","DC","Var")&amp;IF($J$2="Standard","F",IF($J$2="Fixed","FF",""))&amp;VALUE(LEFT(IF(K$12="",J$12,K$12),1))*12,'All Prices'!$A$1:$Z$1,0),0),4))),"Fixed N/A")</f>
        <v>Fixed N/A</v>
      </c>
      <c r="L85" s="104" t="str">
        <f>IFERROR(IF($C85="","",IF(LEFT(L$12,1)="D",ROUND(VLOOKUP($C85&amp;$D85,'All Prices'!$A$4:$Z$832,MATCH(IF(LEFT(L$13,1)="D","DC","Var")&amp;IF($J$2="Standard","F",IF($J$2="Fixed","FF",""))&amp;VALUE(LEFT(IF(L$12="",K$12,L$12),1))*12,'All Prices'!$A$1:$Z$1,0),0),0),ROUND(VLOOKUP($C85&amp;$D85,'All Prices'!$A$4:$Z$832,MATCH(IF(LEFT(L$13,1)="D","DC","Var")&amp;IF($J$2="Standard","F",IF($J$2="Fixed","FF",""))&amp;VALUE(LEFT(IF(L$12="",K$12,L$12),1))*12,'All Prices'!$A$1:$Z$1,0),0),4))),"Fixed N/A")</f>
        <v>Fixed N/A</v>
      </c>
      <c r="M85" s="105" t="str">
        <f>IFERROR(IF($C85="","",IF(LEFT(M$12,1)="D",ROUND(VLOOKUP($C85&amp;$D85,'All Prices'!$A$4:$Z$832,MATCH(IF(LEFT(M$13,1)="D","DC","Var")&amp;IF($J$2="Standard","F",IF($J$2="Fixed","FF",""))&amp;VALUE(LEFT(IF(M$12="",L$12,M$12),1))*12,'All Prices'!$A$1:$Z$1,0),0),0),ROUND(VLOOKUP($C85&amp;$D85,'All Prices'!$A$4:$Z$832,MATCH(IF(LEFT(M$13,1)="D","DC","Var")&amp;IF($J$2="Standard","F",IF($J$2="Fixed","FF",""))&amp;VALUE(LEFT(IF(M$12="",L$12,M$12),1))*12,'All Prices'!$A$1:$Z$1,0),0),4))),"Fixed N/A")</f>
        <v>Fixed N/A</v>
      </c>
      <c r="N85" s="106" t="str">
        <f>IFERROR(IF($C85="","",IF(LEFT(N$12,1)="D",ROUND(VLOOKUP($C85&amp;$D85,'All Prices'!$A$4:$Z$832,MATCH(IF(LEFT(N$13,1)="D","DC","Var")&amp;IF($J$2="Standard","F",IF($J$2="Fixed","FF",""))&amp;VALUE(LEFT(IF(N$12="",M$12,N$12),1))*12,'All Prices'!$A$1:$Z$1,0),0),0),ROUND(VLOOKUP($C85&amp;$D85,'All Prices'!$A$4:$Z$832,MATCH(IF(LEFT(N$13,1)="D","DC","Var")&amp;IF($J$2="Standard","F",IF($J$2="Fixed","FF",""))&amp;VALUE(LEFT(IF(N$12="",M$12,N$12),1))*12,'All Prices'!$A$1:$Z$1,0),0),4))),"Fixed N/A")</f>
        <v>Fixed N/A</v>
      </c>
      <c r="O85" s="105" t="str">
        <f>IFERROR(IF($C85="","",IF(LEFT(O$12,1)="D",ROUND(VLOOKUP($C85&amp;$D85,'All Prices'!$A$4:$Z$832,MATCH(IF(LEFT(O$13,1)="D","DC","Var")&amp;IF($J$2="Standard","F",IF($J$2="Fixed","FF",""))&amp;VALUE(LEFT(IF(O$12="",N$12,O$12),1))*12,'All Prices'!$A$1:$Z$1,0),0),0),ROUND(VLOOKUP($C85&amp;$D85,'All Prices'!$A$4:$Z$832,MATCH(IF(LEFT(O$13,1)="D","DC","Var")&amp;IF($J$2="Standard","F",IF($J$2="Fixed","FF",""))&amp;VALUE(LEFT(IF(O$12="",N$12,O$12),1))*12,'All Prices'!$A$1:$Z$1,0),0),4))),"Fixed N/A")</f>
        <v>Fixed N/A</v>
      </c>
      <c r="P85" s="106" t="str">
        <f>IFERROR(IF($C85="","",IF(LEFT(P$12,1)="D",ROUND(VLOOKUP($C85&amp;$D85,'All Prices'!$A$4:$Z$832,MATCH(IF(LEFT(P$13,1)="D","DC","Var")&amp;IF($J$2="Standard","F",IF($J$2="Fixed","FF",""))&amp;VALUE(LEFT(IF(P$12="",O$12,P$12),1))*12,'All Prices'!$A$1:$Z$1,0),0),0),ROUND(VLOOKUP($C85&amp;$D85,'All Prices'!$A$4:$Z$832,MATCH(IF(LEFT(P$13,1)="D","DC","Var")&amp;IF($J$2="Standard","F",IF($J$2="Fixed","FF",""))&amp;VALUE(LEFT(IF(P$12="",O$12,P$12),1))*12,'All Prices'!$A$1:$Z$1,0),0),4))),"Fixed N/A")</f>
        <v>Fixed N/A</v>
      </c>
    </row>
    <row r="86" spans="2:16" x14ac:dyDescent="0.35">
      <c r="B86" s="101" t="str">
        <f t="shared" si="1"/>
        <v>EM</v>
      </c>
      <c r="C86" s="101" t="s">
        <v>17</v>
      </c>
      <c r="D86" s="107">
        <v>150000</v>
      </c>
      <c r="E86" s="107">
        <v>175000</v>
      </c>
      <c r="F86" s="102" t="str">
        <f>IF(C86="","",'Postcode search'!$C$40&amp;ROUND($C$8,2)&amp;C86&amp;LEFT(D86,3)&amp;IF($J$2="Standard","F","FF")&amp;IF('Postcode search'!$D$4="Yes", "A1", "A0")&amp;IF('Postcode search'!$D$5="Yes","G1","G0"))</f>
        <v>B44930EM4150FFA1G0</v>
      </c>
      <c r="G86" s="103">
        <f>IFERROR(IF($C86="","",IF(LEFT(G$12,1)="D",ROUND(VLOOKUP($C86&amp;$D86,'All Prices'!$A$4:$Z$832,MATCH(IF(LEFT(G$13,1)="D","DC","Var")&amp;IF($J$2="Standard","F",IF($J$2="Fixed","FF",""))&amp;VALUE(LEFT(IF(G$12="",E$12,G$12),1))*12,'All Prices'!$A$1:$Z$1,0),0),0),ROUND(VLOOKUP($C86&amp;$D86,'All Prices'!$A$4:$Z$832,MATCH(IF(LEFT(G$13,1)="D","DC","Var")&amp;IF($J$2="Standard","F",IF($J$2="Fixed","FF",""))&amp;VALUE(LEFT(IF(G$12="",E$12,G$12),1))*12,'All Prices'!$A$1:$Z$1,0),0),4))),"Fixed N/A")</f>
        <v>453.27620000000002</v>
      </c>
      <c r="H86" s="104">
        <f>IFERROR(IF($C86="","",IF(LEFT(H$12,1)="D",ROUND(VLOOKUP($C86&amp;$D86,'All Prices'!$A$4:$Z$832,MATCH(IF(LEFT(H$13,1)="D","DC","Var")&amp;IF($J$2="Standard","F",IF($J$2="Fixed","FF",""))&amp;VALUE(LEFT(IF(H$12="",G$12,H$12),1))*12,'All Prices'!$A$1:$Z$1,0),0),0),ROUND(VLOOKUP($C86&amp;$D86,'All Prices'!$A$4:$Z$832,MATCH(IF(LEFT(H$13,1)="D","DC","Var")&amp;IF($J$2="Standard","F",IF($J$2="Fixed","FF",""))&amp;VALUE(LEFT(IF(H$12="",G$12,H$12),1))*12,'All Prices'!$A$1:$Z$1,0),0),4))),"Fixed N/A")</f>
        <v>12.104799999999999</v>
      </c>
      <c r="I86" s="103" t="str">
        <f>IFERROR(IF($C86="","",IF(LEFT(I$12,1)="D",ROUND(VLOOKUP($C86&amp;$D86,'All Prices'!$A$4:$Z$832,MATCH(IF(LEFT(I$13,1)="D","DC","Var")&amp;IF($J$2="Standard","F",IF($J$2="Fixed","FF",""))&amp;VALUE(LEFT(IF(I$12="",H$12,I$12),1))*12,'All Prices'!$A$1:$Z$1,0),0),0),ROUND(VLOOKUP($C86&amp;$D86,'All Prices'!$A$4:$Z$832,MATCH(IF(LEFT(I$13,1)="D","DC","Var")&amp;IF($J$2="Standard","F",IF($J$2="Fixed","FF",""))&amp;VALUE(LEFT(IF(I$12="",H$12,I$12),1))*12,'All Prices'!$A$1:$Z$1,0),0),4))),"Fixed N/A")</f>
        <v>Fixed N/A</v>
      </c>
      <c r="J86" s="104" t="str">
        <f>IFERROR(IF($C86="","",IF(LEFT(J$12,1)="D",ROUND(VLOOKUP($C86&amp;$D86,'All Prices'!$A$4:$Z$832,MATCH(IF(LEFT(J$13,1)="D","DC","Var")&amp;IF($J$2="Standard","F",IF($J$2="Fixed","FF",""))&amp;VALUE(LEFT(IF(J$12="",I$12,J$12),1))*12,'All Prices'!$A$1:$Z$1,0),0),0),ROUND(VLOOKUP($C86&amp;$D86,'All Prices'!$A$4:$Z$832,MATCH(IF(LEFT(J$13,1)="D","DC","Var")&amp;IF($J$2="Standard","F",IF($J$2="Fixed","FF",""))&amp;VALUE(LEFT(IF(J$12="",I$12,J$12),1))*12,'All Prices'!$A$1:$Z$1,0),0),4))),"Fixed N/A")</f>
        <v>Fixed N/A</v>
      </c>
      <c r="K86" s="103" t="str">
        <f>IFERROR(IF($C86="","",IF(LEFT(K$12,1)="D",ROUND(VLOOKUP($C86&amp;$D86,'All Prices'!$A$4:$Z$832,MATCH(IF(LEFT(K$13,1)="D","DC","Var")&amp;IF($J$2="Standard","F",IF($J$2="Fixed","FF",""))&amp;VALUE(LEFT(IF(K$12="",J$12,K$12),1))*12,'All Prices'!$A$1:$Z$1,0),0),0),ROUND(VLOOKUP($C86&amp;$D86,'All Prices'!$A$4:$Z$832,MATCH(IF(LEFT(K$13,1)="D","DC","Var")&amp;IF($J$2="Standard","F",IF($J$2="Fixed","FF",""))&amp;VALUE(LEFT(IF(K$12="",J$12,K$12),1))*12,'All Prices'!$A$1:$Z$1,0),0),4))),"Fixed N/A")</f>
        <v>Fixed N/A</v>
      </c>
      <c r="L86" s="104" t="str">
        <f>IFERROR(IF($C86="","",IF(LEFT(L$12,1)="D",ROUND(VLOOKUP($C86&amp;$D86,'All Prices'!$A$4:$Z$832,MATCH(IF(LEFT(L$13,1)="D","DC","Var")&amp;IF($J$2="Standard","F",IF($J$2="Fixed","FF",""))&amp;VALUE(LEFT(IF(L$12="",K$12,L$12),1))*12,'All Prices'!$A$1:$Z$1,0),0),0),ROUND(VLOOKUP($C86&amp;$D86,'All Prices'!$A$4:$Z$832,MATCH(IF(LEFT(L$13,1)="D","DC","Var")&amp;IF($J$2="Standard","F",IF($J$2="Fixed","FF",""))&amp;VALUE(LEFT(IF(L$12="",K$12,L$12),1))*12,'All Prices'!$A$1:$Z$1,0),0),4))),"Fixed N/A")</f>
        <v>Fixed N/A</v>
      </c>
      <c r="M86" s="105" t="str">
        <f>IFERROR(IF($C86="","",IF(LEFT(M$12,1)="D",ROUND(VLOOKUP($C86&amp;$D86,'All Prices'!$A$4:$Z$832,MATCH(IF(LEFT(M$13,1)="D","DC","Var")&amp;IF($J$2="Standard","F",IF($J$2="Fixed","FF",""))&amp;VALUE(LEFT(IF(M$12="",L$12,M$12),1))*12,'All Prices'!$A$1:$Z$1,0),0),0),ROUND(VLOOKUP($C86&amp;$D86,'All Prices'!$A$4:$Z$832,MATCH(IF(LEFT(M$13,1)="D","DC","Var")&amp;IF($J$2="Standard","F",IF($J$2="Fixed","FF",""))&amp;VALUE(LEFT(IF(M$12="",L$12,M$12),1))*12,'All Prices'!$A$1:$Z$1,0),0),4))),"Fixed N/A")</f>
        <v>Fixed N/A</v>
      </c>
      <c r="N86" s="106" t="str">
        <f>IFERROR(IF($C86="","",IF(LEFT(N$12,1)="D",ROUND(VLOOKUP($C86&amp;$D86,'All Prices'!$A$4:$Z$832,MATCH(IF(LEFT(N$13,1)="D","DC","Var")&amp;IF($J$2="Standard","F",IF($J$2="Fixed","FF",""))&amp;VALUE(LEFT(IF(N$12="",M$12,N$12),1))*12,'All Prices'!$A$1:$Z$1,0),0),0),ROUND(VLOOKUP($C86&amp;$D86,'All Prices'!$A$4:$Z$832,MATCH(IF(LEFT(N$13,1)="D","DC","Var")&amp;IF($J$2="Standard","F",IF($J$2="Fixed","FF",""))&amp;VALUE(LEFT(IF(N$12="",M$12,N$12),1))*12,'All Prices'!$A$1:$Z$1,0),0),4))),"Fixed N/A")</f>
        <v>Fixed N/A</v>
      </c>
      <c r="O86" s="105" t="str">
        <f>IFERROR(IF($C86="","",IF(LEFT(O$12,1)="D",ROUND(VLOOKUP($C86&amp;$D86,'All Prices'!$A$4:$Z$832,MATCH(IF(LEFT(O$13,1)="D","DC","Var")&amp;IF($J$2="Standard","F",IF($J$2="Fixed","FF",""))&amp;VALUE(LEFT(IF(O$12="",N$12,O$12),1))*12,'All Prices'!$A$1:$Z$1,0),0),0),ROUND(VLOOKUP($C86&amp;$D86,'All Prices'!$A$4:$Z$832,MATCH(IF(LEFT(O$13,1)="D","DC","Var")&amp;IF($J$2="Standard","F",IF($J$2="Fixed","FF",""))&amp;VALUE(LEFT(IF(O$12="",N$12,O$12),1))*12,'All Prices'!$A$1:$Z$1,0),0),4))),"Fixed N/A")</f>
        <v>Fixed N/A</v>
      </c>
      <c r="P86" s="106" t="str">
        <f>IFERROR(IF($C86="","",IF(LEFT(P$12,1)="D",ROUND(VLOOKUP($C86&amp;$D86,'All Prices'!$A$4:$Z$832,MATCH(IF(LEFT(P$13,1)="D","DC","Var")&amp;IF($J$2="Standard","F",IF($J$2="Fixed","FF",""))&amp;VALUE(LEFT(IF(P$12="",O$12,P$12),1))*12,'All Prices'!$A$1:$Z$1,0),0),0),ROUND(VLOOKUP($C86&amp;$D86,'All Prices'!$A$4:$Z$832,MATCH(IF(LEFT(P$13,1)="D","DC","Var")&amp;IF($J$2="Standard","F",IF($J$2="Fixed","FF",""))&amp;VALUE(LEFT(IF(P$12="",O$12,P$12),1))*12,'All Prices'!$A$1:$Z$1,0),0),4))),"Fixed N/A")</f>
        <v>Fixed N/A</v>
      </c>
    </row>
    <row r="87" spans="2:16" x14ac:dyDescent="0.35">
      <c r="B87" s="101" t="str">
        <f t="shared" si="1"/>
        <v>EM</v>
      </c>
      <c r="C87" s="101" t="s">
        <v>17</v>
      </c>
      <c r="D87" s="107">
        <v>175000</v>
      </c>
      <c r="E87" s="107">
        <v>200000</v>
      </c>
      <c r="F87" s="102" t="str">
        <f>IF(C87="","",'Postcode search'!$C$40&amp;ROUND($C$8,2)&amp;C87&amp;LEFT(D87,3)&amp;IF($J$2="Standard","F","FF")&amp;IF('Postcode search'!$D$4="Yes", "A1", "A0")&amp;IF('Postcode search'!$D$5="Yes","G1","G0"))</f>
        <v>B44930EM4175FFA1G0</v>
      </c>
      <c r="G87" s="103">
        <f>IFERROR(IF($C87="","",IF(LEFT(G$12,1)="D",ROUND(VLOOKUP($C87&amp;$D87,'All Prices'!$A$4:$Z$832,MATCH(IF(LEFT(G$13,1)="D","DC","Var")&amp;IF($J$2="Standard","F",IF($J$2="Fixed","FF",""))&amp;VALUE(LEFT(IF(G$12="",E$12,G$12),1))*12,'All Prices'!$A$1:$Z$1,0),0),0),ROUND(VLOOKUP($C87&amp;$D87,'All Prices'!$A$4:$Z$832,MATCH(IF(LEFT(G$13,1)="D","DC","Var")&amp;IF($J$2="Standard","F",IF($J$2="Fixed","FF",""))&amp;VALUE(LEFT(IF(G$12="",E$12,G$12),1))*12,'All Prices'!$A$1:$Z$1,0),0),4))),"Fixed N/A")</f>
        <v>513.04459999999995</v>
      </c>
      <c r="H87" s="104">
        <f>IFERROR(IF($C87="","",IF(LEFT(H$12,1)="D",ROUND(VLOOKUP($C87&amp;$D87,'All Prices'!$A$4:$Z$832,MATCH(IF(LEFT(H$13,1)="D","DC","Var")&amp;IF($J$2="Standard","F",IF($J$2="Fixed","FF",""))&amp;VALUE(LEFT(IF(H$12="",G$12,H$12),1))*12,'All Prices'!$A$1:$Z$1,0),0),0),ROUND(VLOOKUP($C87&amp;$D87,'All Prices'!$A$4:$Z$832,MATCH(IF(LEFT(H$13,1)="D","DC","Var")&amp;IF($J$2="Standard","F",IF($J$2="Fixed","FF",""))&amp;VALUE(LEFT(IF(H$12="",G$12,H$12),1))*12,'All Prices'!$A$1:$Z$1,0),0),4))),"Fixed N/A")</f>
        <v>12.104799999999999</v>
      </c>
      <c r="I87" s="103" t="str">
        <f>IFERROR(IF($C87="","",IF(LEFT(I$12,1)="D",ROUND(VLOOKUP($C87&amp;$D87,'All Prices'!$A$4:$Z$832,MATCH(IF(LEFT(I$13,1)="D","DC","Var")&amp;IF($J$2="Standard","F",IF($J$2="Fixed","FF",""))&amp;VALUE(LEFT(IF(I$12="",H$12,I$12),1))*12,'All Prices'!$A$1:$Z$1,0),0),0),ROUND(VLOOKUP($C87&amp;$D87,'All Prices'!$A$4:$Z$832,MATCH(IF(LEFT(I$13,1)="D","DC","Var")&amp;IF($J$2="Standard","F",IF($J$2="Fixed","FF",""))&amp;VALUE(LEFT(IF(I$12="",H$12,I$12),1))*12,'All Prices'!$A$1:$Z$1,0),0),4))),"Fixed N/A")</f>
        <v>Fixed N/A</v>
      </c>
      <c r="J87" s="104" t="str">
        <f>IFERROR(IF($C87="","",IF(LEFT(J$12,1)="D",ROUND(VLOOKUP($C87&amp;$D87,'All Prices'!$A$4:$Z$832,MATCH(IF(LEFT(J$13,1)="D","DC","Var")&amp;IF($J$2="Standard","F",IF($J$2="Fixed","FF",""))&amp;VALUE(LEFT(IF(J$12="",I$12,J$12),1))*12,'All Prices'!$A$1:$Z$1,0),0),0),ROUND(VLOOKUP($C87&amp;$D87,'All Prices'!$A$4:$Z$832,MATCH(IF(LEFT(J$13,1)="D","DC","Var")&amp;IF($J$2="Standard","F",IF($J$2="Fixed","FF",""))&amp;VALUE(LEFT(IF(J$12="",I$12,J$12),1))*12,'All Prices'!$A$1:$Z$1,0),0),4))),"Fixed N/A")</f>
        <v>Fixed N/A</v>
      </c>
      <c r="K87" s="103" t="str">
        <f>IFERROR(IF($C87="","",IF(LEFT(K$12,1)="D",ROUND(VLOOKUP($C87&amp;$D87,'All Prices'!$A$4:$Z$832,MATCH(IF(LEFT(K$13,1)="D","DC","Var")&amp;IF($J$2="Standard","F",IF($J$2="Fixed","FF",""))&amp;VALUE(LEFT(IF(K$12="",J$12,K$12),1))*12,'All Prices'!$A$1:$Z$1,0),0),0),ROUND(VLOOKUP($C87&amp;$D87,'All Prices'!$A$4:$Z$832,MATCH(IF(LEFT(K$13,1)="D","DC","Var")&amp;IF($J$2="Standard","F",IF($J$2="Fixed","FF",""))&amp;VALUE(LEFT(IF(K$12="",J$12,K$12),1))*12,'All Prices'!$A$1:$Z$1,0),0),4))),"Fixed N/A")</f>
        <v>Fixed N/A</v>
      </c>
      <c r="L87" s="104" t="str">
        <f>IFERROR(IF($C87="","",IF(LEFT(L$12,1)="D",ROUND(VLOOKUP($C87&amp;$D87,'All Prices'!$A$4:$Z$832,MATCH(IF(LEFT(L$13,1)="D","DC","Var")&amp;IF($J$2="Standard","F",IF($J$2="Fixed","FF",""))&amp;VALUE(LEFT(IF(L$12="",K$12,L$12),1))*12,'All Prices'!$A$1:$Z$1,0),0),0),ROUND(VLOOKUP($C87&amp;$D87,'All Prices'!$A$4:$Z$832,MATCH(IF(LEFT(L$13,1)="D","DC","Var")&amp;IF($J$2="Standard","F",IF($J$2="Fixed","FF",""))&amp;VALUE(LEFT(IF(L$12="",K$12,L$12),1))*12,'All Prices'!$A$1:$Z$1,0),0),4))),"Fixed N/A")</f>
        <v>Fixed N/A</v>
      </c>
      <c r="M87" s="105" t="str">
        <f>IFERROR(IF($C87="","",IF(LEFT(M$12,1)="D",ROUND(VLOOKUP($C87&amp;$D87,'All Prices'!$A$4:$Z$832,MATCH(IF(LEFT(M$13,1)="D","DC","Var")&amp;IF($J$2="Standard","F",IF($J$2="Fixed","FF",""))&amp;VALUE(LEFT(IF(M$12="",L$12,M$12),1))*12,'All Prices'!$A$1:$Z$1,0),0),0),ROUND(VLOOKUP($C87&amp;$D87,'All Prices'!$A$4:$Z$832,MATCH(IF(LEFT(M$13,1)="D","DC","Var")&amp;IF($J$2="Standard","F",IF($J$2="Fixed","FF",""))&amp;VALUE(LEFT(IF(M$12="",L$12,M$12),1))*12,'All Prices'!$A$1:$Z$1,0),0),4))),"Fixed N/A")</f>
        <v>Fixed N/A</v>
      </c>
      <c r="N87" s="106" t="str">
        <f>IFERROR(IF($C87="","",IF(LEFT(N$12,1)="D",ROUND(VLOOKUP($C87&amp;$D87,'All Prices'!$A$4:$Z$832,MATCH(IF(LEFT(N$13,1)="D","DC","Var")&amp;IF($J$2="Standard","F",IF($J$2="Fixed","FF",""))&amp;VALUE(LEFT(IF(N$12="",M$12,N$12),1))*12,'All Prices'!$A$1:$Z$1,0),0),0),ROUND(VLOOKUP($C87&amp;$D87,'All Prices'!$A$4:$Z$832,MATCH(IF(LEFT(N$13,1)="D","DC","Var")&amp;IF($J$2="Standard","F",IF($J$2="Fixed","FF",""))&amp;VALUE(LEFT(IF(N$12="",M$12,N$12),1))*12,'All Prices'!$A$1:$Z$1,0),0),4))),"Fixed N/A")</f>
        <v>Fixed N/A</v>
      </c>
      <c r="O87" s="105" t="str">
        <f>IFERROR(IF($C87="","",IF(LEFT(O$12,1)="D",ROUND(VLOOKUP($C87&amp;$D87,'All Prices'!$A$4:$Z$832,MATCH(IF(LEFT(O$13,1)="D","DC","Var")&amp;IF($J$2="Standard","F",IF($J$2="Fixed","FF",""))&amp;VALUE(LEFT(IF(O$12="",N$12,O$12),1))*12,'All Prices'!$A$1:$Z$1,0),0),0),ROUND(VLOOKUP($C87&amp;$D87,'All Prices'!$A$4:$Z$832,MATCH(IF(LEFT(O$13,1)="D","DC","Var")&amp;IF($J$2="Standard","F",IF($J$2="Fixed","FF",""))&amp;VALUE(LEFT(IF(O$12="",N$12,O$12),1))*12,'All Prices'!$A$1:$Z$1,0),0),4))),"Fixed N/A")</f>
        <v>Fixed N/A</v>
      </c>
      <c r="P87" s="106" t="str">
        <f>IFERROR(IF($C87="","",IF(LEFT(P$12,1)="D",ROUND(VLOOKUP($C87&amp;$D87,'All Prices'!$A$4:$Z$832,MATCH(IF(LEFT(P$13,1)="D","DC","Var")&amp;IF($J$2="Standard","F",IF($J$2="Fixed","FF",""))&amp;VALUE(LEFT(IF(P$12="",O$12,P$12),1))*12,'All Prices'!$A$1:$Z$1,0),0),0),ROUND(VLOOKUP($C87&amp;$D87,'All Prices'!$A$4:$Z$832,MATCH(IF(LEFT(P$13,1)="D","DC","Var")&amp;IF($J$2="Standard","F",IF($J$2="Fixed","FF",""))&amp;VALUE(LEFT(IF(P$12="",O$12,P$12),1))*12,'All Prices'!$A$1:$Z$1,0),0),4))),"Fixed N/A")</f>
        <v>Fixed N/A</v>
      </c>
    </row>
    <row r="88" spans="2:16" x14ac:dyDescent="0.35">
      <c r="B88" s="101" t="str">
        <f t="shared" si="1"/>
        <v>EM</v>
      </c>
      <c r="C88" s="101" t="s">
        <v>17</v>
      </c>
      <c r="D88" s="107">
        <v>200000</v>
      </c>
      <c r="E88" s="107">
        <v>225000</v>
      </c>
      <c r="F88" s="102" t="str">
        <f>IF(C88="","",'Postcode search'!$C$40&amp;ROUND($C$8,2)&amp;C88&amp;LEFT(D88,3)&amp;IF($J$2="Standard","F","FF")&amp;IF('Postcode search'!$D$4="Yes", "A1", "A0")&amp;IF('Postcode search'!$D$5="Yes","G1","G0"))</f>
        <v>B44930EM4200FFA1G0</v>
      </c>
      <c r="G88" s="103">
        <f>IFERROR(IF($C88="","",IF(LEFT(G$12,1)="D",ROUND(VLOOKUP($C88&amp;$D88,'All Prices'!$A$4:$Z$832,MATCH(IF(LEFT(G$13,1)="D","DC","Var")&amp;IF($J$2="Standard","F",IF($J$2="Fixed","FF",""))&amp;VALUE(LEFT(IF(G$12="",E$12,G$12),1))*12,'All Prices'!$A$1:$Z$1,0),0),0),ROUND(VLOOKUP($C88&amp;$D88,'All Prices'!$A$4:$Z$832,MATCH(IF(LEFT(G$13,1)="D","DC","Var")&amp;IF($J$2="Standard","F",IF($J$2="Fixed","FF",""))&amp;VALUE(LEFT(IF(G$12="",E$12,G$12),1))*12,'All Prices'!$A$1:$Z$1,0),0),4))),"Fixed N/A")</f>
        <v>571.7799</v>
      </c>
      <c r="H88" s="104">
        <f>IFERROR(IF($C88="","",IF(LEFT(H$12,1)="D",ROUND(VLOOKUP($C88&amp;$D88,'All Prices'!$A$4:$Z$832,MATCH(IF(LEFT(H$13,1)="D","DC","Var")&amp;IF($J$2="Standard","F",IF($J$2="Fixed","FF",""))&amp;VALUE(LEFT(IF(H$12="",G$12,H$12),1))*12,'All Prices'!$A$1:$Z$1,0),0),0),ROUND(VLOOKUP($C88&amp;$D88,'All Prices'!$A$4:$Z$832,MATCH(IF(LEFT(H$13,1)="D","DC","Var")&amp;IF($J$2="Standard","F",IF($J$2="Fixed","FF",""))&amp;VALUE(LEFT(IF(H$12="",G$12,H$12),1))*12,'All Prices'!$A$1:$Z$1,0),0),4))),"Fixed N/A")</f>
        <v>12.104799999999999</v>
      </c>
      <c r="I88" s="103" t="str">
        <f>IFERROR(IF($C88="","",IF(LEFT(I$12,1)="D",ROUND(VLOOKUP($C88&amp;$D88,'All Prices'!$A$4:$Z$832,MATCH(IF(LEFT(I$13,1)="D","DC","Var")&amp;IF($J$2="Standard","F",IF($J$2="Fixed","FF",""))&amp;VALUE(LEFT(IF(I$12="",H$12,I$12),1))*12,'All Prices'!$A$1:$Z$1,0),0),0),ROUND(VLOOKUP($C88&amp;$D88,'All Prices'!$A$4:$Z$832,MATCH(IF(LEFT(I$13,1)="D","DC","Var")&amp;IF($J$2="Standard","F",IF($J$2="Fixed","FF",""))&amp;VALUE(LEFT(IF(I$12="",H$12,I$12),1))*12,'All Prices'!$A$1:$Z$1,0),0),4))),"Fixed N/A")</f>
        <v>Fixed N/A</v>
      </c>
      <c r="J88" s="104" t="str">
        <f>IFERROR(IF($C88="","",IF(LEFT(J$12,1)="D",ROUND(VLOOKUP($C88&amp;$D88,'All Prices'!$A$4:$Z$832,MATCH(IF(LEFT(J$13,1)="D","DC","Var")&amp;IF($J$2="Standard","F",IF($J$2="Fixed","FF",""))&amp;VALUE(LEFT(IF(J$12="",I$12,J$12),1))*12,'All Prices'!$A$1:$Z$1,0),0),0),ROUND(VLOOKUP($C88&amp;$D88,'All Prices'!$A$4:$Z$832,MATCH(IF(LEFT(J$13,1)="D","DC","Var")&amp;IF($J$2="Standard","F",IF($J$2="Fixed","FF",""))&amp;VALUE(LEFT(IF(J$12="",I$12,J$12),1))*12,'All Prices'!$A$1:$Z$1,0),0),4))),"Fixed N/A")</f>
        <v>Fixed N/A</v>
      </c>
      <c r="K88" s="103" t="str">
        <f>IFERROR(IF($C88="","",IF(LEFT(K$12,1)="D",ROUND(VLOOKUP($C88&amp;$D88,'All Prices'!$A$4:$Z$832,MATCH(IF(LEFT(K$13,1)="D","DC","Var")&amp;IF($J$2="Standard","F",IF($J$2="Fixed","FF",""))&amp;VALUE(LEFT(IF(K$12="",J$12,K$12),1))*12,'All Prices'!$A$1:$Z$1,0),0),0),ROUND(VLOOKUP($C88&amp;$D88,'All Prices'!$A$4:$Z$832,MATCH(IF(LEFT(K$13,1)="D","DC","Var")&amp;IF($J$2="Standard","F",IF($J$2="Fixed","FF",""))&amp;VALUE(LEFT(IF(K$12="",J$12,K$12),1))*12,'All Prices'!$A$1:$Z$1,0),0),4))),"Fixed N/A")</f>
        <v>Fixed N/A</v>
      </c>
      <c r="L88" s="104" t="str">
        <f>IFERROR(IF($C88="","",IF(LEFT(L$12,1)="D",ROUND(VLOOKUP($C88&amp;$D88,'All Prices'!$A$4:$Z$832,MATCH(IF(LEFT(L$13,1)="D","DC","Var")&amp;IF($J$2="Standard","F",IF($J$2="Fixed","FF",""))&amp;VALUE(LEFT(IF(L$12="",K$12,L$12),1))*12,'All Prices'!$A$1:$Z$1,0),0),0),ROUND(VLOOKUP($C88&amp;$D88,'All Prices'!$A$4:$Z$832,MATCH(IF(LEFT(L$13,1)="D","DC","Var")&amp;IF($J$2="Standard","F",IF($J$2="Fixed","FF",""))&amp;VALUE(LEFT(IF(L$12="",K$12,L$12),1))*12,'All Prices'!$A$1:$Z$1,0),0),4))),"Fixed N/A")</f>
        <v>Fixed N/A</v>
      </c>
      <c r="M88" s="105" t="str">
        <f>IFERROR(IF($C88="","",IF(LEFT(M$12,1)="D",ROUND(VLOOKUP($C88&amp;$D88,'All Prices'!$A$4:$Z$832,MATCH(IF(LEFT(M$13,1)="D","DC","Var")&amp;IF($J$2="Standard","F",IF($J$2="Fixed","FF",""))&amp;VALUE(LEFT(IF(M$12="",L$12,M$12),1))*12,'All Prices'!$A$1:$Z$1,0),0),0),ROUND(VLOOKUP($C88&amp;$D88,'All Prices'!$A$4:$Z$832,MATCH(IF(LEFT(M$13,1)="D","DC","Var")&amp;IF($J$2="Standard","F",IF($J$2="Fixed","FF",""))&amp;VALUE(LEFT(IF(M$12="",L$12,M$12),1))*12,'All Prices'!$A$1:$Z$1,0),0),4))),"Fixed N/A")</f>
        <v>Fixed N/A</v>
      </c>
      <c r="N88" s="106" t="str">
        <f>IFERROR(IF($C88="","",IF(LEFT(N$12,1)="D",ROUND(VLOOKUP($C88&amp;$D88,'All Prices'!$A$4:$Z$832,MATCH(IF(LEFT(N$13,1)="D","DC","Var")&amp;IF($J$2="Standard","F",IF($J$2="Fixed","FF",""))&amp;VALUE(LEFT(IF(N$12="",M$12,N$12),1))*12,'All Prices'!$A$1:$Z$1,0),0),0),ROUND(VLOOKUP($C88&amp;$D88,'All Prices'!$A$4:$Z$832,MATCH(IF(LEFT(N$13,1)="D","DC","Var")&amp;IF($J$2="Standard","F",IF($J$2="Fixed","FF",""))&amp;VALUE(LEFT(IF(N$12="",M$12,N$12),1))*12,'All Prices'!$A$1:$Z$1,0),0),4))),"Fixed N/A")</f>
        <v>Fixed N/A</v>
      </c>
      <c r="O88" s="105" t="str">
        <f>IFERROR(IF($C88="","",IF(LEFT(O$12,1)="D",ROUND(VLOOKUP($C88&amp;$D88,'All Prices'!$A$4:$Z$832,MATCH(IF(LEFT(O$13,1)="D","DC","Var")&amp;IF($J$2="Standard","F",IF($J$2="Fixed","FF",""))&amp;VALUE(LEFT(IF(O$12="",N$12,O$12),1))*12,'All Prices'!$A$1:$Z$1,0),0),0),ROUND(VLOOKUP($C88&amp;$D88,'All Prices'!$A$4:$Z$832,MATCH(IF(LEFT(O$13,1)="D","DC","Var")&amp;IF($J$2="Standard","F",IF($J$2="Fixed","FF",""))&amp;VALUE(LEFT(IF(O$12="",N$12,O$12),1))*12,'All Prices'!$A$1:$Z$1,0),0),4))),"Fixed N/A")</f>
        <v>Fixed N/A</v>
      </c>
      <c r="P88" s="106" t="str">
        <f>IFERROR(IF($C88="","",IF(LEFT(P$12,1)="D",ROUND(VLOOKUP($C88&amp;$D88,'All Prices'!$A$4:$Z$832,MATCH(IF(LEFT(P$13,1)="D","DC","Var")&amp;IF($J$2="Standard","F",IF($J$2="Fixed","FF",""))&amp;VALUE(LEFT(IF(P$12="",O$12,P$12),1))*12,'All Prices'!$A$1:$Z$1,0),0),0),ROUND(VLOOKUP($C88&amp;$D88,'All Prices'!$A$4:$Z$832,MATCH(IF(LEFT(P$13,1)="D","DC","Var")&amp;IF($J$2="Standard","F",IF($J$2="Fixed","FF",""))&amp;VALUE(LEFT(IF(P$12="",O$12,P$12),1))*12,'All Prices'!$A$1:$Z$1,0),0),4))),"Fixed N/A")</f>
        <v>Fixed N/A</v>
      </c>
    </row>
    <row r="89" spans="2:16" x14ac:dyDescent="0.35">
      <c r="B89" s="101" t="str">
        <f t="shared" si="1"/>
        <v>EM</v>
      </c>
      <c r="C89" s="101" t="s">
        <v>17</v>
      </c>
      <c r="D89" s="107">
        <v>225000</v>
      </c>
      <c r="E89" s="107">
        <v>250000</v>
      </c>
      <c r="F89" s="102" t="str">
        <f>IF(C89="","",'Postcode search'!$C$40&amp;ROUND($C$8,2)&amp;C89&amp;LEFT(D89,3)&amp;IF($J$2="Standard","F","FF")&amp;IF('Postcode search'!$D$4="Yes", "A1", "A0")&amp;IF('Postcode search'!$D$5="Yes","G1","G0"))</f>
        <v>B44930EM4225FFA1G0</v>
      </c>
      <c r="G89" s="103">
        <f>IFERROR(IF($C89="","",IF(LEFT(G$12,1)="D",ROUND(VLOOKUP($C89&amp;$D89,'All Prices'!$A$4:$Z$832,MATCH(IF(LEFT(G$13,1)="D","DC","Var")&amp;IF($J$2="Standard","F",IF($J$2="Fixed","FF",""))&amp;VALUE(LEFT(IF(G$12="",E$12,G$12),1))*12,'All Prices'!$A$1:$Z$1,0),0),0),ROUND(VLOOKUP($C89&amp;$D89,'All Prices'!$A$4:$Z$832,MATCH(IF(LEFT(G$13,1)="D","DC","Var")&amp;IF($J$2="Standard","F",IF($J$2="Fixed","FF",""))&amp;VALUE(LEFT(IF(G$12="",E$12,G$12),1))*12,'All Prices'!$A$1:$Z$1,0),0),4))),"Fixed N/A")</f>
        <v>632.77459999999996</v>
      </c>
      <c r="H89" s="104">
        <f>IFERROR(IF($C89="","",IF(LEFT(H$12,1)="D",ROUND(VLOOKUP($C89&amp;$D89,'All Prices'!$A$4:$Z$832,MATCH(IF(LEFT(H$13,1)="D","DC","Var")&amp;IF($J$2="Standard","F",IF($J$2="Fixed","FF",""))&amp;VALUE(LEFT(IF(H$12="",G$12,H$12),1))*12,'All Prices'!$A$1:$Z$1,0),0),0),ROUND(VLOOKUP($C89&amp;$D89,'All Prices'!$A$4:$Z$832,MATCH(IF(LEFT(H$13,1)="D","DC","Var")&amp;IF($J$2="Standard","F",IF($J$2="Fixed","FF",""))&amp;VALUE(LEFT(IF(H$12="",G$12,H$12),1))*12,'All Prices'!$A$1:$Z$1,0),0),4))),"Fixed N/A")</f>
        <v>12.104799999999999</v>
      </c>
      <c r="I89" s="103" t="str">
        <f>IFERROR(IF($C89="","",IF(LEFT(I$12,1)="D",ROUND(VLOOKUP($C89&amp;$D89,'All Prices'!$A$4:$Z$832,MATCH(IF(LEFT(I$13,1)="D","DC","Var")&amp;IF($J$2="Standard","F",IF($J$2="Fixed","FF",""))&amp;VALUE(LEFT(IF(I$12="",H$12,I$12),1))*12,'All Prices'!$A$1:$Z$1,0),0),0),ROUND(VLOOKUP($C89&amp;$D89,'All Prices'!$A$4:$Z$832,MATCH(IF(LEFT(I$13,1)="D","DC","Var")&amp;IF($J$2="Standard","F",IF($J$2="Fixed","FF",""))&amp;VALUE(LEFT(IF(I$12="",H$12,I$12),1))*12,'All Prices'!$A$1:$Z$1,0),0),4))),"Fixed N/A")</f>
        <v>Fixed N/A</v>
      </c>
      <c r="J89" s="104" t="str">
        <f>IFERROR(IF($C89="","",IF(LEFT(J$12,1)="D",ROUND(VLOOKUP($C89&amp;$D89,'All Prices'!$A$4:$Z$832,MATCH(IF(LEFT(J$13,1)="D","DC","Var")&amp;IF($J$2="Standard","F",IF($J$2="Fixed","FF",""))&amp;VALUE(LEFT(IF(J$12="",I$12,J$12),1))*12,'All Prices'!$A$1:$Z$1,0),0),0),ROUND(VLOOKUP($C89&amp;$D89,'All Prices'!$A$4:$Z$832,MATCH(IF(LEFT(J$13,1)="D","DC","Var")&amp;IF($J$2="Standard","F",IF($J$2="Fixed","FF",""))&amp;VALUE(LEFT(IF(J$12="",I$12,J$12),1))*12,'All Prices'!$A$1:$Z$1,0),0),4))),"Fixed N/A")</f>
        <v>Fixed N/A</v>
      </c>
      <c r="K89" s="103" t="str">
        <f>IFERROR(IF($C89="","",IF(LEFT(K$12,1)="D",ROUND(VLOOKUP($C89&amp;$D89,'All Prices'!$A$4:$Z$832,MATCH(IF(LEFT(K$13,1)="D","DC","Var")&amp;IF($J$2="Standard","F",IF($J$2="Fixed","FF",""))&amp;VALUE(LEFT(IF(K$12="",J$12,K$12),1))*12,'All Prices'!$A$1:$Z$1,0),0),0),ROUND(VLOOKUP($C89&amp;$D89,'All Prices'!$A$4:$Z$832,MATCH(IF(LEFT(K$13,1)="D","DC","Var")&amp;IF($J$2="Standard","F",IF($J$2="Fixed","FF",""))&amp;VALUE(LEFT(IF(K$12="",J$12,K$12),1))*12,'All Prices'!$A$1:$Z$1,0),0),4))),"Fixed N/A")</f>
        <v>Fixed N/A</v>
      </c>
      <c r="L89" s="104" t="str">
        <f>IFERROR(IF($C89="","",IF(LEFT(L$12,1)="D",ROUND(VLOOKUP($C89&amp;$D89,'All Prices'!$A$4:$Z$832,MATCH(IF(LEFT(L$13,1)="D","DC","Var")&amp;IF($J$2="Standard","F",IF($J$2="Fixed","FF",""))&amp;VALUE(LEFT(IF(L$12="",K$12,L$12),1))*12,'All Prices'!$A$1:$Z$1,0),0),0),ROUND(VLOOKUP($C89&amp;$D89,'All Prices'!$A$4:$Z$832,MATCH(IF(LEFT(L$13,1)="D","DC","Var")&amp;IF($J$2="Standard","F",IF($J$2="Fixed","FF",""))&amp;VALUE(LEFT(IF(L$12="",K$12,L$12),1))*12,'All Prices'!$A$1:$Z$1,0),0),4))),"Fixed N/A")</f>
        <v>Fixed N/A</v>
      </c>
      <c r="M89" s="105" t="str">
        <f>IFERROR(IF($C89="","",IF(LEFT(M$12,1)="D",ROUND(VLOOKUP($C89&amp;$D89,'All Prices'!$A$4:$Z$832,MATCH(IF(LEFT(M$13,1)="D","DC","Var")&amp;IF($J$2="Standard","F",IF($J$2="Fixed","FF",""))&amp;VALUE(LEFT(IF(M$12="",L$12,M$12),1))*12,'All Prices'!$A$1:$Z$1,0),0),0),ROUND(VLOOKUP($C89&amp;$D89,'All Prices'!$A$4:$Z$832,MATCH(IF(LEFT(M$13,1)="D","DC","Var")&amp;IF($J$2="Standard","F",IF($J$2="Fixed","FF",""))&amp;VALUE(LEFT(IF(M$12="",L$12,M$12),1))*12,'All Prices'!$A$1:$Z$1,0),0),4))),"Fixed N/A")</f>
        <v>Fixed N/A</v>
      </c>
      <c r="N89" s="106" t="str">
        <f>IFERROR(IF($C89="","",IF(LEFT(N$12,1)="D",ROUND(VLOOKUP($C89&amp;$D89,'All Prices'!$A$4:$Z$832,MATCH(IF(LEFT(N$13,1)="D","DC","Var")&amp;IF($J$2="Standard","F",IF($J$2="Fixed","FF",""))&amp;VALUE(LEFT(IF(N$12="",M$12,N$12),1))*12,'All Prices'!$A$1:$Z$1,0),0),0),ROUND(VLOOKUP($C89&amp;$D89,'All Prices'!$A$4:$Z$832,MATCH(IF(LEFT(N$13,1)="D","DC","Var")&amp;IF($J$2="Standard","F",IF($J$2="Fixed","FF",""))&amp;VALUE(LEFT(IF(N$12="",M$12,N$12),1))*12,'All Prices'!$A$1:$Z$1,0),0),4))),"Fixed N/A")</f>
        <v>Fixed N/A</v>
      </c>
      <c r="O89" s="105" t="str">
        <f>IFERROR(IF($C89="","",IF(LEFT(O$12,1)="D",ROUND(VLOOKUP($C89&amp;$D89,'All Prices'!$A$4:$Z$832,MATCH(IF(LEFT(O$13,1)="D","DC","Var")&amp;IF($J$2="Standard","F",IF($J$2="Fixed","FF",""))&amp;VALUE(LEFT(IF(O$12="",N$12,O$12),1))*12,'All Prices'!$A$1:$Z$1,0),0),0),ROUND(VLOOKUP($C89&amp;$D89,'All Prices'!$A$4:$Z$832,MATCH(IF(LEFT(O$13,1)="D","DC","Var")&amp;IF($J$2="Standard","F",IF($J$2="Fixed","FF",""))&amp;VALUE(LEFT(IF(O$12="",N$12,O$12),1))*12,'All Prices'!$A$1:$Z$1,0),0),4))),"Fixed N/A")</f>
        <v>Fixed N/A</v>
      </c>
      <c r="P89" s="106" t="str">
        <f>IFERROR(IF($C89="","",IF(LEFT(P$12,1)="D",ROUND(VLOOKUP($C89&amp;$D89,'All Prices'!$A$4:$Z$832,MATCH(IF(LEFT(P$13,1)="D","DC","Var")&amp;IF($J$2="Standard","F",IF($J$2="Fixed","FF",""))&amp;VALUE(LEFT(IF(P$12="",O$12,P$12),1))*12,'All Prices'!$A$1:$Z$1,0),0),0),ROUND(VLOOKUP($C89&amp;$D89,'All Prices'!$A$4:$Z$832,MATCH(IF(LEFT(P$13,1)="D","DC","Var")&amp;IF($J$2="Standard","F",IF($J$2="Fixed","FF",""))&amp;VALUE(LEFT(IF(P$12="",O$12,P$12),1))*12,'All Prices'!$A$1:$Z$1,0),0),4))),"Fixed N/A")</f>
        <v>Fixed N/A</v>
      </c>
    </row>
    <row r="90" spans="2:16" x14ac:dyDescent="0.35">
      <c r="B90" s="101" t="str">
        <f t="shared" si="1"/>
        <v>EM</v>
      </c>
      <c r="C90" s="101" t="s">
        <v>17</v>
      </c>
      <c r="D90" s="107">
        <v>250000</v>
      </c>
      <c r="E90" s="107">
        <v>293000</v>
      </c>
      <c r="F90" s="102" t="str">
        <f>IF(C90="","",'Postcode search'!$C$40&amp;ROUND($C$8,2)&amp;C90&amp;LEFT(D90,3)&amp;IF($J$2="Standard","F","FF")&amp;IF('Postcode search'!$D$4="Yes", "A1", "A0")&amp;IF('Postcode search'!$D$5="Yes","G1","G0"))</f>
        <v>B44930EM4250FFA1G0</v>
      </c>
      <c r="G90" s="103">
        <f>IFERROR(IF($C90="","",IF(LEFT(G$12,1)="D",ROUND(VLOOKUP($C90&amp;$D90,'All Prices'!$A$4:$Z$832,MATCH(IF(LEFT(G$13,1)="D","DC","Var")&amp;IF($J$2="Standard","F",IF($J$2="Fixed","FF",""))&amp;VALUE(LEFT(IF(G$12="",E$12,G$12),1))*12,'All Prices'!$A$1:$Z$1,0),0),0),ROUND(VLOOKUP($C90&amp;$D90,'All Prices'!$A$4:$Z$832,MATCH(IF(LEFT(G$13,1)="D","DC","Var")&amp;IF($J$2="Standard","F",IF($J$2="Fixed","FF",""))&amp;VALUE(LEFT(IF(G$12="",E$12,G$12),1))*12,'All Prices'!$A$1:$Z$1,0),0),4))),"Fixed N/A")</f>
        <v>712.45899999999995</v>
      </c>
      <c r="H90" s="104">
        <f>IFERROR(IF($C90="","",IF(LEFT(H$12,1)="D",ROUND(VLOOKUP($C90&amp;$D90,'All Prices'!$A$4:$Z$832,MATCH(IF(LEFT(H$13,1)="D","DC","Var")&amp;IF($J$2="Standard","F",IF($J$2="Fixed","FF",""))&amp;VALUE(LEFT(IF(H$12="",G$12,H$12),1))*12,'All Prices'!$A$1:$Z$1,0),0),0),ROUND(VLOOKUP($C90&amp;$D90,'All Prices'!$A$4:$Z$832,MATCH(IF(LEFT(H$13,1)="D","DC","Var")&amp;IF($J$2="Standard","F",IF($J$2="Fixed","FF",""))&amp;VALUE(LEFT(IF(H$12="",G$12,H$12),1))*12,'All Prices'!$A$1:$Z$1,0),0),4))),"Fixed N/A")</f>
        <v>12.104799999999999</v>
      </c>
      <c r="I90" s="103" t="str">
        <f>IFERROR(IF($C90="","",IF(LEFT(I$12,1)="D",ROUND(VLOOKUP($C90&amp;$D90,'All Prices'!$A$4:$Z$832,MATCH(IF(LEFT(I$13,1)="D","DC","Var")&amp;IF($J$2="Standard","F",IF($J$2="Fixed","FF",""))&amp;VALUE(LEFT(IF(I$12="",H$12,I$12),1))*12,'All Prices'!$A$1:$Z$1,0),0),0),ROUND(VLOOKUP($C90&amp;$D90,'All Prices'!$A$4:$Z$832,MATCH(IF(LEFT(I$13,1)="D","DC","Var")&amp;IF($J$2="Standard","F",IF($J$2="Fixed","FF",""))&amp;VALUE(LEFT(IF(I$12="",H$12,I$12),1))*12,'All Prices'!$A$1:$Z$1,0),0),4))),"Fixed N/A")</f>
        <v>Fixed N/A</v>
      </c>
      <c r="J90" s="104" t="str">
        <f>IFERROR(IF($C90="","",IF(LEFT(J$12,1)="D",ROUND(VLOOKUP($C90&amp;$D90,'All Prices'!$A$4:$Z$832,MATCH(IF(LEFT(J$13,1)="D","DC","Var")&amp;IF($J$2="Standard","F",IF($J$2="Fixed","FF",""))&amp;VALUE(LEFT(IF(J$12="",I$12,J$12),1))*12,'All Prices'!$A$1:$Z$1,0),0),0),ROUND(VLOOKUP($C90&amp;$D90,'All Prices'!$A$4:$Z$832,MATCH(IF(LEFT(J$13,1)="D","DC","Var")&amp;IF($J$2="Standard","F",IF($J$2="Fixed","FF",""))&amp;VALUE(LEFT(IF(J$12="",I$12,J$12),1))*12,'All Prices'!$A$1:$Z$1,0),0),4))),"Fixed N/A")</f>
        <v>Fixed N/A</v>
      </c>
      <c r="K90" s="103" t="str">
        <f>IFERROR(IF($C90="","",IF(LEFT(K$12,1)="D",ROUND(VLOOKUP($C90&amp;$D90,'All Prices'!$A$4:$Z$832,MATCH(IF(LEFT(K$13,1)="D","DC","Var")&amp;IF($J$2="Standard","F",IF($J$2="Fixed","FF",""))&amp;VALUE(LEFT(IF(K$12="",J$12,K$12),1))*12,'All Prices'!$A$1:$Z$1,0),0),0),ROUND(VLOOKUP($C90&amp;$D90,'All Prices'!$A$4:$Z$832,MATCH(IF(LEFT(K$13,1)="D","DC","Var")&amp;IF($J$2="Standard","F",IF($J$2="Fixed","FF",""))&amp;VALUE(LEFT(IF(K$12="",J$12,K$12),1))*12,'All Prices'!$A$1:$Z$1,0),0),4))),"Fixed N/A")</f>
        <v>Fixed N/A</v>
      </c>
      <c r="L90" s="104" t="str">
        <f>IFERROR(IF($C90="","",IF(LEFT(L$12,1)="D",ROUND(VLOOKUP($C90&amp;$D90,'All Prices'!$A$4:$Z$832,MATCH(IF(LEFT(L$13,1)="D","DC","Var")&amp;IF($J$2="Standard","F",IF($J$2="Fixed","FF",""))&amp;VALUE(LEFT(IF(L$12="",K$12,L$12),1))*12,'All Prices'!$A$1:$Z$1,0),0),0),ROUND(VLOOKUP($C90&amp;$D90,'All Prices'!$A$4:$Z$832,MATCH(IF(LEFT(L$13,1)="D","DC","Var")&amp;IF($J$2="Standard","F",IF($J$2="Fixed","FF",""))&amp;VALUE(LEFT(IF(L$12="",K$12,L$12),1))*12,'All Prices'!$A$1:$Z$1,0),0),4))),"Fixed N/A")</f>
        <v>Fixed N/A</v>
      </c>
      <c r="M90" s="105" t="str">
        <f>IFERROR(IF($C90="","",IF(LEFT(M$12,1)="D",ROUND(VLOOKUP($C90&amp;$D90,'All Prices'!$A$4:$Z$832,MATCH(IF(LEFT(M$13,1)="D","DC","Var")&amp;IF($J$2="Standard","F",IF($J$2="Fixed","FF",""))&amp;VALUE(LEFT(IF(M$12="",L$12,M$12),1))*12,'All Prices'!$A$1:$Z$1,0),0),0),ROUND(VLOOKUP($C90&amp;$D90,'All Prices'!$A$4:$Z$832,MATCH(IF(LEFT(M$13,1)="D","DC","Var")&amp;IF($J$2="Standard","F",IF($J$2="Fixed","FF",""))&amp;VALUE(LEFT(IF(M$12="",L$12,M$12),1))*12,'All Prices'!$A$1:$Z$1,0),0),4))),"Fixed N/A")</f>
        <v>Fixed N/A</v>
      </c>
      <c r="N90" s="106" t="str">
        <f>IFERROR(IF($C90="","",IF(LEFT(N$12,1)="D",ROUND(VLOOKUP($C90&amp;$D90,'All Prices'!$A$4:$Z$832,MATCH(IF(LEFT(N$13,1)="D","DC","Var")&amp;IF($J$2="Standard","F",IF($J$2="Fixed","FF",""))&amp;VALUE(LEFT(IF(N$12="",M$12,N$12),1))*12,'All Prices'!$A$1:$Z$1,0),0),0),ROUND(VLOOKUP($C90&amp;$D90,'All Prices'!$A$4:$Z$832,MATCH(IF(LEFT(N$13,1)="D","DC","Var")&amp;IF($J$2="Standard","F",IF($J$2="Fixed","FF",""))&amp;VALUE(LEFT(IF(N$12="",M$12,N$12),1))*12,'All Prices'!$A$1:$Z$1,0),0),4))),"Fixed N/A")</f>
        <v>Fixed N/A</v>
      </c>
      <c r="O90" s="105" t="str">
        <f>IFERROR(IF($C90="","",IF(LEFT(O$12,1)="D",ROUND(VLOOKUP($C90&amp;$D90,'All Prices'!$A$4:$Z$832,MATCH(IF(LEFT(O$13,1)="D","DC","Var")&amp;IF($J$2="Standard","F",IF($J$2="Fixed","FF",""))&amp;VALUE(LEFT(IF(O$12="",N$12,O$12),1))*12,'All Prices'!$A$1:$Z$1,0),0),0),ROUND(VLOOKUP($C90&amp;$D90,'All Prices'!$A$4:$Z$832,MATCH(IF(LEFT(O$13,1)="D","DC","Var")&amp;IF($J$2="Standard","F",IF($J$2="Fixed","FF",""))&amp;VALUE(LEFT(IF(O$12="",N$12,O$12),1))*12,'All Prices'!$A$1:$Z$1,0),0),4))),"Fixed N/A")</f>
        <v>Fixed N/A</v>
      </c>
      <c r="P90" s="106" t="str">
        <f>IFERROR(IF($C90="","",IF(LEFT(P$12,1)="D",ROUND(VLOOKUP($C90&amp;$D90,'All Prices'!$A$4:$Z$832,MATCH(IF(LEFT(P$13,1)="D","DC","Var")&amp;IF($J$2="Standard","F",IF($J$2="Fixed","FF",""))&amp;VALUE(LEFT(IF(P$12="",O$12,P$12),1))*12,'All Prices'!$A$1:$Z$1,0),0),0),ROUND(VLOOKUP($C90&amp;$D90,'All Prices'!$A$4:$Z$832,MATCH(IF(LEFT(P$13,1)="D","DC","Var")&amp;IF($J$2="Standard","F",IF($J$2="Fixed","FF",""))&amp;VALUE(LEFT(IF(P$12="",O$12,P$12),1))*12,'All Prices'!$A$1:$Z$1,0),0),4))),"Fixed N/A")</f>
        <v>Fixed N/A</v>
      </c>
    </row>
    <row r="91" spans="2:16" x14ac:dyDescent="0.35">
      <c r="B91" s="101" t="str">
        <f t="shared" si="1"/>
        <v>EM</v>
      </c>
      <c r="C91" s="101" t="s">
        <v>17</v>
      </c>
      <c r="D91" s="107">
        <v>293000</v>
      </c>
      <c r="E91" s="107">
        <v>343000</v>
      </c>
      <c r="F91" s="102" t="str">
        <f>IF(C91="","",'Postcode search'!$C$40&amp;ROUND($C$8,2)&amp;C91&amp;LEFT(D91,3)&amp;IF($J$2="Standard","F","FF")&amp;IF('Postcode search'!$D$4="Yes", "A1", "A0")&amp;IF('Postcode search'!$D$5="Yes","G1","G0"))</f>
        <v>B44930EM4293FFA1G0</v>
      </c>
      <c r="G91" s="103">
        <f>IFERROR(IF($C91="","",IF(LEFT(G$12,1)="D",ROUND(VLOOKUP($C91&amp;$D91,'All Prices'!$A$4:$Z$832,MATCH(IF(LEFT(G$13,1)="D","DC","Var")&amp;IF($J$2="Standard","F",IF($J$2="Fixed","FF",""))&amp;VALUE(LEFT(IF(G$12="",E$12,G$12),1))*12,'All Prices'!$A$1:$Z$1,0),0),0),ROUND(VLOOKUP($C91&amp;$D91,'All Prices'!$A$4:$Z$832,MATCH(IF(LEFT(G$13,1)="D","DC","Var")&amp;IF($J$2="Standard","F",IF($J$2="Fixed","FF",""))&amp;VALUE(LEFT(IF(G$12="",E$12,G$12),1))*12,'All Prices'!$A$1:$Z$1,0),0),4))),"Fixed N/A")</f>
        <v>1104.3083999999999</v>
      </c>
      <c r="H91" s="104">
        <f>IFERROR(IF($C91="","",IF(LEFT(H$12,1)="D",ROUND(VLOOKUP($C91&amp;$D91,'All Prices'!$A$4:$Z$832,MATCH(IF(LEFT(H$13,1)="D","DC","Var")&amp;IF($J$2="Standard","F",IF($J$2="Fixed","FF",""))&amp;VALUE(LEFT(IF(H$12="",G$12,H$12),1))*12,'All Prices'!$A$1:$Z$1,0),0),0),ROUND(VLOOKUP($C91&amp;$D91,'All Prices'!$A$4:$Z$832,MATCH(IF(LEFT(H$13,1)="D","DC","Var")&amp;IF($J$2="Standard","F",IF($J$2="Fixed","FF",""))&amp;VALUE(LEFT(IF(H$12="",G$12,H$12),1))*12,'All Prices'!$A$1:$Z$1,0),0),4))),"Fixed N/A")</f>
        <v>11.6012</v>
      </c>
      <c r="I91" s="103" t="str">
        <f>IFERROR(IF($C91="","",IF(LEFT(I$12,1)="D",ROUND(VLOOKUP($C91&amp;$D91,'All Prices'!$A$4:$Z$832,MATCH(IF(LEFT(I$13,1)="D","DC","Var")&amp;IF($J$2="Standard","F",IF($J$2="Fixed","FF",""))&amp;VALUE(LEFT(IF(I$12="",H$12,I$12),1))*12,'All Prices'!$A$1:$Z$1,0),0),0),ROUND(VLOOKUP($C91&amp;$D91,'All Prices'!$A$4:$Z$832,MATCH(IF(LEFT(I$13,1)="D","DC","Var")&amp;IF($J$2="Standard","F",IF($J$2="Fixed","FF",""))&amp;VALUE(LEFT(IF(I$12="",H$12,I$12),1))*12,'All Prices'!$A$1:$Z$1,0),0),4))),"Fixed N/A")</f>
        <v>Fixed N/A</v>
      </c>
      <c r="J91" s="104" t="str">
        <f>IFERROR(IF($C91="","",IF(LEFT(J$12,1)="D",ROUND(VLOOKUP($C91&amp;$D91,'All Prices'!$A$4:$Z$832,MATCH(IF(LEFT(J$13,1)="D","DC","Var")&amp;IF($J$2="Standard","F",IF($J$2="Fixed","FF",""))&amp;VALUE(LEFT(IF(J$12="",I$12,J$12),1))*12,'All Prices'!$A$1:$Z$1,0),0),0),ROUND(VLOOKUP($C91&amp;$D91,'All Prices'!$A$4:$Z$832,MATCH(IF(LEFT(J$13,1)="D","DC","Var")&amp;IF($J$2="Standard","F",IF($J$2="Fixed","FF",""))&amp;VALUE(LEFT(IF(J$12="",I$12,J$12),1))*12,'All Prices'!$A$1:$Z$1,0),0),4))),"Fixed N/A")</f>
        <v>Fixed N/A</v>
      </c>
      <c r="K91" s="103" t="str">
        <f>IFERROR(IF($C91="","",IF(LEFT(K$12,1)="D",ROUND(VLOOKUP($C91&amp;$D91,'All Prices'!$A$4:$Z$832,MATCH(IF(LEFT(K$13,1)="D","DC","Var")&amp;IF($J$2="Standard","F",IF($J$2="Fixed","FF",""))&amp;VALUE(LEFT(IF(K$12="",J$12,K$12),1))*12,'All Prices'!$A$1:$Z$1,0),0),0),ROUND(VLOOKUP($C91&amp;$D91,'All Prices'!$A$4:$Z$832,MATCH(IF(LEFT(K$13,1)="D","DC","Var")&amp;IF($J$2="Standard","F",IF($J$2="Fixed","FF",""))&amp;VALUE(LEFT(IF(K$12="",J$12,K$12),1))*12,'All Prices'!$A$1:$Z$1,0),0),4))),"Fixed N/A")</f>
        <v>Fixed N/A</v>
      </c>
      <c r="L91" s="104" t="str">
        <f>IFERROR(IF($C91="","",IF(LEFT(L$12,1)="D",ROUND(VLOOKUP($C91&amp;$D91,'All Prices'!$A$4:$Z$832,MATCH(IF(LEFT(L$13,1)="D","DC","Var")&amp;IF($J$2="Standard","F",IF($J$2="Fixed","FF",""))&amp;VALUE(LEFT(IF(L$12="",K$12,L$12),1))*12,'All Prices'!$A$1:$Z$1,0),0),0),ROUND(VLOOKUP($C91&amp;$D91,'All Prices'!$A$4:$Z$832,MATCH(IF(LEFT(L$13,1)="D","DC","Var")&amp;IF($J$2="Standard","F",IF($J$2="Fixed","FF",""))&amp;VALUE(LEFT(IF(L$12="",K$12,L$12),1))*12,'All Prices'!$A$1:$Z$1,0),0),4))),"Fixed N/A")</f>
        <v>Fixed N/A</v>
      </c>
      <c r="M91" s="105" t="str">
        <f>IFERROR(IF($C91="","",IF(LEFT(M$12,1)="D",ROUND(VLOOKUP($C91&amp;$D91,'All Prices'!$A$4:$Z$832,MATCH(IF(LEFT(M$13,1)="D","DC","Var")&amp;IF($J$2="Standard","F",IF($J$2="Fixed","FF",""))&amp;VALUE(LEFT(IF(M$12="",L$12,M$12),1))*12,'All Prices'!$A$1:$Z$1,0),0),0),ROUND(VLOOKUP($C91&amp;$D91,'All Prices'!$A$4:$Z$832,MATCH(IF(LEFT(M$13,1)="D","DC","Var")&amp;IF($J$2="Standard","F",IF($J$2="Fixed","FF",""))&amp;VALUE(LEFT(IF(M$12="",L$12,M$12),1))*12,'All Prices'!$A$1:$Z$1,0),0),4))),"Fixed N/A")</f>
        <v>Fixed N/A</v>
      </c>
      <c r="N91" s="106" t="str">
        <f>IFERROR(IF($C91="","",IF(LEFT(N$12,1)="D",ROUND(VLOOKUP($C91&amp;$D91,'All Prices'!$A$4:$Z$832,MATCH(IF(LEFT(N$13,1)="D","DC","Var")&amp;IF($J$2="Standard","F",IF($J$2="Fixed","FF",""))&amp;VALUE(LEFT(IF(N$12="",M$12,N$12),1))*12,'All Prices'!$A$1:$Z$1,0),0),0),ROUND(VLOOKUP($C91&amp;$D91,'All Prices'!$A$4:$Z$832,MATCH(IF(LEFT(N$13,1)="D","DC","Var")&amp;IF($J$2="Standard","F",IF($J$2="Fixed","FF",""))&amp;VALUE(LEFT(IF(N$12="",M$12,N$12),1))*12,'All Prices'!$A$1:$Z$1,0),0),4))),"Fixed N/A")</f>
        <v>Fixed N/A</v>
      </c>
      <c r="O91" s="105" t="str">
        <f>IFERROR(IF($C91="","",IF(LEFT(O$12,1)="D",ROUND(VLOOKUP($C91&amp;$D91,'All Prices'!$A$4:$Z$832,MATCH(IF(LEFT(O$13,1)="D","DC","Var")&amp;IF($J$2="Standard","F",IF($J$2="Fixed","FF",""))&amp;VALUE(LEFT(IF(O$12="",N$12,O$12),1))*12,'All Prices'!$A$1:$Z$1,0),0),0),ROUND(VLOOKUP($C91&amp;$D91,'All Prices'!$A$4:$Z$832,MATCH(IF(LEFT(O$13,1)="D","DC","Var")&amp;IF($J$2="Standard","F",IF($J$2="Fixed","FF",""))&amp;VALUE(LEFT(IF(O$12="",N$12,O$12),1))*12,'All Prices'!$A$1:$Z$1,0),0),4))),"Fixed N/A")</f>
        <v>Fixed N/A</v>
      </c>
      <c r="P91" s="106" t="str">
        <f>IFERROR(IF($C91="","",IF(LEFT(P$12,1)="D",ROUND(VLOOKUP($C91&amp;$D91,'All Prices'!$A$4:$Z$832,MATCH(IF(LEFT(P$13,1)="D","DC","Var")&amp;IF($J$2="Standard","F",IF($J$2="Fixed","FF",""))&amp;VALUE(LEFT(IF(P$12="",O$12,P$12),1))*12,'All Prices'!$A$1:$Z$1,0),0),0),ROUND(VLOOKUP($C91&amp;$D91,'All Prices'!$A$4:$Z$832,MATCH(IF(LEFT(P$13,1)="D","DC","Var")&amp;IF($J$2="Standard","F",IF($J$2="Fixed","FF",""))&amp;VALUE(LEFT(IF(P$12="",O$12,P$12),1))*12,'All Prices'!$A$1:$Z$1,0),0),4))),"Fixed N/A")</f>
        <v>Fixed N/A</v>
      </c>
    </row>
    <row r="92" spans="2:16" x14ac:dyDescent="0.35">
      <c r="B92" s="101" t="str">
        <f t="shared" si="1"/>
        <v>EM</v>
      </c>
      <c r="C92" s="101" t="s">
        <v>17</v>
      </c>
      <c r="D92" s="107">
        <v>343000</v>
      </c>
      <c r="E92" s="107">
        <v>393000</v>
      </c>
      <c r="F92" s="102" t="str">
        <f>IF(C92="","",'Postcode search'!$C$40&amp;ROUND($C$8,2)&amp;C92&amp;LEFT(D92,3)&amp;IF($J$2="Standard","F","FF")&amp;IF('Postcode search'!$D$4="Yes", "A1", "A0")&amp;IF('Postcode search'!$D$5="Yes","G1","G0"))</f>
        <v>B44930EM4343FFA1G0</v>
      </c>
      <c r="G92" s="103">
        <f>IFERROR(IF($C92="","",IF(LEFT(G$12,1)="D",ROUND(VLOOKUP($C92&amp;$D92,'All Prices'!$A$4:$Z$832,MATCH(IF(LEFT(G$13,1)="D","DC","Var")&amp;IF($J$2="Standard","F",IF($J$2="Fixed","FF",""))&amp;VALUE(LEFT(IF(G$12="",E$12,G$12),1))*12,'All Prices'!$A$1:$Z$1,0),0),0),ROUND(VLOOKUP($C92&amp;$D92,'All Prices'!$A$4:$Z$832,MATCH(IF(LEFT(G$13,1)="D","DC","Var")&amp;IF($J$2="Standard","F",IF($J$2="Fixed","FF",""))&amp;VALUE(LEFT(IF(G$12="",E$12,G$12),1))*12,'All Prices'!$A$1:$Z$1,0),0),4))),"Fixed N/A")</f>
        <v>1253.1187</v>
      </c>
      <c r="H92" s="104">
        <f>IFERROR(IF($C92="","",IF(LEFT(H$12,1)="D",ROUND(VLOOKUP($C92&amp;$D92,'All Prices'!$A$4:$Z$832,MATCH(IF(LEFT(H$13,1)="D","DC","Var")&amp;IF($J$2="Standard","F",IF($J$2="Fixed","FF",""))&amp;VALUE(LEFT(IF(H$12="",G$12,H$12),1))*12,'All Prices'!$A$1:$Z$1,0),0),0),ROUND(VLOOKUP($C92&amp;$D92,'All Prices'!$A$4:$Z$832,MATCH(IF(LEFT(H$13,1)="D","DC","Var")&amp;IF($J$2="Standard","F",IF($J$2="Fixed","FF",""))&amp;VALUE(LEFT(IF(H$12="",G$12,H$12),1))*12,'All Prices'!$A$1:$Z$1,0),0),4))),"Fixed N/A")</f>
        <v>11.6012</v>
      </c>
      <c r="I92" s="103" t="str">
        <f>IFERROR(IF($C92="","",IF(LEFT(I$12,1)="D",ROUND(VLOOKUP($C92&amp;$D92,'All Prices'!$A$4:$Z$832,MATCH(IF(LEFT(I$13,1)="D","DC","Var")&amp;IF($J$2="Standard","F",IF($J$2="Fixed","FF",""))&amp;VALUE(LEFT(IF(I$12="",H$12,I$12),1))*12,'All Prices'!$A$1:$Z$1,0),0),0),ROUND(VLOOKUP($C92&amp;$D92,'All Prices'!$A$4:$Z$832,MATCH(IF(LEFT(I$13,1)="D","DC","Var")&amp;IF($J$2="Standard","F",IF($J$2="Fixed","FF",""))&amp;VALUE(LEFT(IF(I$12="",H$12,I$12),1))*12,'All Prices'!$A$1:$Z$1,0),0),4))),"Fixed N/A")</f>
        <v>Fixed N/A</v>
      </c>
      <c r="J92" s="104" t="str">
        <f>IFERROR(IF($C92="","",IF(LEFT(J$12,1)="D",ROUND(VLOOKUP($C92&amp;$D92,'All Prices'!$A$4:$Z$832,MATCH(IF(LEFT(J$13,1)="D","DC","Var")&amp;IF($J$2="Standard","F",IF($J$2="Fixed","FF",""))&amp;VALUE(LEFT(IF(J$12="",I$12,J$12),1))*12,'All Prices'!$A$1:$Z$1,0),0),0),ROUND(VLOOKUP($C92&amp;$D92,'All Prices'!$A$4:$Z$832,MATCH(IF(LEFT(J$13,1)="D","DC","Var")&amp;IF($J$2="Standard","F",IF($J$2="Fixed","FF",""))&amp;VALUE(LEFT(IF(J$12="",I$12,J$12),1))*12,'All Prices'!$A$1:$Z$1,0),0),4))),"Fixed N/A")</f>
        <v>Fixed N/A</v>
      </c>
      <c r="K92" s="103" t="str">
        <f>IFERROR(IF($C92="","",IF(LEFT(K$12,1)="D",ROUND(VLOOKUP($C92&amp;$D92,'All Prices'!$A$4:$Z$832,MATCH(IF(LEFT(K$13,1)="D","DC","Var")&amp;IF($J$2="Standard","F",IF($J$2="Fixed","FF",""))&amp;VALUE(LEFT(IF(K$12="",J$12,K$12),1))*12,'All Prices'!$A$1:$Z$1,0),0),0),ROUND(VLOOKUP($C92&amp;$D92,'All Prices'!$A$4:$Z$832,MATCH(IF(LEFT(K$13,1)="D","DC","Var")&amp;IF($J$2="Standard","F",IF($J$2="Fixed","FF",""))&amp;VALUE(LEFT(IF(K$12="",J$12,K$12),1))*12,'All Prices'!$A$1:$Z$1,0),0),4))),"Fixed N/A")</f>
        <v>Fixed N/A</v>
      </c>
      <c r="L92" s="104" t="str">
        <f>IFERROR(IF($C92="","",IF(LEFT(L$12,1)="D",ROUND(VLOOKUP($C92&amp;$D92,'All Prices'!$A$4:$Z$832,MATCH(IF(LEFT(L$13,1)="D","DC","Var")&amp;IF($J$2="Standard","F",IF($J$2="Fixed","FF",""))&amp;VALUE(LEFT(IF(L$12="",K$12,L$12),1))*12,'All Prices'!$A$1:$Z$1,0),0),0),ROUND(VLOOKUP($C92&amp;$D92,'All Prices'!$A$4:$Z$832,MATCH(IF(LEFT(L$13,1)="D","DC","Var")&amp;IF($J$2="Standard","F",IF($J$2="Fixed","FF",""))&amp;VALUE(LEFT(IF(L$12="",K$12,L$12),1))*12,'All Prices'!$A$1:$Z$1,0),0),4))),"Fixed N/A")</f>
        <v>Fixed N/A</v>
      </c>
      <c r="M92" s="105" t="str">
        <f>IFERROR(IF($C92="","",IF(LEFT(M$12,1)="D",ROUND(VLOOKUP($C92&amp;$D92,'All Prices'!$A$4:$Z$832,MATCH(IF(LEFT(M$13,1)="D","DC","Var")&amp;IF($J$2="Standard","F",IF($J$2="Fixed","FF",""))&amp;VALUE(LEFT(IF(M$12="",L$12,M$12),1))*12,'All Prices'!$A$1:$Z$1,0),0),0),ROUND(VLOOKUP($C92&amp;$D92,'All Prices'!$A$4:$Z$832,MATCH(IF(LEFT(M$13,1)="D","DC","Var")&amp;IF($J$2="Standard","F",IF($J$2="Fixed","FF",""))&amp;VALUE(LEFT(IF(M$12="",L$12,M$12),1))*12,'All Prices'!$A$1:$Z$1,0),0),4))),"Fixed N/A")</f>
        <v>Fixed N/A</v>
      </c>
      <c r="N92" s="106" t="str">
        <f>IFERROR(IF($C92="","",IF(LEFT(N$12,1)="D",ROUND(VLOOKUP($C92&amp;$D92,'All Prices'!$A$4:$Z$832,MATCH(IF(LEFT(N$13,1)="D","DC","Var")&amp;IF($J$2="Standard","F",IF($J$2="Fixed","FF",""))&amp;VALUE(LEFT(IF(N$12="",M$12,N$12),1))*12,'All Prices'!$A$1:$Z$1,0),0),0),ROUND(VLOOKUP($C92&amp;$D92,'All Prices'!$A$4:$Z$832,MATCH(IF(LEFT(N$13,1)="D","DC","Var")&amp;IF($J$2="Standard","F",IF($J$2="Fixed","FF",""))&amp;VALUE(LEFT(IF(N$12="",M$12,N$12),1))*12,'All Prices'!$A$1:$Z$1,0),0),4))),"Fixed N/A")</f>
        <v>Fixed N/A</v>
      </c>
      <c r="O92" s="105" t="str">
        <f>IFERROR(IF($C92="","",IF(LEFT(O$12,1)="D",ROUND(VLOOKUP($C92&amp;$D92,'All Prices'!$A$4:$Z$832,MATCH(IF(LEFT(O$13,1)="D","DC","Var")&amp;IF($J$2="Standard","F",IF($J$2="Fixed","FF",""))&amp;VALUE(LEFT(IF(O$12="",N$12,O$12),1))*12,'All Prices'!$A$1:$Z$1,0),0),0),ROUND(VLOOKUP($C92&amp;$D92,'All Prices'!$A$4:$Z$832,MATCH(IF(LEFT(O$13,1)="D","DC","Var")&amp;IF($J$2="Standard","F",IF($J$2="Fixed","FF",""))&amp;VALUE(LEFT(IF(O$12="",N$12,O$12),1))*12,'All Prices'!$A$1:$Z$1,0),0),4))),"Fixed N/A")</f>
        <v>Fixed N/A</v>
      </c>
      <c r="P92" s="106" t="str">
        <f>IFERROR(IF($C92="","",IF(LEFT(P$12,1)="D",ROUND(VLOOKUP($C92&amp;$D92,'All Prices'!$A$4:$Z$832,MATCH(IF(LEFT(P$13,1)="D","DC","Var")&amp;IF($J$2="Standard","F",IF($J$2="Fixed","FF",""))&amp;VALUE(LEFT(IF(P$12="",O$12,P$12),1))*12,'All Prices'!$A$1:$Z$1,0),0),0),ROUND(VLOOKUP($C92&amp;$D92,'All Prices'!$A$4:$Z$832,MATCH(IF(LEFT(P$13,1)="D","DC","Var")&amp;IF($J$2="Standard","F",IF($J$2="Fixed","FF",""))&amp;VALUE(LEFT(IF(P$12="",O$12,P$12),1))*12,'All Prices'!$A$1:$Z$1,0),0),4))),"Fixed N/A")</f>
        <v>Fixed N/A</v>
      </c>
    </row>
    <row r="93" spans="2:16" x14ac:dyDescent="0.35">
      <c r="B93" s="101" t="str">
        <f t="shared" si="1"/>
        <v>EM</v>
      </c>
      <c r="C93" s="101" t="s">
        <v>17</v>
      </c>
      <c r="D93" s="107">
        <v>393000</v>
      </c>
      <c r="E93" s="107">
        <v>443000</v>
      </c>
      <c r="F93" s="102" t="str">
        <f>IF(C93="","",'Postcode search'!$C$40&amp;ROUND($C$8,2)&amp;C93&amp;LEFT(D93,3)&amp;IF($J$2="Standard","F","FF")&amp;IF('Postcode search'!$D$4="Yes", "A1", "A0")&amp;IF('Postcode search'!$D$5="Yes","G1","G0"))</f>
        <v>B44930EM4393FFA1G0</v>
      </c>
      <c r="G93" s="103">
        <f>IFERROR(IF($C93="","",IF(LEFT(G$12,1)="D",ROUND(VLOOKUP($C93&amp;$D93,'All Prices'!$A$4:$Z$832,MATCH(IF(LEFT(G$13,1)="D","DC","Var")&amp;IF($J$2="Standard","F",IF($J$2="Fixed","FF",""))&amp;VALUE(LEFT(IF(G$12="",E$12,G$12),1))*12,'All Prices'!$A$1:$Z$1,0),0),0),ROUND(VLOOKUP($C93&amp;$D93,'All Prices'!$A$4:$Z$832,MATCH(IF(LEFT(G$13,1)="D","DC","Var")&amp;IF($J$2="Standard","F",IF($J$2="Fixed","FF",""))&amp;VALUE(LEFT(IF(G$12="",E$12,G$12),1))*12,'All Prices'!$A$1:$Z$1,0),0),4))),"Fixed N/A")</f>
        <v>1404.1885</v>
      </c>
      <c r="H93" s="104">
        <f>IFERROR(IF($C93="","",IF(LEFT(H$12,1)="D",ROUND(VLOOKUP($C93&amp;$D93,'All Prices'!$A$4:$Z$832,MATCH(IF(LEFT(H$13,1)="D","DC","Var")&amp;IF($J$2="Standard","F",IF($J$2="Fixed","FF",""))&amp;VALUE(LEFT(IF(H$12="",G$12,H$12),1))*12,'All Prices'!$A$1:$Z$1,0),0),0),ROUND(VLOOKUP($C93&amp;$D93,'All Prices'!$A$4:$Z$832,MATCH(IF(LEFT(H$13,1)="D","DC","Var")&amp;IF($J$2="Standard","F",IF($J$2="Fixed","FF",""))&amp;VALUE(LEFT(IF(H$12="",G$12,H$12),1))*12,'All Prices'!$A$1:$Z$1,0),0),4))),"Fixed N/A")</f>
        <v>11.6012</v>
      </c>
      <c r="I93" s="103" t="str">
        <f>IFERROR(IF($C93="","",IF(LEFT(I$12,1)="D",ROUND(VLOOKUP($C93&amp;$D93,'All Prices'!$A$4:$Z$832,MATCH(IF(LEFT(I$13,1)="D","DC","Var")&amp;IF($J$2="Standard","F",IF($J$2="Fixed","FF",""))&amp;VALUE(LEFT(IF(I$12="",H$12,I$12),1))*12,'All Prices'!$A$1:$Z$1,0),0),0),ROUND(VLOOKUP($C93&amp;$D93,'All Prices'!$A$4:$Z$832,MATCH(IF(LEFT(I$13,1)="D","DC","Var")&amp;IF($J$2="Standard","F",IF($J$2="Fixed","FF",""))&amp;VALUE(LEFT(IF(I$12="",H$12,I$12),1))*12,'All Prices'!$A$1:$Z$1,0),0),4))),"Fixed N/A")</f>
        <v>Fixed N/A</v>
      </c>
      <c r="J93" s="104" t="str">
        <f>IFERROR(IF($C93="","",IF(LEFT(J$12,1)="D",ROUND(VLOOKUP($C93&amp;$D93,'All Prices'!$A$4:$Z$832,MATCH(IF(LEFT(J$13,1)="D","DC","Var")&amp;IF($J$2="Standard","F",IF($J$2="Fixed","FF",""))&amp;VALUE(LEFT(IF(J$12="",I$12,J$12),1))*12,'All Prices'!$A$1:$Z$1,0),0),0),ROUND(VLOOKUP($C93&amp;$D93,'All Prices'!$A$4:$Z$832,MATCH(IF(LEFT(J$13,1)="D","DC","Var")&amp;IF($J$2="Standard","F",IF($J$2="Fixed","FF",""))&amp;VALUE(LEFT(IF(J$12="",I$12,J$12),1))*12,'All Prices'!$A$1:$Z$1,0),0),4))),"Fixed N/A")</f>
        <v>Fixed N/A</v>
      </c>
      <c r="K93" s="103" t="str">
        <f>IFERROR(IF($C93="","",IF(LEFT(K$12,1)="D",ROUND(VLOOKUP($C93&amp;$D93,'All Prices'!$A$4:$Z$832,MATCH(IF(LEFT(K$13,1)="D","DC","Var")&amp;IF($J$2="Standard","F",IF($J$2="Fixed","FF",""))&amp;VALUE(LEFT(IF(K$12="",J$12,K$12),1))*12,'All Prices'!$A$1:$Z$1,0),0),0),ROUND(VLOOKUP($C93&amp;$D93,'All Prices'!$A$4:$Z$832,MATCH(IF(LEFT(K$13,1)="D","DC","Var")&amp;IF($J$2="Standard","F",IF($J$2="Fixed","FF",""))&amp;VALUE(LEFT(IF(K$12="",J$12,K$12),1))*12,'All Prices'!$A$1:$Z$1,0),0),4))),"Fixed N/A")</f>
        <v>Fixed N/A</v>
      </c>
      <c r="L93" s="104" t="str">
        <f>IFERROR(IF($C93="","",IF(LEFT(L$12,1)="D",ROUND(VLOOKUP($C93&amp;$D93,'All Prices'!$A$4:$Z$832,MATCH(IF(LEFT(L$13,1)="D","DC","Var")&amp;IF($J$2="Standard","F",IF($J$2="Fixed","FF",""))&amp;VALUE(LEFT(IF(L$12="",K$12,L$12),1))*12,'All Prices'!$A$1:$Z$1,0),0),0),ROUND(VLOOKUP($C93&amp;$D93,'All Prices'!$A$4:$Z$832,MATCH(IF(LEFT(L$13,1)="D","DC","Var")&amp;IF($J$2="Standard","F",IF($J$2="Fixed","FF",""))&amp;VALUE(LEFT(IF(L$12="",K$12,L$12),1))*12,'All Prices'!$A$1:$Z$1,0),0),4))),"Fixed N/A")</f>
        <v>Fixed N/A</v>
      </c>
      <c r="M93" s="105" t="str">
        <f>IFERROR(IF($C93="","",IF(LEFT(M$12,1)="D",ROUND(VLOOKUP($C93&amp;$D93,'All Prices'!$A$4:$Z$832,MATCH(IF(LEFT(M$13,1)="D","DC","Var")&amp;IF($J$2="Standard","F",IF($J$2="Fixed","FF",""))&amp;VALUE(LEFT(IF(M$12="",L$12,M$12),1))*12,'All Prices'!$A$1:$Z$1,0),0),0),ROUND(VLOOKUP($C93&amp;$D93,'All Prices'!$A$4:$Z$832,MATCH(IF(LEFT(M$13,1)="D","DC","Var")&amp;IF($J$2="Standard","F",IF($J$2="Fixed","FF",""))&amp;VALUE(LEFT(IF(M$12="",L$12,M$12),1))*12,'All Prices'!$A$1:$Z$1,0),0),4))),"Fixed N/A")</f>
        <v>Fixed N/A</v>
      </c>
      <c r="N93" s="106" t="str">
        <f>IFERROR(IF($C93="","",IF(LEFT(N$12,1)="D",ROUND(VLOOKUP($C93&amp;$D93,'All Prices'!$A$4:$Z$832,MATCH(IF(LEFT(N$13,1)="D","DC","Var")&amp;IF($J$2="Standard","F",IF($J$2="Fixed","FF",""))&amp;VALUE(LEFT(IF(N$12="",M$12,N$12),1))*12,'All Prices'!$A$1:$Z$1,0),0),0),ROUND(VLOOKUP($C93&amp;$D93,'All Prices'!$A$4:$Z$832,MATCH(IF(LEFT(N$13,1)="D","DC","Var")&amp;IF($J$2="Standard","F",IF($J$2="Fixed","FF",""))&amp;VALUE(LEFT(IF(N$12="",M$12,N$12),1))*12,'All Prices'!$A$1:$Z$1,0),0),4))),"Fixed N/A")</f>
        <v>Fixed N/A</v>
      </c>
      <c r="O93" s="105" t="str">
        <f>IFERROR(IF($C93="","",IF(LEFT(O$12,1)="D",ROUND(VLOOKUP($C93&amp;$D93,'All Prices'!$A$4:$Z$832,MATCH(IF(LEFT(O$13,1)="D","DC","Var")&amp;IF($J$2="Standard","F",IF($J$2="Fixed","FF",""))&amp;VALUE(LEFT(IF(O$12="",N$12,O$12),1))*12,'All Prices'!$A$1:$Z$1,0),0),0),ROUND(VLOOKUP($C93&amp;$D93,'All Prices'!$A$4:$Z$832,MATCH(IF(LEFT(O$13,1)="D","DC","Var")&amp;IF($J$2="Standard","F",IF($J$2="Fixed","FF",""))&amp;VALUE(LEFT(IF(O$12="",N$12,O$12),1))*12,'All Prices'!$A$1:$Z$1,0),0),4))),"Fixed N/A")</f>
        <v>Fixed N/A</v>
      </c>
      <c r="P93" s="106" t="str">
        <f>IFERROR(IF($C93="","",IF(LEFT(P$12,1)="D",ROUND(VLOOKUP($C93&amp;$D93,'All Prices'!$A$4:$Z$832,MATCH(IF(LEFT(P$13,1)="D","DC","Var")&amp;IF($J$2="Standard","F",IF($J$2="Fixed","FF",""))&amp;VALUE(LEFT(IF(P$12="",O$12,P$12),1))*12,'All Prices'!$A$1:$Z$1,0),0),0),ROUND(VLOOKUP($C93&amp;$D93,'All Prices'!$A$4:$Z$832,MATCH(IF(LEFT(P$13,1)="D","DC","Var")&amp;IF($J$2="Standard","F",IF($J$2="Fixed","FF",""))&amp;VALUE(LEFT(IF(P$12="",O$12,P$12),1))*12,'All Prices'!$A$1:$Z$1,0),0),4))),"Fixed N/A")</f>
        <v>Fixed N/A</v>
      </c>
    </row>
    <row r="94" spans="2:16" x14ac:dyDescent="0.35">
      <c r="B94" s="101" t="str">
        <f t="shared" si="1"/>
        <v>EM</v>
      </c>
      <c r="C94" s="101" t="s">
        <v>17</v>
      </c>
      <c r="D94" s="107">
        <v>443000</v>
      </c>
      <c r="E94" s="107">
        <v>493000</v>
      </c>
      <c r="F94" s="102" t="str">
        <f>IF(C94="","",'Postcode search'!$C$40&amp;ROUND($C$8,2)&amp;C94&amp;LEFT(D94,3)&amp;IF($J$2="Standard","F","FF")&amp;IF('Postcode search'!$D$4="Yes", "A1", "A0")&amp;IF('Postcode search'!$D$5="Yes","G1","G0"))</f>
        <v>B44930EM4443FFA1G0</v>
      </c>
      <c r="G94" s="103">
        <f>IFERROR(IF($C94="","",IF(LEFT(G$12,1)="D",ROUND(VLOOKUP($C94&amp;$D94,'All Prices'!$A$4:$Z$832,MATCH(IF(LEFT(G$13,1)="D","DC","Var")&amp;IF($J$2="Standard","F",IF($J$2="Fixed","FF",""))&amp;VALUE(LEFT(IF(G$12="",E$12,G$12),1))*12,'All Prices'!$A$1:$Z$1,0),0),0),ROUND(VLOOKUP($C94&amp;$D94,'All Prices'!$A$4:$Z$832,MATCH(IF(LEFT(G$13,1)="D","DC","Var")&amp;IF($J$2="Standard","F",IF($J$2="Fixed","FF",""))&amp;VALUE(LEFT(IF(G$12="",E$12,G$12),1))*12,'All Prices'!$A$1:$Z$1,0),0),4))),"Fixed N/A")</f>
        <v>1555.0651</v>
      </c>
      <c r="H94" s="104">
        <f>IFERROR(IF($C94="","",IF(LEFT(H$12,1)="D",ROUND(VLOOKUP($C94&amp;$D94,'All Prices'!$A$4:$Z$832,MATCH(IF(LEFT(H$13,1)="D","DC","Var")&amp;IF($J$2="Standard","F",IF($J$2="Fixed","FF",""))&amp;VALUE(LEFT(IF(H$12="",G$12,H$12),1))*12,'All Prices'!$A$1:$Z$1,0),0),0),ROUND(VLOOKUP($C94&amp;$D94,'All Prices'!$A$4:$Z$832,MATCH(IF(LEFT(H$13,1)="D","DC","Var")&amp;IF($J$2="Standard","F",IF($J$2="Fixed","FF",""))&amp;VALUE(LEFT(IF(H$12="",G$12,H$12),1))*12,'All Prices'!$A$1:$Z$1,0),0),4))),"Fixed N/A")</f>
        <v>11.6012</v>
      </c>
      <c r="I94" s="103" t="str">
        <f>IFERROR(IF($C94="","",IF(LEFT(I$12,1)="D",ROUND(VLOOKUP($C94&amp;$D94,'All Prices'!$A$4:$Z$832,MATCH(IF(LEFT(I$13,1)="D","DC","Var")&amp;IF($J$2="Standard","F",IF($J$2="Fixed","FF",""))&amp;VALUE(LEFT(IF(I$12="",H$12,I$12),1))*12,'All Prices'!$A$1:$Z$1,0),0),0),ROUND(VLOOKUP($C94&amp;$D94,'All Prices'!$A$4:$Z$832,MATCH(IF(LEFT(I$13,1)="D","DC","Var")&amp;IF($J$2="Standard","F",IF($J$2="Fixed","FF",""))&amp;VALUE(LEFT(IF(I$12="",H$12,I$12),1))*12,'All Prices'!$A$1:$Z$1,0),0),4))),"Fixed N/A")</f>
        <v>Fixed N/A</v>
      </c>
      <c r="J94" s="104" t="str">
        <f>IFERROR(IF($C94="","",IF(LEFT(J$12,1)="D",ROUND(VLOOKUP($C94&amp;$D94,'All Prices'!$A$4:$Z$832,MATCH(IF(LEFT(J$13,1)="D","DC","Var")&amp;IF($J$2="Standard","F",IF($J$2="Fixed","FF",""))&amp;VALUE(LEFT(IF(J$12="",I$12,J$12),1))*12,'All Prices'!$A$1:$Z$1,0),0),0),ROUND(VLOOKUP($C94&amp;$D94,'All Prices'!$A$4:$Z$832,MATCH(IF(LEFT(J$13,1)="D","DC","Var")&amp;IF($J$2="Standard","F",IF($J$2="Fixed","FF",""))&amp;VALUE(LEFT(IF(J$12="",I$12,J$12),1))*12,'All Prices'!$A$1:$Z$1,0),0),4))),"Fixed N/A")</f>
        <v>Fixed N/A</v>
      </c>
      <c r="K94" s="103" t="str">
        <f>IFERROR(IF($C94="","",IF(LEFT(K$12,1)="D",ROUND(VLOOKUP($C94&amp;$D94,'All Prices'!$A$4:$Z$832,MATCH(IF(LEFT(K$13,1)="D","DC","Var")&amp;IF($J$2="Standard","F",IF($J$2="Fixed","FF",""))&amp;VALUE(LEFT(IF(K$12="",J$12,K$12),1))*12,'All Prices'!$A$1:$Z$1,0),0),0),ROUND(VLOOKUP($C94&amp;$D94,'All Prices'!$A$4:$Z$832,MATCH(IF(LEFT(K$13,1)="D","DC","Var")&amp;IF($J$2="Standard","F",IF($J$2="Fixed","FF",""))&amp;VALUE(LEFT(IF(K$12="",J$12,K$12),1))*12,'All Prices'!$A$1:$Z$1,0),0),4))),"Fixed N/A")</f>
        <v>Fixed N/A</v>
      </c>
      <c r="L94" s="104" t="str">
        <f>IFERROR(IF($C94="","",IF(LEFT(L$12,1)="D",ROUND(VLOOKUP($C94&amp;$D94,'All Prices'!$A$4:$Z$832,MATCH(IF(LEFT(L$13,1)="D","DC","Var")&amp;IF($J$2="Standard","F",IF($J$2="Fixed","FF",""))&amp;VALUE(LEFT(IF(L$12="",K$12,L$12),1))*12,'All Prices'!$A$1:$Z$1,0),0),0),ROUND(VLOOKUP($C94&amp;$D94,'All Prices'!$A$4:$Z$832,MATCH(IF(LEFT(L$13,1)="D","DC","Var")&amp;IF($J$2="Standard","F",IF($J$2="Fixed","FF",""))&amp;VALUE(LEFT(IF(L$12="",K$12,L$12),1))*12,'All Prices'!$A$1:$Z$1,0),0),4))),"Fixed N/A")</f>
        <v>Fixed N/A</v>
      </c>
      <c r="M94" s="105" t="str">
        <f>IFERROR(IF($C94="","",IF(LEFT(M$12,1)="D",ROUND(VLOOKUP($C94&amp;$D94,'All Prices'!$A$4:$Z$832,MATCH(IF(LEFT(M$13,1)="D","DC","Var")&amp;IF($J$2="Standard","F",IF($J$2="Fixed","FF",""))&amp;VALUE(LEFT(IF(M$12="",L$12,M$12),1))*12,'All Prices'!$A$1:$Z$1,0),0),0),ROUND(VLOOKUP($C94&amp;$D94,'All Prices'!$A$4:$Z$832,MATCH(IF(LEFT(M$13,1)="D","DC","Var")&amp;IF($J$2="Standard","F",IF($J$2="Fixed","FF",""))&amp;VALUE(LEFT(IF(M$12="",L$12,M$12),1))*12,'All Prices'!$A$1:$Z$1,0),0),4))),"Fixed N/A")</f>
        <v>Fixed N/A</v>
      </c>
      <c r="N94" s="106" t="str">
        <f>IFERROR(IF($C94="","",IF(LEFT(N$12,1)="D",ROUND(VLOOKUP($C94&amp;$D94,'All Prices'!$A$4:$Z$832,MATCH(IF(LEFT(N$13,1)="D","DC","Var")&amp;IF($J$2="Standard","F",IF($J$2="Fixed","FF",""))&amp;VALUE(LEFT(IF(N$12="",M$12,N$12),1))*12,'All Prices'!$A$1:$Z$1,0),0),0),ROUND(VLOOKUP($C94&amp;$D94,'All Prices'!$A$4:$Z$832,MATCH(IF(LEFT(N$13,1)="D","DC","Var")&amp;IF($J$2="Standard","F",IF($J$2="Fixed","FF",""))&amp;VALUE(LEFT(IF(N$12="",M$12,N$12),1))*12,'All Prices'!$A$1:$Z$1,0),0),4))),"Fixed N/A")</f>
        <v>Fixed N/A</v>
      </c>
      <c r="O94" s="105" t="str">
        <f>IFERROR(IF($C94="","",IF(LEFT(O$12,1)="D",ROUND(VLOOKUP($C94&amp;$D94,'All Prices'!$A$4:$Z$832,MATCH(IF(LEFT(O$13,1)="D","DC","Var")&amp;IF($J$2="Standard","F",IF($J$2="Fixed","FF",""))&amp;VALUE(LEFT(IF(O$12="",N$12,O$12),1))*12,'All Prices'!$A$1:$Z$1,0),0),0),ROUND(VLOOKUP($C94&amp;$D94,'All Prices'!$A$4:$Z$832,MATCH(IF(LEFT(O$13,1)="D","DC","Var")&amp;IF($J$2="Standard","F",IF($J$2="Fixed","FF",""))&amp;VALUE(LEFT(IF(O$12="",N$12,O$12),1))*12,'All Prices'!$A$1:$Z$1,0),0),4))),"Fixed N/A")</f>
        <v>Fixed N/A</v>
      </c>
      <c r="P94" s="106" t="str">
        <f>IFERROR(IF($C94="","",IF(LEFT(P$12,1)="D",ROUND(VLOOKUP($C94&amp;$D94,'All Prices'!$A$4:$Z$832,MATCH(IF(LEFT(P$13,1)="D","DC","Var")&amp;IF($J$2="Standard","F",IF($J$2="Fixed","FF",""))&amp;VALUE(LEFT(IF(P$12="",O$12,P$12),1))*12,'All Prices'!$A$1:$Z$1,0),0),0),ROUND(VLOOKUP($C94&amp;$D94,'All Prices'!$A$4:$Z$832,MATCH(IF(LEFT(P$13,1)="D","DC","Var")&amp;IF($J$2="Standard","F",IF($J$2="Fixed","FF",""))&amp;VALUE(LEFT(IF(P$12="",O$12,P$12),1))*12,'All Prices'!$A$1:$Z$1,0),0),4))),"Fixed N/A")</f>
        <v>Fixed N/A</v>
      </c>
    </row>
    <row r="95" spans="2:16" x14ac:dyDescent="0.35">
      <c r="B95" s="101" t="str">
        <f t="shared" si="1"/>
        <v>EM</v>
      </c>
      <c r="C95" s="101" t="s">
        <v>17</v>
      </c>
      <c r="D95" s="107">
        <v>493000</v>
      </c>
      <c r="E95" s="107">
        <v>543000</v>
      </c>
      <c r="F95" s="102" t="str">
        <f>IF(C95="","",'Postcode search'!$C$40&amp;ROUND($C$8,2)&amp;C95&amp;LEFT(D95,3)&amp;IF($J$2="Standard","F","FF")&amp;IF('Postcode search'!$D$4="Yes", "A1", "A0")&amp;IF('Postcode search'!$D$5="Yes","G1","G0"))</f>
        <v>B44930EM4493FFA1G0</v>
      </c>
      <c r="G95" s="103">
        <f>IFERROR(IF($C95="","",IF(LEFT(G$12,1)="D",ROUND(VLOOKUP($C95&amp;$D95,'All Prices'!$A$4:$Z$832,MATCH(IF(LEFT(G$13,1)="D","DC","Var")&amp;IF($J$2="Standard","F",IF($J$2="Fixed","FF",""))&amp;VALUE(LEFT(IF(G$12="",E$12,G$12),1))*12,'All Prices'!$A$1:$Z$1,0),0),0),ROUND(VLOOKUP($C95&amp;$D95,'All Prices'!$A$4:$Z$832,MATCH(IF(LEFT(G$13,1)="D","DC","Var")&amp;IF($J$2="Standard","F",IF($J$2="Fixed","FF",""))&amp;VALUE(LEFT(IF(G$12="",E$12,G$12),1))*12,'All Prices'!$A$1:$Z$1,0),0),4))),"Fixed N/A")</f>
        <v>1703.8753999999999</v>
      </c>
      <c r="H95" s="104">
        <f>IFERROR(IF($C95="","",IF(LEFT(H$12,1)="D",ROUND(VLOOKUP($C95&amp;$D95,'All Prices'!$A$4:$Z$832,MATCH(IF(LEFT(H$13,1)="D","DC","Var")&amp;IF($J$2="Standard","F",IF($J$2="Fixed","FF",""))&amp;VALUE(LEFT(IF(H$12="",G$12,H$12),1))*12,'All Prices'!$A$1:$Z$1,0),0),0),ROUND(VLOOKUP($C95&amp;$D95,'All Prices'!$A$4:$Z$832,MATCH(IF(LEFT(H$13,1)="D","DC","Var")&amp;IF($J$2="Standard","F",IF($J$2="Fixed","FF",""))&amp;VALUE(LEFT(IF(H$12="",G$12,H$12),1))*12,'All Prices'!$A$1:$Z$1,0),0),4))),"Fixed N/A")</f>
        <v>11.6012</v>
      </c>
      <c r="I95" s="103" t="str">
        <f>IFERROR(IF($C95="","",IF(LEFT(I$12,1)="D",ROUND(VLOOKUP($C95&amp;$D95,'All Prices'!$A$4:$Z$832,MATCH(IF(LEFT(I$13,1)="D","DC","Var")&amp;IF($J$2="Standard","F",IF($J$2="Fixed","FF",""))&amp;VALUE(LEFT(IF(I$12="",H$12,I$12),1))*12,'All Prices'!$A$1:$Z$1,0),0),0),ROUND(VLOOKUP($C95&amp;$D95,'All Prices'!$A$4:$Z$832,MATCH(IF(LEFT(I$13,1)="D","DC","Var")&amp;IF($J$2="Standard","F",IF($J$2="Fixed","FF",""))&amp;VALUE(LEFT(IF(I$12="",H$12,I$12),1))*12,'All Prices'!$A$1:$Z$1,0),0),4))),"Fixed N/A")</f>
        <v>Fixed N/A</v>
      </c>
      <c r="J95" s="104" t="str">
        <f>IFERROR(IF($C95="","",IF(LEFT(J$12,1)="D",ROUND(VLOOKUP($C95&amp;$D95,'All Prices'!$A$4:$Z$832,MATCH(IF(LEFT(J$13,1)="D","DC","Var")&amp;IF($J$2="Standard","F",IF($J$2="Fixed","FF",""))&amp;VALUE(LEFT(IF(J$12="",I$12,J$12),1))*12,'All Prices'!$A$1:$Z$1,0),0),0),ROUND(VLOOKUP($C95&amp;$D95,'All Prices'!$A$4:$Z$832,MATCH(IF(LEFT(J$13,1)="D","DC","Var")&amp;IF($J$2="Standard","F",IF($J$2="Fixed","FF",""))&amp;VALUE(LEFT(IF(J$12="",I$12,J$12),1))*12,'All Prices'!$A$1:$Z$1,0),0),4))),"Fixed N/A")</f>
        <v>Fixed N/A</v>
      </c>
      <c r="K95" s="103" t="str">
        <f>IFERROR(IF($C95="","",IF(LEFT(K$12,1)="D",ROUND(VLOOKUP($C95&amp;$D95,'All Prices'!$A$4:$Z$832,MATCH(IF(LEFT(K$13,1)="D","DC","Var")&amp;IF($J$2="Standard","F",IF($J$2="Fixed","FF",""))&amp;VALUE(LEFT(IF(K$12="",J$12,K$12),1))*12,'All Prices'!$A$1:$Z$1,0),0),0),ROUND(VLOOKUP($C95&amp;$D95,'All Prices'!$A$4:$Z$832,MATCH(IF(LEFT(K$13,1)="D","DC","Var")&amp;IF($J$2="Standard","F",IF($J$2="Fixed","FF",""))&amp;VALUE(LEFT(IF(K$12="",J$12,K$12),1))*12,'All Prices'!$A$1:$Z$1,0),0),4))),"Fixed N/A")</f>
        <v>Fixed N/A</v>
      </c>
      <c r="L95" s="104" t="str">
        <f>IFERROR(IF($C95="","",IF(LEFT(L$12,1)="D",ROUND(VLOOKUP($C95&amp;$D95,'All Prices'!$A$4:$Z$832,MATCH(IF(LEFT(L$13,1)="D","DC","Var")&amp;IF($J$2="Standard","F",IF($J$2="Fixed","FF",""))&amp;VALUE(LEFT(IF(L$12="",K$12,L$12),1))*12,'All Prices'!$A$1:$Z$1,0),0),0),ROUND(VLOOKUP($C95&amp;$D95,'All Prices'!$A$4:$Z$832,MATCH(IF(LEFT(L$13,1)="D","DC","Var")&amp;IF($J$2="Standard","F",IF($J$2="Fixed","FF",""))&amp;VALUE(LEFT(IF(L$12="",K$12,L$12),1))*12,'All Prices'!$A$1:$Z$1,0),0),4))),"Fixed N/A")</f>
        <v>Fixed N/A</v>
      </c>
      <c r="M95" s="105" t="str">
        <f>IFERROR(IF($C95="","",IF(LEFT(M$12,1)="D",ROUND(VLOOKUP($C95&amp;$D95,'All Prices'!$A$4:$Z$832,MATCH(IF(LEFT(M$13,1)="D","DC","Var")&amp;IF($J$2="Standard","F",IF($J$2="Fixed","FF",""))&amp;VALUE(LEFT(IF(M$12="",L$12,M$12),1))*12,'All Prices'!$A$1:$Z$1,0),0),0),ROUND(VLOOKUP($C95&amp;$D95,'All Prices'!$A$4:$Z$832,MATCH(IF(LEFT(M$13,1)="D","DC","Var")&amp;IF($J$2="Standard","F",IF($J$2="Fixed","FF",""))&amp;VALUE(LEFT(IF(M$12="",L$12,M$12),1))*12,'All Prices'!$A$1:$Z$1,0),0),4))),"Fixed N/A")</f>
        <v>Fixed N/A</v>
      </c>
      <c r="N95" s="106" t="str">
        <f>IFERROR(IF($C95="","",IF(LEFT(N$12,1)="D",ROUND(VLOOKUP($C95&amp;$D95,'All Prices'!$A$4:$Z$832,MATCH(IF(LEFT(N$13,1)="D","DC","Var")&amp;IF($J$2="Standard","F",IF($J$2="Fixed","FF",""))&amp;VALUE(LEFT(IF(N$12="",M$12,N$12),1))*12,'All Prices'!$A$1:$Z$1,0),0),0),ROUND(VLOOKUP($C95&amp;$D95,'All Prices'!$A$4:$Z$832,MATCH(IF(LEFT(N$13,1)="D","DC","Var")&amp;IF($J$2="Standard","F",IF($J$2="Fixed","FF",""))&amp;VALUE(LEFT(IF(N$12="",M$12,N$12),1))*12,'All Prices'!$A$1:$Z$1,0),0),4))),"Fixed N/A")</f>
        <v>Fixed N/A</v>
      </c>
      <c r="O95" s="105" t="str">
        <f>IFERROR(IF($C95="","",IF(LEFT(O$12,1)="D",ROUND(VLOOKUP($C95&amp;$D95,'All Prices'!$A$4:$Z$832,MATCH(IF(LEFT(O$13,1)="D","DC","Var")&amp;IF($J$2="Standard","F",IF($J$2="Fixed","FF",""))&amp;VALUE(LEFT(IF(O$12="",N$12,O$12),1))*12,'All Prices'!$A$1:$Z$1,0),0),0),ROUND(VLOOKUP($C95&amp;$D95,'All Prices'!$A$4:$Z$832,MATCH(IF(LEFT(O$13,1)="D","DC","Var")&amp;IF($J$2="Standard","F",IF($J$2="Fixed","FF",""))&amp;VALUE(LEFT(IF(O$12="",N$12,O$12),1))*12,'All Prices'!$A$1:$Z$1,0),0),4))),"Fixed N/A")</f>
        <v>Fixed N/A</v>
      </c>
      <c r="P95" s="106" t="str">
        <f>IFERROR(IF($C95="","",IF(LEFT(P$12,1)="D",ROUND(VLOOKUP($C95&amp;$D95,'All Prices'!$A$4:$Z$832,MATCH(IF(LEFT(P$13,1)="D","DC","Var")&amp;IF($J$2="Standard","F",IF($J$2="Fixed","FF",""))&amp;VALUE(LEFT(IF(P$12="",O$12,P$12),1))*12,'All Prices'!$A$1:$Z$1,0),0),0),ROUND(VLOOKUP($C95&amp;$D95,'All Prices'!$A$4:$Z$832,MATCH(IF(LEFT(P$13,1)="D","DC","Var")&amp;IF($J$2="Standard","F",IF($J$2="Fixed","FF",""))&amp;VALUE(LEFT(IF(P$12="",O$12,P$12),1))*12,'All Prices'!$A$1:$Z$1,0),0),4))),"Fixed N/A")</f>
        <v>Fixed N/A</v>
      </c>
    </row>
    <row r="96" spans="2:16" x14ac:dyDescent="0.35">
      <c r="B96" s="101" t="str">
        <f t="shared" si="1"/>
        <v>EM</v>
      </c>
      <c r="C96" s="101" t="s">
        <v>17</v>
      </c>
      <c r="D96" s="107">
        <v>543000</v>
      </c>
      <c r="E96" s="107">
        <v>593000</v>
      </c>
      <c r="F96" s="102" t="str">
        <f>IF(C96="","",'Postcode search'!$C$40&amp;ROUND($C$8,2)&amp;C96&amp;LEFT(D96,3)&amp;IF($J$2="Standard","F","FF")&amp;IF('Postcode search'!$D$4="Yes", "A1", "A0")&amp;IF('Postcode search'!$D$5="Yes","G1","G0"))</f>
        <v>B44930EM4543FFA1G0</v>
      </c>
      <c r="G96" s="103">
        <f>IFERROR(IF($C96="","",IF(LEFT(G$12,1)="D",ROUND(VLOOKUP($C96&amp;$D96,'All Prices'!$A$4:$Z$832,MATCH(IF(LEFT(G$13,1)="D","DC","Var")&amp;IF($J$2="Standard","F",IF($J$2="Fixed","FF",""))&amp;VALUE(LEFT(IF(G$12="",E$12,G$12),1))*12,'All Prices'!$A$1:$Z$1,0),0),0),ROUND(VLOOKUP($C96&amp;$D96,'All Prices'!$A$4:$Z$832,MATCH(IF(LEFT(G$13,1)="D","DC","Var")&amp;IF($J$2="Standard","F",IF($J$2="Fixed","FF",""))&amp;VALUE(LEFT(IF(G$12="",E$12,G$12),1))*12,'All Prices'!$A$1:$Z$1,0),0),4))),"Fixed N/A")</f>
        <v>1854.7520999999999</v>
      </c>
      <c r="H96" s="104">
        <f>IFERROR(IF($C96="","",IF(LEFT(H$12,1)="D",ROUND(VLOOKUP($C96&amp;$D96,'All Prices'!$A$4:$Z$832,MATCH(IF(LEFT(H$13,1)="D","DC","Var")&amp;IF($J$2="Standard","F",IF($J$2="Fixed","FF",""))&amp;VALUE(LEFT(IF(H$12="",G$12,H$12),1))*12,'All Prices'!$A$1:$Z$1,0),0),0),ROUND(VLOOKUP($C96&amp;$D96,'All Prices'!$A$4:$Z$832,MATCH(IF(LEFT(H$13,1)="D","DC","Var")&amp;IF($J$2="Standard","F",IF($J$2="Fixed","FF",""))&amp;VALUE(LEFT(IF(H$12="",G$12,H$12),1))*12,'All Prices'!$A$1:$Z$1,0),0),4))),"Fixed N/A")</f>
        <v>11.6012</v>
      </c>
      <c r="I96" s="103" t="str">
        <f>IFERROR(IF($C96="","",IF(LEFT(I$12,1)="D",ROUND(VLOOKUP($C96&amp;$D96,'All Prices'!$A$4:$Z$832,MATCH(IF(LEFT(I$13,1)="D","DC","Var")&amp;IF($J$2="Standard","F",IF($J$2="Fixed","FF",""))&amp;VALUE(LEFT(IF(I$12="",H$12,I$12),1))*12,'All Prices'!$A$1:$Z$1,0),0),0),ROUND(VLOOKUP($C96&amp;$D96,'All Prices'!$A$4:$Z$832,MATCH(IF(LEFT(I$13,1)="D","DC","Var")&amp;IF($J$2="Standard","F",IF($J$2="Fixed","FF",""))&amp;VALUE(LEFT(IF(I$12="",H$12,I$12),1))*12,'All Prices'!$A$1:$Z$1,0),0),4))),"Fixed N/A")</f>
        <v>Fixed N/A</v>
      </c>
      <c r="J96" s="104" t="str">
        <f>IFERROR(IF($C96="","",IF(LEFT(J$12,1)="D",ROUND(VLOOKUP($C96&amp;$D96,'All Prices'!$A$4:$Z$832,MATCH(IF(LEFT(J$13,1)="D","DC","Var")&amp;IF($J$2="Standard","F",IF($J$2="Fixed","FF",""))&amp;VALUE(LEFT(IF(J$12="",I$12,J$12),1))*12,'All Prices'!$A$1:$Z$1,0),0),0),ROUND(VLOOKUP($C96&amp;$D96,'All Prices'!$A$4:$Z$832,MATCH(IF(LEFT(J$13,1)="D","DC","Var")&amp;IF($J$2="Standard","F",IF($J$2="Fixed","FF",""))&amp;VALUE(LEFT(IF(J$12="",I$12,J$12),1))*12,'All Prices'!$A$1:$Z$1,0),0),4))),"Fixed N/A")</f>
        <v>Fixed N/A</v>
      </c>
      <c r="K96" s="103" t="str">
        <f>IFERROR(IF($C96="","",IF(LEFT(K$12,1)="D",ROUND(VLOOKUP($C96&amp;$D96,'All Prices'!$A$4:$Z$832,MATCH(IF(LEFT(K$13,1)="D","DC","Var")&amp;IF($J$2="Standard","F",IF($J$2="Fixed","FF",""))&amp;VALUE(LEFT(IF(K$12="",J$12,K$12),1))*12,'All Prices'!$A$1:$Z$1,0),0),0),ROUND(VLOOKUP($C96&amp;$D96,'All Prices'!$A$4:$Z$832,MATCH(IF(LEFT(K$13,1)="D","DC","Var")&amp;IF($J$2="Standard","F",IF($J$2="Fixed","FF",""))&amp;VALUE(LEFT(IF(K$12="",J$12,K$12),1))*12,'All Prices'!$A$1:$Z$1,0),0),4))),"Fixed N/A")</f>
        <v>Fixed N/A</v>
      </c>
      <c r="L96" s="104" t="str">
        <f>IFERROR(IF($C96="","",IF(LEFT(L$12,1)="D",ROUND(VLOOKUP($C96&amp;$D96,'All Prices'!$A$4:$Z$832,MATCH(IF(LEFT(L$13,1)="D","DC","Var")&amp;IF($J$2="Standard","F",IF($J$2="Fixed","FF",""))&amp;VALUE(LEFT(IF(L$12="",K$12,L$12),1))*12,'All Prices'!$A$1:$Z$1,0),0),0),ROUND(VLOOKUP($C96&amp;$D96,'All Prices'!$A$4:$Z$832,MATCH(IF(LEFT(L$13,1)="D","DC","Var")&amp;IF($J$2="Standard","F",IF($J$2="Fixed","FF",""))&amp;VALUE(LEFT(IF(L$12="",K$12,L$12),1))*12,'All Prices'!$A$1:$Z$1,0),0),4))),"Fixed N/A")</f>
        <v>Fixed N/A</v>
      </c>
      <c r="M96" s="105" t="str">
        <f>IFERROR(IF($C96="","",IF(LEFT(M$12,1)="D",ROUND(VLOOKUP($C96&amp;$D96,'All Prices'!$A$4:$Z$832,MATCH(IF(LEFT(M$13,1)="D","DC","Var")&amp;IF($J$2="Standard","F",IF($J$2="Fixed","FF",""))&amp;VALUE(LEFT(IF(M$12="",L$12,M$12),1))*12,'All Prices'!$A$1:$Z$1,0),0),0),ROUND(VLOOKUP($C96&amp;$D96,'All Prices'!$A$4:$Z$832,MATCH(IF(LEFT(M$13,1)="D","DC","Var")&amp;IF($J$2="Standard","F",IF($J$2="Fixed","FF",""))&amp;VALUE(LEFT(IF(M$12="",L$12,M$12),1))*12,'All Prices'!$A$1:$Z$1,0),0),4))),"Fixed N/A")</f>
        <v>Fixed N/A</v>
      </c>
      <c r="N96" s="106" t="str">
        <f>IFERROR(IF($C96="","",IF(LEFT(N$12,1)="D",ROUND(VLOOKUP($C96&amp;$D96,'All Prices'!$A$4:$Z$832,MATCH(IF(LEFT(N$13,1)="D","DC","Var")&amp;IF($J$2="Standard","F",IF($J$2="Fixed","FF",""))&amp;VALUE(LEFT(IF(N$12="",M$12,N$12),1))*12,'All Prices'!$A$1:$Z$1,0),0),0),ROUND(VLOOKUP($C96&amp;$D96,'All Prices'!$A$4:$Z$832,MATCH(IF(LEFT(N$13,1)="D","DC","Var")&amp;IF($J$2="Standard","F",IF($J$2="Fixed","FF",""))&amp;VALUE(LEFT(IF(N$12="",M$12,N$12),1))*12,'All Prices'!$A$1:$Z$1,0),0),4))),"Fixed N/A")</f>
        <v>Fixed N/A</v>
      </c>
      <c r="O96" s="105" t="str">
        <f>IFERROR(IF($C96="","",IF(LEFT(O$12,1)="D",ROUND(VLOOKUP($C96&amp;$D96,'All Prices'!$A$4:$Z$832,MATCH(IF(LEFT(O$13,1)="D","DC","Var")&amp;IF($J$2="Standard","F",IF($J$2="Fixed","FF",""))&amp;VALUE(LEFT(IF(O$12="",N$12,O$12),1))*12,'All Prices'!$A$1:$Z$1,0),0),0),ROUND(VLOOKUP($C96&amp;$D96,'All Prices'!$A$4:$Z$832,MATCH(IF(LEFT(O$13,1)="D","DC","Var")&amp;IF($J$2="Standard","F",IF($J$2="Fixed","FF",""))&amp;VALUE(LEFT(IF(O$12="",N$12,O$12),1))*12,'All Prices'!$A$1:$Z$1,0),0),4))),"Fixed N/A")</f>
        <v>Fixed N/A</v>
      </c>
      <c r="P96" s="106" t="str">
        <f>IFERROR(IF($C96="","",IF(LEFT(P$12,1)="D",ROUND(VLOOKUP($C96&amp;$D96,'All Prices'!$A$4:$Z$832,MATCH(IF(LEFT(P$13,1)="D","DC","Var")&amp;IF($J$2="Standard","F",IF($J$2="Fixed","FF",""))&amp;VALUE(LEFT(IF(P$12="",O$12,P$12),1))*12,'All Prices'!$A$1:$Z$1,0),0),0),ROUND(VLOOKUP($C96&amp;$D96,'All Prices'!$A$4:$Z$832,MATCH(IF(LEFT(P$13,1)="D","DC","Var")&amp;IF($J$2="Standard","F",IF($J$2="Fixed","FF",""))&amp;VALUE(LEFT(IF(P$12="",O$12,P$12),1))*12,'All Prices'!$A$1:$Z$1,0),0),4))),"Fixed N/A")</f>
        <v>Fixed N/A</v>
      </c>
    </row>
    <row r="97" spans="2:16" x14ac:dyDescent="0.35">
      <c r="B97" s="101" t="str">
        <f t="shared" si="1"/>
        <v>EM</v>
      </c>
      <c r="C97" s="101" t="s">
        <v>17</v>
      </c>
      <c r="D97" s="107">
        <v>593000</v>
      </c>
      <c r="E97" s="107">
        <v>643000</v>
      </c>
      <c r="F97" s="102" t="str">
        <f>IF(C97="","",'Postcode search'!$C$40&amp;ROUND($C$8,2)&amp;C97&amp;LEFT(D97,3)&amp;IF($J$2="Standard","F","FF")&amp;IF('Postcode search'!$D$4="Yes", "A1", "A0")&amp;IF('Postcode search'!$D$5="Yes","G1","G0"))</f>
        <v>B44930EM4593FFA1G0</v>
      </c>
      <c r="G97" s="103">
        <f>IFERROR(IF($C97="","",IF(LEFT(G$12,1)="D",ROUND(VLOOKUP($C97&amp;$D97,'All Prices'!$A$4:$Z$832,MATCH(IF(LEFT(G$13,1)="D","DC","Var")&amp;IF($J$2="Standard","F",IF($J$2="Fixed","FF",""))&amp;VALUE(LEFT(IF(G$12="",E$12,G$12),1))*12,'All Prices'!$A$1:$Z$1,0),0),0),ROUND(VLOOKUP($C97&amp;$D97,'All Prices'!$A$4:$Z$832,MATCH(IF(LEFT(G$13,1)="D","DC","Var")&amp;IF($J$2="Standard","F",IF($J$2="Fixed","FF",""))&amp;VALUE(LEFT(IF(G$12="",E$12,G$12),1))*12,'All Prices'!$A$1:$Z$1,0),0),4))),"Fixed N/A")</f>
        <v>2008.7282</v>
      </c>
      <c r="H97" s="104">
        <f>IFERROR(IF($C97="","",IF(LEFT(H$12,1)="D",ROUND(VLOOKUP($C97&amp;$D97,'All Prices'!$A$4:$Z$832,MATCH(IF(LEFT(H$13,1)="D","DC","Var")&amp;IF($J$2="Standard","F",IF($J$2="Fixed","FF",""))&amp;VALUE(LEFT(IF(H$12="",G$12,H$12),1))*12,'All Prices'!$A$1:$Z$1,0),0),0),ROUND(VLOOKUP($C97&amp;$D97,'All Prices'!$A$4:$Z$832,MATCH(IF(LEFT(H$13,1)="D","DC","Var")&amp;IF($J$2="Standard","F",IF($J$2="Fixed","FF",""))&amp;VALUE(LEFT(IF(H$12="",G$12,H$12),1))*12,'All Prices'!$A$1:$Z$1,0),0),4))),"Fixed N/A")</f>
        <v>11.6012</v>
      </c>
      <c r="I97" s="103" t="str">
        <f>IFERROR(IF($C97="","",IF(LEFT(I$12,1)="D",ROUND(VLOOKUP($C97&amp;$D97,'All Prices'!$A$4:$Z$832,MATCH(IF(LEFT(I$13,1)="D","DC","Var")&amp;IF($J$2="Standard","F",IF($J$2="Fixed","FF",""))&amp;VALUE(LEFT(IF(I$12="",H$12,I$12),1))*12,'All Prices'!$A$1:$Z$1,0),0),0),ROUND(VLOOKUP($C97&amp;$D97,'All Prices'!$A$4:$Z$832,MATCH(IF(LEFT(I$13,1)="D","DC","Var")&amp;IF($J$2="Standard","F",IF($J$2="Fixed","FF",""))&amp;VALUE(LEFT(IF(I$12="",H$12,I$12),1))*12,'All Prices'!$A$1:$Z$1,0),0),4))),"Fixed N/A")</f>
        <v>Fixed N/A</v>
      </c>
      <c r="J97" s="104" t="str">
        <f>IFERROR(IF($C97="","",IF(LEFT(J$12,1)="D",ROUND(VLOOKUP($C97&amp;$D97,'All Prices'!$A$4:$Z$832,MATCH(IF(LEFT(J$13,1)="D","DC","Var")&amp;IF($J$2="Standard","F",IF($J$2="Fixed","FF",""))&amp;VALUE(LEFT(IF(J$12="",I$12,J$12),1))*12,'All Prices'!$A$1:$Z$1,0),0),0),ROUND(VLOOKUP($C97&amp;$D97,'All Prices'!$A$4:$Z$832,MATCH(IF(LEFT(J$13,1)="D","DC","Var")&amp;IF($J$2="Standard","F",IF($J$2="Fixed","FF",""))&amp;VALUE(LEFT(IF(J$12="",I$12,J$12),1))*12,'All Prices'!$A$1:$Z$1,0),0),4))),"Fixed N/A")</f>
        <v>Fixed N/A</v>
      </c>
      <c r="K97" s="103" t="str">
        <f>IFERROR(IF($C97="","",IF(LEFT(K$12,1)="D",ROUND(VLOOKUP($C97&amp;$D97,'All Prices'!$A$4:$Z$832,MATCH(IF(LEFT(K$13,1)="D","DC","Var")&amp;IF($J$2="Standard","F",IF($J$2="Fixed","FF",""))&amp;VALUE(LEFT(IF(K$12="",J$12,K$12),1))*12,'All Prices'!$A$1:$Z$1,0),0),0),ROUND(VLOOKUP($C97&amp;$D97,'All Prices'!$A$4:$Z$832,MATCH(IF(LEFT(K$13,1)="D","DC","Var")&amp;IF($J$2="Standard","F",IF($J$2="Fixed","FF",""))&amp;VALUE(LEFT(IF(K$12="",J$12,K$12),1))*12,'All Prices'!$A$1:$Z$1,0),0),4))),"Fixed N/A")</f>
        <v>Fixed N/A</v>
      </c>
      <c r="L97" s="104" t="str">
        <f>IFERROR(IF($C97="","",IF(LEFT(L$12,1)="D",ROUND(VLOOKUP($C97&amp;$D97,'All Prices'!$A$4:$Z$832,MATCH(IF(LEFT(L$13,1)="D","DC","Var")&amp;IF($J$2="Standard","F",IF($J$2="Fixed","FF",""))&amp;VALUE(LEFT(IF(L$12="",K$12,L$12),1))*12,'All Prices'!$A$1:$Z$1,0),0),0),ROUND(VLOOKUP($C97&amp;$D97,'All Prices'!$A$4:$Z$832,MATCH(IF(LEFT(L$13,1)="D","DC","Var")&amp;IF($J$2="Standard","F",IF($J$2="Fixed","FF",""))&amp;VALUE(LEFT(IF(L$12="",K$12,L$12),1))*12,'All Prices'!$A$1:$Z$1,0),0),4))),"Fixed N/A")</f>
        <v>Fixed N/A</v>
      </c>
      <c r="M97" s="105" t="str">
        <f>IFERROR(IF($C97="","",IF(LEFT(M$12,1)="D",ROUND(VLOOKUP($C97&amp;$D97,'All Prices'!$A$4:$Z$832,MATCH(IF(LEFT(M$13,1)="D","DC","Var")&amp;IF($J$2="Standard","F",IF($J$2="Fixed","FF",""))&amp;VALUE(LEFT(IF(M$12="",L$12,M$12),1))*12,'All Prices'!$A$1:$Z$1,0),0),0),ROUND(VLOOKUP($C97&amp;$D97,'All Prices'!$A$4:$Z$832,MATCH(IF(LEFT(M$13,1)="D","DC","Var")&amp;IF($J$2="Standard","F",IF($J$2="Fixed","FF",""))&amp;VALUE(LEFT(IF(M$12="",L$12,M$12),1))*12,'All Prices'!$A$1:$Z$1,0),0),4))),"Fixed N/A")</f>
        <v>Fixed N/A</v>
      </c>
      <c r="N97" s="106" t="str">
        <f>IFERROR(IF($C97="","",IF(LEFT(N$12,1)="D",ROUND(VLOOKUP($C97&amp;$D97,'All Prices'!$A$4:$Z$832,MATCH(IF(LEFT(N$13,1)="D","DC","Var")&amp;IF($J$2="Standard","F",IF($J$2="Fixed","FF",""))&amp;VALUE(LEFT(IF(N$12="",M$12,N$12),1))*12,'All Prices'!$A$1:$Z$1,0),0),0),ROUND(VLOOKUP($C97&amp;$D97,'All Prices'!$A$4:$Z$832,MATCH(IF(LEFT(N$13,1)="D","DC","Var")&amp;IF($J$2="Standard","F",IF($J$2="Fixed","FF",""))&amp;VALUE(LEFT(IF(N$12="",M$12,N$12),1))*12,'All Prices'!$A$1:$Z$1,0),0),4))),"Fixed N/A")</f>
        <v>Fixed N/A</v>
      </c>
      <c r="O97" s="105" t="str">
        <f>IFERROR(IF($C97="","",IF(LEFT(O$12,1)="D",ROUND(VLOOKUP($C97&amp;$D97,'All Prices'!$A$4:$Z$832,MATCH(IF(LEFT(O$13,1)="D","DC","Var")&amp;IF($J$2="Standard","F",IF($J$2="Fixed","FF",""))&amp;VALUE(LEFT(IF(O$12="",N$12,O$12),1))*12,'All Prices'!$A$1:$Z$1,0),0),0),ROUND(VLOOKUP($C97&amp;$D97,'All Prices'!$A$4:$Z$832,MATCH(IF(LEFT(O$13,1)="D","DC","Var")&amp;IF($J$2="Standard","F",IF($J$2="Fixed","FF",""))&amp;VALUE(LEFT(IF(O$12="",N$12,O$12),1))*12,'All Prices'!$A$1:$Z$1,0),0),4))),"Fixed N/A")</f>
        <v>Fixed N/A</v>
      </c>
      <c r="P97" s="106" t="str">
        <f>IFERROR(IF($C97="","",IF(LEFT(P$12,1)="D",ROUND(VLOOKUP($C97&amp;$D97,'All Prices'!$A$4:$Z$832,MATCH(IF(LEFT(P$13,1)="D","DC","Var")&amp;IF($J$2="Standard","F",IF($J$2="Fixed","FF",""))&amp;VALUE(LEFT(IF(P$12="",O$12,P$12),1))*12,'All Prices'!$A$1:$Z$1,0),0),0),ROUND(VLOOKUP($C97&amp;$D97,'All Prices'!$A$4:$Z$832,MATCH(IF(LEFT(P$13,1)="D","DC","Var")&amp;IF($J$2="Standard","F",IF($J$2="Fixed","FF",""))&amp;VALUE(LEFT(IF(P$12="",O$12,P$12),1))*12,'All Prices'!$A$1:$Z$1,0),0),4))),"Fixed N/A")</f>
        <v>Fixed N/A</v>
      </c>
    </row>
    <row r="98" spans="2:16" x14ac:dyDescent="0.35">
      <c r="B98" s="101" t="str">
        <f t="shared" si="1"/>
        <v>EM</v>
      </c>
      <c r="C98" s="101" t="s">
        <v>17</v>
      </c>
      <c r="D98" s="107">
        <v>643000</v>
      </c>
      <c r="E98" s="107">
        <v>693000</v>
      </c>
      <c r="F98" s="102" t="str">
        <f>IF(C98="","",'Postcode search'!$C$40&amp;ROUND($C$8,2)&amp;C98&amp;LEFT(D98,3)&amp;IF($J$2="Standard","F","FF")&amp;IF('Postcode search'!$D$4="Yes", "A1", "A0")&amp;IF('Postcode search'!$D$5="Yes","G1","G0"))</f>
        <v>B44930EM4643FFA1G0</v>
      </c>
      <c r="G98" s="103">
        <f>IFERROR(IF($C98="","",IF(LEFT(G$12,1)="D",ROUND(VLOOKUP($C98&amp;$D98,'All Prices'!$A$4:$Z$832,MATCH(IF(LEFT(G$13,1)="D","DC","Var")&amp;IF($J$2="Standard","F",IF($J$2="Fixed","FF",""))&amp;VALUE(LEFT(IF(G$12="",E$12,G$12),1))*12,'All Prices'!$A$1:$Z$1,0),0),0),ROUND(VLOOKUP($C98&amp;$D98,'All Prices'!$A$4:$Z$832,MATCH(IF(LEFT(G$13,1)="D","DC","Var")&amp;IF($J$2="Standard","F",IF($J$2="Fixed","FF",""))&amp;VALUE(LEFT(IF(G$12="",E$12,G$12),1))*12,'All Prices'!$A$1:$Z$1,0),0),4))),"Fixed N/A")</f>
        <v>2154.4389999999999</v>
      </c>
      <c r="H98" s="104">
        <f>IFERROR(IF($C98="","",IF(LEFT(H$12,1)="D",ROUND(VLOOKUP($C98&amp;$D98,'All Prices'!$A$4:$Z$832,MATCH(IF(LEFT(H$13,1)="D","DC","Var")&amp;IF($J$2="Standard","F",IF($J$2="Fixed","FF",""))&amp;VALUE(LEFT(IF(H$12="",G$12,H$12),1))*12,'All Prices'!$A$1:$Z$1,0),0),0),ROUND(VLOOKUP($C98&amp;$D98,'All Prices'!$A$4:$Z$832,MATCH(IF(LEFT(H$13,1)="D","DC","Var")&amp;IF($J$2="Standard","F",IF($J$2="Fixed","FF",""))&amp;VALUE(LEFT(IF(H$12="",G$12,H$12),1))*12,'All Prices'!$A$1:$Z$1,0),0),4))),"Fixed N/A")</f>
        <v>11.6012</v>
      </c>
      <c r="I98" s="103" t="str">
        <f>IFERROR(IF($C98="","",IF(LEFT(I$12,1)="D",ROUND(VLOOKUP($C98&amp;$D98,'All Prices'!$A$4:$Z$832,MATCH(IF(LEFT(I$13,1)="D","DC","Var")&amp;IF($J$2="Standard","F",IF($J$2="Fixed","FF",""))&amp;VALUE(LEFT(IF(I$12="",H$12,I$12),1))*12,'All Prices'!$A$1:$Z$1,0),0),0),ROUND(VLOOKUP($C98&amp;$D98,'All Prices'!$A$4:$Z$832,MATCH(IF(LEFT(I$13,1)="D","DC","Var")&amp;IF($J$2="Standard","F",IF($J$2="Fixed","FF",""))&amp;VALUE(LEFT(IF(I$12="",H$12,I$12),1))*12,'All Prices'!$A$1:$Z$1,0),0),4))),"Fixed N/A")</f>
        <v>Fixed N/A</v>
      </c>
      <c r="J98" s="104" t="str">
        <f>IFERROR(IF($C98="","",IF(LEFT(J$12,1)="D",ROUND(VLOOKUP($C98&amp;$D98,'All Prices'!$A$4:$Z$832,MATCH(IF(LEFT(J$13,1)="D","DC","Var")&amp;IF($J$2="Standard","F",IF($J$2="Fixed","FF",""))&amp;VALUE(LEFT(IF(J$12="",I$12,J$12),1))*12,'All Prices'!$A$1:$Z$1,0),0),0),ROUND(VLOOKUP($C98&amp;$D98,'All Prices'!$A$4:$Z$832,MATCH(IF(LEFT(J$13,1)="D","DC","Var")&amp;IF($J$2="Standard","F",IF($J$2="Fixed","FF",""))&amp;VALUE(LEFT(IF(J$12="",I$12,J$12),1))*12,'All Prices'!$A$1:$Z$1,0),0),4))),"Fixed N/A")</f>
        <v>Fixed N/A</v>
      </c>
      <c r="K98" s="103" t="str">
        <f>IFERROR(IF($C98="","",IF(LEFT(K$12,1)="D",ROUND(VLOOKUP($C98&amp;$D98,'All Prices'!$A$4:$Z$832,MATCH(IF(LEFT(K$13,1)="D","DC","Var")&amp;IF($J$2="Standard","F",IF($J$2="Fixed","FF",""))&amp;VALUE(LEFT(IF(K$12="",J$12,K$12),1))*12,'All Prices'!$A$1:$Z$1,0),0),0),ROUND(VLOOKUP($C98&amp;$D98,'All Prices'!$A$4:$Z$832,MATCH(IF(LEFT(K$13,1)="D","DC","Var")&amp;IF($J$2="Standard","F",IF($J$2="Fixed","FF",""))&amp;VALUE(LEFT(IF(K$12="",J$12,K$12),1))*12,'All Prices'!$A$1:$Z$1,0),0),4))),"Fixed N/A")</f>
        <v>Fixed N/A</v>
      </c>
      <c r="L98" s="104" t="str">
        <f>IFERROR(IF($C98="","",IF(LEFT(L$12,1)="D",ROUND(VLOOKUP($C98&amp;$D98,'All Prices'!$A$4:$Z$832,MATCH(IF(LEFT(L$13,1)="D","DC","Var")&amp;IF($J$2="Standard","F",IF($J$2="Fixed","FF",""))&amp;VALUE(LEFT(IF(L$12="",K$12,L$12),1))*12,'All Prices'!$A$1:$Z$1,0),0),0),ROUND(VLOOKUP($C98&amp;$D98,'All Prices'!$A$4:$Z$832,MATCH(IF(LEFT(L$13,1)="D","DC","Var")&amp;IF($J$2="Standard","F",IF($J$2="Fixed","FF",""))&amp;VALUE(LEFT(IF(L$12="",K$12,L$12),1))*12,'All Prices'!$A$1:$Z$1,0),0),4))),"Fixed N/A")</f>
        <v>Fixed N/A</v>
      </c>
      <c r="M98" s="105" t="str">
        <f>IFERROR(IF($C98="","",IF(LEFT(M$12,1)="D",ROUND(VLOOKUP($C98&amp;$D98,'All Prices'!$A$4:$Z$832,MATCH(IF(LEFT(M$13,1)="D","DC","Var")&amp;IF($J$2="Standard","F",IF($J$2="Fixed","FF",""))&amp;VALUE(LEFT(IF(M$12="",L$12,M$12),1))*12,'All Prices'!$A$1:$Z$1,0),0),0),ROUND(VLOOKUP($C98&amp;$D98,'All Prices'!$A$4:$Z$832,MATCH(IF(LEFT(M$13,1)="D","DC","Var")&amp;IF($J$2="Standard","F",IF($J$2="Fixed","FF",""))&amp;VALUE(LEFT(IF(M$12="",L$12,M$12),1))*12,'All Prices'!$A$1:$Z$1,0),0),4))),"Fixed N/A")</f>
        <v>Fixed N/A</v>
      </c>
      <c r="N98" s="106" t="str">
        <f>IFERROR(IF($C98="","",IF(LEFT(N$12,1)="D",ROUND(VLOOKUP($C98&amp;$D98,'All Prices'!$A$4:$Z$832,MATCH(IF(LEFT(N$13,1)="D","DC","Var")&amp;IF($J$2="Standard","F",IF($J$2="Fixed","FF",""))&amp;VALUE(LEFT(IF(N$12="",M$12,N$12),1))*12,'All Prices'!$A$1:$Z$1,0),0),0),ROUND(VLOOKUP($C98&amp;$D98,'All Prices'!$A$4:$Z$832,MATCH(IF(LEFT(N$13,1)="D","DC","Var")&amp;IF($J$2="Standard","F",IF($J$2="Fixed","FF",""))&amp;VALUE(LEFT(IF(N$12="",M$12,N$12),1))*12,'All Prices'!$A$1:$Z$1,0),0),4))),"Fixed N/A")</f>
        <v>Fixed N/A</v>
      </c>
      <c r="O98" s="105" t="str">
        <f>IFERROR(IF($C98="","",IF(LEFT(O$12,1)="D",ROUND(VLOOKUP($C98&amp;$D98,'All Prices'!$A$4:$Z$832,MATCH(IF(LEFT(O$13,1)="D","DC","Var")&amp;IF($J$2="Standard","F",IF($J$2="Fixed","FF",""))&amp;VALUE(LEFT(IF(O$12="",N$12,O$12),1))*12,'All Prices'!$A$1:$Z$1,0),0),0),ROUND(VLOOKUP($C98&amp;$D98,'All Prices'!$A$4:$Z$832,MATCH(IF(LEFT(O$13,1)="D","DC","Var")&amp;IF($J$2="Standard","F",IF($J$2="Fixed","FF",""))&amp;VALUE(LEFT(IF(O$12="",N$12,O$12),1))*12,'All Prices'!$A$1:$Z$1,0),0),4))),"Fixed N/A")</f>
        <v>Fixed N/A</v>
      </c>
      <c r="P98" s="106" t="str">
        <f>IFERROR(IF($C98="","",IF(LEFT(P$12,1)="D",ROUND(VLOOKUP($C98&amp;$D98,'All Prices'!$A$4:$Z$832,MATCH(IF(LEFT(P$13,1)="D","DC","Var")&amp;IF($J$2="Standard","F",IF($J$2="Fixed","FF",""))&amp;VALUE(LEFT(IF(P$12="",O$12,P$12),1))*12,'All Prices'!$A$1:$Z$1,0),0),0),ROUND(VLOOKUP($C98&amp;$D98,'All Prices'!$A$4:$Z$832,MATCH(IF(LEFT(P$13,1)="D","DC","Var")&amp;IF($J$2="Standard","F",IF($J$2="Fixed","FF",""))&amp;VALUE(LEFT(IF(P$12="",O$12,P$12),1))*12,'All Prices'!$A$1:$Z$1,0),0),4))),"Fixed N/A")</f>
        <v>Fixed N/A</v>
      </c>
    </row>
    <row r="99" spans="2:16" ht="15.6" thickBot="1" x14ac:dyDescent="0.4">
      <c r="B99" s="109" t="str">
        <f t="shared" si="1"/>
        <v>EM</v>
      </c>
      <c r="C99" s="109" t="s">
        <v>17</v>
      </c>
      <c r="D99" s="110">
        <v>693000</v>
      </c>
      <c r="E99" s="110">
        <v>732000</v>
      </c>
      <c r="F99" s="111" t="str">
        <f>IF(C99="","",'Postcode search'!$C$40&amp;ROUND($C$8,2)&amp;C99&amp;LEFT(D99,3)&amp;IF($J$2="Standard","F","FF")&amp;IF('Postcode search'!$D$4="Yes", "A1", "A0")&amp;IF('Postcode search'!$D$5="Yes","G1","G0"))</f>
        <v>B44930EM4693FFA1G0</v>
      </c>
      <c r="G99" s="112">
        <f>IFERROR(IF($C99="","",IF(LEFT(G$12,1)="D",ROUND(VLOOKUP($C99&amp;$D99,'All Prices'!$A$4:$Z$832,MATCH(IF(LEFT(G$13,1)="D","DC","Var")&amp;IF($J$2="Standard","F",IF($J$2="Fixed","FF",""))&amp;VALUE(LEFT(IF(G$12="",E$12,G$12),1))*12,'All Prices'!$A$1:$Z$1,0),0),0),ROUND(VLOOKUP($C99&amp;$D99,'All Prices'!$A$4:$Z$832,MATCH(IF(LEFT(G$13,1)="D","DC","Var")&amp;IF($J$2="Standard","F",IF($J$2="Fixed","FF",""))&amp;VALUE(LEFT(IF(G$12="",E$12,G$12),1))*12,'All Prices'!$A$1:$Z$1,0),0),4))),"Fixed N/A")</f>
        <v>2284.7647999999999</v>
      </c>
      <c r="H99" s="113">
        <f>IFERROR(IF($C99="","",IF(LEFT(H$12,1)="D",ROUND(VLOOKUP($C99&amp;$D99,'All Prices'!$A$4:$Z$832,MATCH(IF(LEFT(H$13,1)="D","DC","Var")&amp;IF($J$2="Standard","F",IF($J$2="Fixed","FF",""))&amp;VALUE(LEFT(IF(H$12="",G$12,H$12),1))*12,'All Prices'!$A$1:$Z$1,0),0),0),ROUND(VLOOKUP($C99&amp;$D99,'All Prices'!$A$4:$Z$832,MATCH(IF(LEFT(H$13,1)="D","DC","Var")&amp;IF($J$2="Standard","F",IF($J$2="Fixed","FF",""))&amp;VALUE(LEFT(IF(H$12="",G$12,H$12),1))*12,'All Prices'!$A$1:$Z$1,0),0),4))),"Fixed N/A")</f>
        <v>11.6012</v>
      </c>
      <c r="I99" s="112" t="str">
        <f>IFERROR(IF($C99="","",IF(LEFT(I$12,1)="D",ROUND(VLOOKUP($C99&amp;$D99,'All Prices'!$A$4:$Z$832,MATCH(IF(LEFT(I$13,1)="D","DC","Var")&amp;IF($J$2="Standard","F",IF($J$2="Fixed","FF",""))&amp;VALUE(LEFT(IF(I$12="",H$12,I$12),1))*12,'All Prices'!$A$1:$Z$1,0),0),0),ROUND(VLOOKUP($C99&amp;$D99,'All Prices'!$A$4:$Z$832,MATCH(IF(LEFT(I$13,1)="D","DC","Var")&amp;IF($J$2="Standard","F",IF($J$2="Fixed","FF",""))&amp;VALUE(LEFT(IF(I$12="",H$12,I$12),1))*12,'All Prices'!$A$1:$Z$1,0),0),4))),"Fixed N/A")</f>
        <v>Fixed N/A</v>
      </c>
      <c r="J99" s="113" t="str">
        <f>IFERROR(IF($C99="","",IF(LEFT(J$12,1)="D",ROUND(VLOOKUP($C99&amp;$D99,'All Prices'!$A$4:$Z$832,MATCH(IF(LEFT(J$13,1)="D","DC","Var")&amp;IF($J$2="Standard","F",IF($J$2="Fixed","FF",""))&amp;VALUE(LEFT(IF(J$12="",I$12,J$12),1))*12,'All Prices'!$A$1:$Z$1,0),0),0),ROUND(VLOOKUP($C99&amp;$D99,'All Prices'!$A$4:$Z$832,MATCH(IF(LEFT(J$13,1)="D","DC","Var")&amp;IF($J$2="Standard","F",IF($J$2="Fixed","FF",""))&amp;VALUE(LEFT(IF(J$12="",I$12,J$12),1))*12,'All Prices'!$A$1:$Z$1,0),0),4))),"Fixed N/A")</f>
        <v>Fixed N/A</v>
      </c>
      <c r="K99" s="112" t="str">
        <f>IFERROR(IF($C99="","",IF(LEFT(K$12,1)="D",ROUND(VLOOKUP($C99&amp;$D99,'All Prices'!$A$4:$Z$832,MATCH(IF(LEFT(K$13,1)="D","DC","Var")&amp;IF($J$2="Standard","F",IF($J$2="Fixed","FF",""))&amp;VALUE(LEFT(IF(K$12="",J$12,K$12),1))*12,'All Prices'!$A$1:$Z$1,0),0),0),ROUND(VLOOKUP($C99&amp;$D99,'All Prices'!$A$4:$Z$832,MATCH(IF(LEFT(K$13,1)="D","DC","Var")&amp;IF($J$2="Standard","F",IF($J$2="Fixed","FF",""))&amp;VALUE(LEFT(IF(K$12="",J$12,K$12),1))*12,'All Prices'!$A$1:$Z$1,0),0),4))),"Fixed N/A")</f>
        <v>Fixed N/A</v>
      </c>
      <c r="L99" s="113" t="str">
        <f>IFERROR(IF($C99="","",IF(LEFT(L$12,1)="D",ROUND(VLOOKUP($C99&amp;$D99,'All Prices'!$A$4:$Z$832,MATCH(IF(LEFT(L$13,1)="D","DC","Var")&amp;IF($J$2="Standard","F",IF($J$2="Fixed","FF",""))&amp;VALUE(LEFT(IF(L$12="",K$12,L$12),1))*12,'All Prices'!$A$1:$Z$1,0),0),0),ROUND(VLOOKUP($C99&amp;$D99,'All Prices'!$A$4:$Z$832,MATCH(IF(LEFT(L$13,1)="D","DC","Var")&amp;IF($J$2="Standard","F",IF($J$2="Fixed","FF",""))&amp;VALUE(LEFT(IF(L$12="",K$12,L$12),1))*12,'All Prices'!$A$1:$Z$1,0),0),4))),"Fixed N/A")</f>
        <v>Fixed N/A</v>
      </c>
      <c r="M99" s="114" t="str">
        <f>IFERROR(IF($C99="","",IF(LEFT(M$12,1)="D",ROUND(VLOOKUP($C99&amp;$D99,'All Prices'!$A$4:$Z$832,MATCH(IF(LEFT(M$13,1)="D","DC","Var")&amp;IF($J$2="Standard","F",IF($J$2="Fixed","FF",""))&amp;VALUE(LEFT(IF(M$12="",L$12,M$12),1))*12,'All Prices'!$A$1:$Z$1,0),0),0),ROUND(VLOOKUP($C99&amp;$D99,'All Prices'!$A$4:$Z$832,MATCH(IF(LEFT(M$13,1)="D","DC","Var")&amp;IF($J$2="Standard","F",IF($J$2="Fixed","FF",""))&amp;VALUE(LEFT(IF(M$12="",L$12,M$12),1))*12,'All Prices'!$A$1:$Z$1,0),0),4))),"Fixed N/A")</f>
        <v>Fixed N/A</v>
      </c>
      <c r="N99" s="115" t="str">
        <f>IFERROR(IF($C99="","",IF(LEFT(N$12,1)="D",ROUND(VLOOKUP($C99&amp;$D99,'All Prices'!$A$4:$Z$832,MATCH(IF(LEFT(N$13,1)="D","DC","Var")&amp;IF($J$2="Standard","F",IF($J$2="Fixed","FF",""))&amp;VALUE(LEFT(IF(N$12="",M$12,N$12),1))*12,'All Prices'!$A$1:$Z$1,0),0),0),ROUND(VLOOKUP($C99&amp;$D99,'All Prices'!$A$4:$Z$832,MATCH(IF(LEFT(N$13,1)="D","DC","Var")&amp;IF($J$2="Standard","F",IF($J$2="Fixed","FF",""))&amp;VALUE(LEFT(IF(N$12="",M$12,N$12),1))*12,'All Prices'!$A$1:$Z$1,0),0),4))),"Fixed N/A")</f>
        <v>Fixed N/A</v>
      </c>
      <c r="O99" s="114" t="str">
        <f>IFERROR(IF($C99="","",IF(LEFT(O$12,1)="D",ROUND(VLOOKUP($C99&amp;$D99,'All Prices'!$A$4:$Z$832,MATCH(IF(LEFT(O$13,1)="D","DC","Var")&amp;IF($J$2="Standard","F",IF($J$2="Fixed","FF",""))&amp;VALUE(LEFT(IF(O$12="",N$12,O$12),1))*12,'All Prices'!$A$1:$Z$1,0),0),0),ROUND(VLOOKUP($C99&amp;$D99,'All Prices'!$A$4:$Z$832,MATCH(IF(LEFT(O$13,1)="D","DC","Var")&amp;IF($J$2="Standard","F",IF($J$2="Fixed","FF",""))&amp;VALUE(LEFT(IF(O$12="",N$12,O$12),1))*12,'All Prices'!$A$1:$Z$1,0),0),4))),"Fixed N/A")</f>
        <v>Fixed N/A</v>
      </c>
      <c r="P99" s="115" t="str">
        <f>IFERROR(IF($C99="","",IF(LEFT(P$12,1)="D",ROUND(VLOOKUP($C99&amp;$D99,'All Prices'!$A$4:$Z$832,MATCH(IF(LEFT(P$13,1)="D","DC","Var")&amp;IF($J$2="Standard","F",IF($J$2="Fixed","FF",""))&amp;VALUE(LEFT(IF(P$12="",O$12,P$12),1))*12,'All Prices'!$A$1:$Z$1,0),0),0),ROUND(VLOOKUP($C99&amp;$D99,'All Prices'!$A$4:$Z$832,MATCH(IF(LEFT(P$13,1)="D","DC","Var")&amp;IF($J$2="Standard","F",IF($J$2="Fixed","FF",""))&amp;VALUE(LEFT(IF(P$12="",O$12,P$12),1))*12,'All Prices'!$A$1:$Z$1,0),0),4))),"Fixed N/A")</f>
        <v>Fixed N/A</v>
      </c>
    </row>
    <row r="103" spans="2:16" x14ac:dyDescent="0.35"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</row>
    <row r="104" spans="2:16" x14ac:dyDescent="0.35"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2:16" x14ac:dyDescent="0.35"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</row>
    <row r="106" spans="2:16" x14ac:dyDescent="0.35">
      <c r="G106" s="116"/>
    </row>
  </sheetData>
  <sheetProtection algorithmName="SHA-512" hashValue="P1w35+2c+OdfM8hfbsREKdM4DEQkDB3CHqGmN3ZE71BdUFfYCsnCOgiAb4YwdDtTE4EvUSW1pY6UHJCdlliBfw==" saltValue="VfCrItJ+6JKj81iWoIkbLA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99">
    <cfRule type="containsText" dxfId="15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P42"/>
  <sheetViews>
    <sheetView zoomScale="85" zoomScaleNormal="85" workbookViewId="0">
      <selection activeCell="Z12" sqref="Z12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8.5546875" style="84" bestFit="1" customWidth="1"/>
    <col min="7" max="10" width="13.88671875" style="84" customWidth="1"/>
    <col min="11" max="13" width="14.44140625" style="84" customWidth="1"/>
    <col min="14" max="14" width="16.44140625" style="84" customWidth="1"/>
    <col min="15" max="16" width="14.44140625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LC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 t="shared" ref="B17:B36" si="0">IF(C17="","",LEFT(C17,2))</f>
        <v>LC</v>
      </c>
      <c r="C17" s="118" t="s">
        <v>9745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B44930LC0FFA1G0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151.0206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13.284000000000001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si="0"/>
        <v>LC</v>
      </c>
      <c r="C18" s="101" t="s">
        <v>9745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B44930LC25FFA1G0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209.66759999999999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13.284000000000001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LC</v>
      </c>
      <c r="C19" s="101" t="s">
        <v>9745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B44930LC50FFA1G0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304.36660000000001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13.284000000000001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LC</v>
      </c>
      <c r="C20" s="101" t="s">
        <v>9745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B44930LC73FFA1G0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334.01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11.925000000000001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LC</v>
      </c>
      <c r="C21" s="101" t="s">
        <v>9745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B44930LC100FFA1G0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405.16480000000001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11.925000000000001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LC</v>
      </c>
      <c r="C22" s="101" t="s">
        <v>9745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B44930LC125FFA1G0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472.6035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11.925000000000001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LC</v>
      </c>
      <c r="C23" s="101" t="s">
        <v>9745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B44930LC150FFA1G0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539.00900000000001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11.925000000000001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LC</v>
      </c>
      <c r="C24" s="101" t="s">
        <v>9745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B44930LC175FFA1G0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606.44770000000005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11.925000000000001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LC</v>
      </c>
      <c r="C25" s="101" t="s">
        <v>9745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B44930LC200FFA1G0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672.85310000000004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11.925000000000001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LC</v>
      </c>
      <c r="C26" s="101" t="s">
        <v>9745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B44930LC225FFA1G0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741.32500000000005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11.925000000000001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0"/>
        <v>LC</v>
      </c>
      <c r="C27" s="101" t="s">
        <v>9745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B44930LC250FFA1G0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830.43939999999998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11.925000000000001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0"/>
        <v>LC</v>
      </c>
      <c r="C28" s="101" t="s">
        <v>9745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B44930LC293FFA1G0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1255.4267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11.504099999999999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0"/>
        <v>LC</v>
      </c>
      <c r="C29" s="101" t="s">
        <v>9745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B44930LC343FFA1G0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1421.6434999999999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11.504099999999999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0"/>
        <v>LC</v>
      </c>
      <c r="C30" s="101" t="s">
        <v>9745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B44930LC393FFA1G0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1590.1783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11.504099999999999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0"/>
        <v>LC</v>
      </c>
      <c r="C31" s="101" t="s">
        <v>9745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B44930LC443FFA1G0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1758.4616000000001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11.504099999999999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0"/>
        <v>LC</v>
      </c>
      <c r="C32" s="101" t="s">
        <v>9745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B44930LC493FFA1G0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1924.6785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11.504099999999999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0"/>
        <v>LC</v>
      </c>
      <c r="C33" s="101" t="s">
        <v>9745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B44930LC543FFA1G0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2092.9616999999998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11.504099999999999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0"/>
        <v>LC</v>
      </c>
      <c r="C34" s="101" t="s">
        <v>9745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B44930LC593FFA1G0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2264.596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11.504099999999999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0"/>
        <v>LC</v>
      </c>
      <c r="C35" s="101" t="s">
        <v>9745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B44930LC643FFA1G0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2427.7134000000001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11.504099999999999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ht="15.6" thickBot="1" x14ac:dyDescent="0.4">
      <c r="B36" s="109" t="str">
        <f t="shared" si="0"/>
        <v>LC</v>
      </c>
      <c r="C36" s="109" t="s">
        <v>9745</v>
      </c>
      <c r="D36" s="110">
        <v>693000</v>
      </c>
      <c r="E36" s="110">
        <v>732000</v>
      </c>
      <c r="F36" s="111" t="str">
        <f>IF(C36="","",'Postcode search'!$C$40&amp;ROUND($C$8,2)&amp;C36&amp;LEFT(D36,3)&amp;IF($J$2="Standard","F","FF")&amp;IF('Postcode search'!$D$4="Yes", "A1", "A0")&amp;IF('Postcode search'!$D$5="Yes","G1","G0"))</f>
        <v>B44930LC693FFA1G0</v>
      </c>
      <c r="G36" s="112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2572.7217000000001</v>
      </c>
      <c r="H36" s="113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11.504099999999999</v>
      </c>
      <c r="I36" s="112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13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12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13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14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15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14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15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2" spans="2:16" x14ac:dyDescent="0.35">
      <c r="G42" s="116"/>
      <c r="H42" s="116"/>
      <c r="I42" s="116"/>
      <c r="J42" s="116"/>
      <c r="K42" s="116"/>
      <c r="L42" s="116"/>
      <c r="M42" s="116"/>
      <c r="N42" s="116"/>
      <c r="O42" s="116"/>
      <c r="P42" s="116"/>
    </row>
  </sheetData>
  <sheetProtection algorithmName="SHA-512" hashValue="CUgoZR335dby8zYVL7eKnQFulsKmGESW82nf51KtEuIx0s2qIhY73Lbd2BhA0fIRw8Y/uzy6Ty94etQYMivmSA==" saltValue="lxEl/20hoalvgt+0cIlqbg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36">
    <cfRule type="containsText" dxfId="14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P42"/>
  <sheetViews>
    <sheetView zoomScale="85" zoomScaleNormal="85" workbookViewId="0">
      <selection activeCell="F5" sqref="F5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8.88671875" style="84" bestFit="1" customWidth="1"/>
    <col min="7" max="16" width="13.88671875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LO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 t="shared" ref="B17:B36" si="0">IF(C17="","",LEFT(C17,2))</f>
        <v>LO</v>
      </c>
      <c r="C17" s="118" t="s">
        <v>9753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B44930LO0FFA1G0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151.0206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13.284000000000001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si="0"/>
        <v>LO</v>
      </c>
      <c r="C18" s="101" t="s">
        <v>9753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B44930LO25FFA1G0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209.66759999999999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13.284000000000001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LO</v>
      </c>
      <c r="C19" s="101" t="s">
        <v>9753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B44930LO50FFA1G0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304.36660000000001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13.284000000000001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LO</v>
      </c>
      <c r="C20" s="101" t="s">
        <v>9753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B44930LO73FFA1G0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334.01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11.925000000000001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LO</v>
      </c>
      <c r="C21" s="101" t="s">
        <v>9753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B44930LO100FFA1G0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405.16480000000001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11.925000000000001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LO</v>
      </c>
      <c r="C22" s="101" t="s">
        <v>9753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B44930LO125FFA1G0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472.6035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11.925000000000001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LO</v>
      </c>
      <c r="C23" s="101" t="s">
        <v>9753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B44930LO150FFA1G0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539.00900000000001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11.925000000000001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LO</v>
      </c>
      <c r="C24" s="101" t="s">
        <v>9753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B44930LO175FFA1G0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606.44770000000005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11.925000000000001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LO</v>
      </c>
      <c r="C25" s="101" t="s">
        <v>9753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B44930LO200FFA1G0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672.85310000000004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11.925000000000001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LO</v>
      </c>
      <c r="C26" s="101" t="s">
        <v>9753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B44930LO225FFA1G0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741.32500000000005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11.925000000000001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0"/>
        <v>LO</v>
      </c>
      <c r="C27" s="101" t="s">
        <v>9753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B44930LO250FFA1G0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830.43939999999998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11.925000000000001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0"/>
        <v>LO</v>
      </c>
      <c r="C28" s="101" t="s">
        <v>9753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B44930LO293FFA1G0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1255.4267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11.504099999999999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0"/>
        <v>LO</v>
      </c>
      <c r="C29" s="101" t="s">
        <v>9753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B44930LO343FFA1G0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1421.6434999999999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11.504099999999999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0"/>
        <v>LO</v>
      </c>
      <c r="C30" s="101" t="s">
        <v>9753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B44930LO393FFA1G0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1590.1783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11.504099999999999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0"/>
        <v>LO</v>
      </c>
      <c r="C31" s="101" t="s">
        <v>9753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B44930LO443FFA1G0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1758.4616000000001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11.504099999999999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0"/>
        <v>LO</v>
      </c>
      <c r="C32" s="101" t="s">
        <v>9753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B44930LO493FFA1G0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1924.6785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11.504099999999999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0"/>
        <v>LO</v>
      </c>
      <c r="C33" s="101" t="s">
        <v>9753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B44930LO543FFA1G0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2092.9616999999998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11.504099999999999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0"/>
        <v>LO</v>
      </c>
      <c r="C34" s="101" t="s">
        <v>9753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B44930LO593FFA1G0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2264.596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11.504099999999999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0"/>
        <v>LO</v>
      </c>
      <c r="C35" s="101" t="s">
        <v>9753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B44930LO643FFA1G0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2427.7134000000001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11.504099999999999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ht="15.6" thickBot="1" x14ac:dyDescent="0.4">
      <c r="B36" s="109" t="str">
        <f t="shared" si="0"/>
        <v>LO</v>
      </c>
      <c r="C36" s="109" t="s">
        <v>9753</v>
      </c>
      <c r="D36" s="110">
        <v>693000</v>
      </c>
      <c r="E36" s="110">
        <v>732000</v>
      </c>
      <c r="F36" s="111" t="str">
        <f>IF(C36="","",'Postcode search'!$C$40&amp;ROUND($C$8,2)&amp;C36&amp;LEFT(D36,3)&amp;IF($J$2="Standard","F","FF")&amp;IF('Postcode search'!$D$4="Yes", "A1", "A0")&amp;IF('Postcode search'!$D$5="Yes","G1","G0"))</f>
        <v>B44930LO693FFA1G0</v>
      </c>
      <c r="G36" s="112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2572.7217000000001</v>
      </c>
      <c r="H36" s="113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11.504099999999999</v>
      </c>
      <c r="I36" s="112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13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12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13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14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15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14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15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2" spans="2:16" x14ac:dyDescent="0.35">
      <c r="G42" s="116"/>
      <c r="H42" s="116"/>
      <c r="I42" s="116"/>
      <c r="J42" s="116"/>
      <c r="K42" s="116"/>
      <c r="L42" s="116"/>
      <c r="M42" s="116"/>
      <c r="N42" s="116"/>
      <c r="O42" s="116"/>
      <c r="P42" s="116"/>
    </row>
  </sheetData>
  <sheetProtection algorithmName="SHA-512" hashValue="aEb4rkUuXHBeg/CN2lzarB9ZV4E3FsWjiQtOSrefBEwg2H17kMgMCXNnpc6k6gqH81PshMrHftZFQolFqtZ7Mw==" saltValue="+z57W+A7GzVSIt7NyXZ/hA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36">
    <cfRule type="containsText" dxfId="13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P36"/>
  <sheetViews>
    <sheetView zoomScale="85" zoomScaleNormal="85" workbookViewId="0">
      <selection activeCell="D5" sqref="D5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8.5546875" style="84" bestFit="1" customWidth="1"/>
    <col min="7" max="10" width="13.88671875" style="84" customWidth="1"/>
    <col min="11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LS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 t="shared" ref="B17:B36" si="0">IF(C17="","",LEFT(C17,2))</f>
        <v>LS</v>
      </c>
      <c r="C17" s="118" t="s">
        <v>4157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B44930LS0FFA1G0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151.56270000000001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13.284000000000001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si="0"/>
        <v>LS</v>
      </c>
      <c r="C18" s="101" t="s">
        <v>4157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B44930LS25FFA1G0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210.5506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13.284000000000001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LS</v>
      </c>
      <c r="C19" s="101" t="s">
        <v>4157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B44930LS50FFA1G0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305.91449999999998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13.284000000000001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LS</v>
      </c>
      <c r="C20" s="101" t="s">
        <v>4157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B44930LS73FFA1G0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336.0489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11.925000000000001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LS</v>
      </c>
      <c r="C21" s="101" t="s">
        <v>4157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B44930LS100FFA1G0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407.86509999999998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11.925000000000001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LS</v>
      </c>
      <c r="C22" s="101" t="s">
        <v>4157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B44930LS125FFA1G0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475.93110000000001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11.925000000000001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LS</v>
      </c>
      <c r="C23" s="101" t="s">
        <v>4157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B44930LS150FFA1G0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542.96400000000006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11.925000000000001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LS</v>
      </c>
      <c r="C24" s="101" t="s">
        <v>4157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B44930LS175FFA1G0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611.03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11.925000000000001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LS</v>
      </c>
      <c r="C25" s="101" t="s">
        <v>4157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B44930LS200FFA1G0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678.06280000000004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11.925000000000001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LS</v>
      </c>
      <c r="C26" s="101" t="s">
        <v>4157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B44930LS225FFA1G0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747.16200000000003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11.925000000000001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1">IF(C27="","",LEFT(C27,2))</f>
        <v>LS</v>
      </c>
      <c r="C27" s="101" t="s">
        <v>4157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B44930LS250FFA1G0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837.04010000000005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11.925000000000001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LS</v>
      </c>
      <c r="C28" s="101" t="s">
        <v>4157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B44930LS293FFA1G0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1266.729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11.504099999999999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LS</v>
      </c>
      <c r="C29" s="101" t="s">
        <v>4157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B44930LS343FFA1G0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1434.6813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11.504099999999999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LS</v>
      </c>
      <c r="C30" s="101" t="s">
        <v>4157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B44930LS393FFA1G0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1604.9549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11.504099999999999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LS</v>
      </c>
      <c r="C31" s="101" t="s">
        <v>4157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B44930LS443FFA1G0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1774.9735000000001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11.504099999999999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LS</v>
      </c>
      <c r="C32" s="101" t="s">
        <v>4157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B44930LS493FFA1G0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1942.9258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11.504099999999999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LS</v>
      </c>
      <c r="C33" s="101" t="s">
        <v>4157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B44930LS543FFA1G0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2112.9445000000001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11.504099999999999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LS</v>
      </c>
      <c r="C34" s="101" t="s">
        <v>4157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B44930LS593FFA1G0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2286.3175999999999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11.504099999999999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LS</v>
      </c>
      <c r="C35" s="101" t="s">
        <v>4157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B44930LS643FFA1G0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2451.1704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11.504099999999999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ht="15.6" thickBot="1" x14ac:dyDescent="0.4">
      <c r="B36" s="109" t="str">
        <f t="shared" si="0"/>
        <v>LS</v>
      </c>
      <c r="C36" s="109" t="s">
        <v>4157</v>
      </c>
      <c r="D36" s="110">
        <v>693000</v>
      </c>
      <c r="E36" s="110">
        <v>732000</v>
      </c>
      <c r="F36" s="111" t="str">
        <f>IF(C36="","",'Postcode search'!$C$40&amp;ROUND($C$8,2)&amp;C36&amp;LEFT(D36,3)&amp;IF($J$2="Standard","F","FF")&amp;IF('Postcode search'!$D$4="Yes", "A1", "A0")&amp;IF('Postcode search'!$D$5="Yes","G1","G0"))</f>
        <v>B44930LS693FFA1G0</v>
      </c>
      <c r="G36" s="112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2597.6653000000001</v>
      </c>
      <c r="H36" s="113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11.504099999999999</v>
      </c>
      <c r="I36" s="112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13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12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13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14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15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14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15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g8FIN23vBErcwiPzYo3kVFbuTGTr4BeYg33Ng71jMipeXu35shKbo2Wg25mW7Dg9MkrFhONfqeh8ivaAYIJBbA==" saltValue="kREsKrEzIlu4weUkY1GjBQ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36">
    <cfRule type="containsText" dxfId="12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P36"/>
  <sheetViews>
    <sheetView zoomScale="85" zoomScaleNormal="85" workbookViewId="0">
      <selection activeCell="F6" sqref="A6:F10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8.44140625" style="84" bestFit="1" customWidth="1"/>
    <col min="7" max="11" width="13.88671875" style="84" customWidth="1"/>
    <col min="12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0" t="str">
        <f>'Postcode search'!D3</f>
        <v>Fixed</v>
      </c>
      <c r="K2" s="201"/>
      <c r="L2" s="201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2"/>
      <c r="K3" s="203"/>
      <c r="L3" s="203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2" t="str">
        <f>IF('Postcode search'!D4="Yes", "AMR Included", "No AMR")</f>
        <v>AMR Included</v>
      </c>
      <c r="K4" s="203"/>
      <c r="L4" s="203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2"/>
      <c r="K5" s="203"/>
      <c r="L5" s="203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04"/>
      <c r="K6" s="205"/>
      <c r="L6" s="205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45017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45199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LT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15" t="s">
        <v>4</v>
      </c>
      <c r="H12" s="216"/>
      <c r="I12" s="215" t="s">
        <v>5</v>
      </c>
      <c r="J12" s="216"/>
      <c r="K12" s="215" t="s">
        <v>6</v>
      </c>
      <c r="L12" s="216"/>
      <c r="M12" s="215" t="s">
        <v>10188</v>
      </c>
      <c r="N12" s="216"/>
      <c r="O12" s="215" t="s">
        <v>10189</v>
      </c>
      <c r="P12" s="216"/>
    </row>
    <row r="13" spans="2:16" ht="15" customHeight="1" x14ac:dyDescent="0.35">
      <c r="B13" s="206" t="s">
        <v>2</v>
      </c>
      <c r="C13" s="206" t="s">
        <v>7</v>
      </c>
      <c r="D13" s="206" t="s">
        <v>8</v>
      </c>
      <c r="E13" s="206" t="s">
        <v>9</v>
      </c>
      <c r="F13" s="209" t="s">
        <v>10</v>
      </c>
      <c r="G13" s="206" t="s">
        <v>11</v>
      </c>
      <c r="H13" s="206" t="s">
        <v>12</v>
      </c>
      <c r="I13" s="206" t="s">
        <v>11</v>
      </c>
      <c r="J13" s="206" t="s">
        <v>12</v>
      </c>
      <c r="K13" s="207" t="s">
        <v>11</v>
      </c>
      <c r="L13" s="207" t="s">
        <v>12</v>
      </c>
      <c r="M13" s="206" t="s">
        <v>11</v>
      </c>
      <c r="N13" s="206" t="s">
        <v>12</v>
      </c>
      <c r="O13" s="206" t="s">
        <v>11</v>
      </c>
      <c r="P13" s="206" t="s">
        <v>12</v>
      </c>
    </row>
    <row r="14" spans="2:16" ht="15" customHeight="1" x14ac:dyDescent="0.35">
      <c r="B14" s="207"/>
      <c r="C14" s="207"/>
      <c r="D14" s="207"/>
      <c r="E14" s="207"/>
      <c r="F14" s="210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35">
      <c r="B15" s="207"/>
      <c r="C15" s="207"/>
      <c r="D15" s="207"/>
      <c r="E15" s="207"/>
      <c r="F15" s="210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ht="15.6" thickBot="1" x14ac:dyDescent="0.4">
      <c r="B16" s="208"/>
      <c r="C16" s="208"/>
      <c r="D16" s="208"/>
      <c r="E16" s="208"/>
      <c r="F16" s="211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2:16" x14ac:dyDescent="0.35">
      <c r="B17" s="118" t="str">
        <f t="shared" ref="B17:B36" si="0">IF(C17="","",LEFT(C17,2))</f>
        <v>LT</v>
      </c>
      <c r="C17" s="118" t="s">
        <v>9768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B44930LT0FFA1G0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151.0206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13.284000000000001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si="0"/>
        <v>LT</v>
      </c>
      <c r="C18" s="101" t="s">
        <v>9768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B44930LT25FFA1G0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209.66759999999999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13.284000000000001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LT</v>
      </c>
      <c r="C19" s="101" t="s">
        <v>9768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B44930LT50FFA1G0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304.36660000000001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13.284000000000001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LT</v>
      </c>
      <c r="C20" s="101" t="s">
        <v>9768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B44930LT73FFA1G0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334.01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11.925000000000001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LT</v>
      </c>
      <c r="C21" s="101" t="s">
        <v>9768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B44930LT100FFA1G0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405.16480000000001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11.925000000000001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LT</v>
      </c>
      <c r="C22" s="101" t="s">
        <v>9768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B44930LT125FFA1G0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472.6035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11.925000000000001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LT</v>
      </c>
      <c r="C23" s="101" t="s">
        <v>9768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B44930LT150FFA1G0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539.00900000000001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11.925000000000001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LT</v>
      </c>
      <c r="C24" s="101" t="s">
        <v>9768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B44930LT175FFA1G0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606.44770000000005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11.925000000000001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LT</v>
      </c>
      <c r="C25" s="101" t="s">
        <v>9768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B44930LT200FFA1G0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672.85310000000004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11.925000000000001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LT</v>
      </c>
      <c r="C26" s="101" t="s">
        <v>9768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B44930LT225FFA1G0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741.32500000000005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11.925000000000001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1">IF(C27="","",LEFT(C27,2))</f>
        <v>LT</v>
      </c>
      <c r="C27" s="101" t="s">
        <v>9768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B44930LT250FFA1G0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830.43939999999998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11.925000000000001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LT</v>
      </c>
      <c r="C28" s="101" t="s">
        <v>9768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B44930LT293FFA1G0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1255.4267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11.504099999999999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LT</v>
      </c>
      <c r="C29" s="101" t="s">
        <v>9768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B44930LT343FFA1G0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1421.6434999999999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11.504099999999999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LT</v>
      </c>
      <c r="C30" s="101" t="s">
        <v>9768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B44930LT393FFA1G0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1590.1783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11.504099999999999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LT</v>
      </c>
      <c r="C31" s="101" t="s">
        <v>9768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B44930LT443FFA1G0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1758.4616000000001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11.504099999999999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LT</v>
      </c>
      <c r="C32" s="101" t="s">
        <v>9768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B44930LT493FFA1G0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1924.6785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11.504099999999999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LT</v>
      </c>
      <c r="C33" s="101" t="s">
        <v>9768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B44930LT543FFA1G0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2092.9616999999998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11.504099999999999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LT</v>
      </c>
      <c r="C34" s="101" t="s">
        <v>9768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B44930LT593FFA1G0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2264.596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11.504099999999999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LT</v>
      </c>
      <c r="C35" s="101" t="s">
        <v>9768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B44930LT643FFA1G0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2427.7134000000001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11.504099999999999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ht="15.6" thickBot="1" x14ac:dyDescent="0.4">
      <c r="B36" s="109" t="str">
        <f t="shared" si="0"/>
        <v>LT</v>
      </c>
      <c r="C36" s="109" t="s">
        <v>9768</v>
      </c>
      <c r="D36" s="110">
        <v>693000</v>
      </c>
      <c r="E36" s="110">
        <v>732000</v>
      </c>
      <c r="F36" s="111" t="str">
        <f>IF(C36="","",'Postcode search'!$C$40&amp;ROUND($C$8,2)&amp;C36&amp;LEFT(D36,3)&amp;IF($J$2="Standard","F","FF")&amp;IF('Postcode search'!$D$4="Yes", "A1", "A0")&amp;IF('Postcode search'!$D$5="Yes","G1","G0"))</f>
        <v>B44930LT693FFA1G0</v>
      </c>
      <c r="G36" s="112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2572.7217000000001</v>
      </c>
      <c r="H36" s="113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11.504099999999999</v>
      </c>
      <c r="I36" s="112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13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12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13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14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15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14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15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Jgug/SJ1tzLq8IqW/x2B7ByLSmtvbB/rYz0kIi7aMSbp4CJhQ9kvn1ORHz7KKg4HAC4J4c+kgSnE6mhvDWub0w==" saltValue="lvHRovfV7tP9JJUQ6UVBqQ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36">
    <cfRule type="containsText" dxfId="11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Front</vt:lpstr>
      <vt:lpstr>Postcode search</vt:lpstr>
      <vt:lpstr>EA</vt:lpstr>
      <vt:lpstr>EM</vt:lpstr>
      <vt:lpstr>LC</vt:lpstr>
      <vt:lpstr>LO</vt:lpstr>
      <vt:lpstr>LS</vt:lpstr>
      <vt:lpstr>LT</vt:lpstr>
      <vt:lpstr>LW</vt:lpstr>
      <vt:lpstr>NE</vt:lpstr>
      <vt:lpstr>NO</vt:lpstr>
      <vt:lpstr>NT</vt:lpstr>
      <vt:lpstr>NW</vt:lpstr>
      <vt:lpstr>SC</vt:lpstr>
      <vt:lpstr>SE</vt:lpstr>
      <vt:lpstr>SO</vt:lpstr>
      <vt:lpstr>SW</vt:lpstr>
      <vt:lpstr>WA</vt:lpstr>
      <vt:lpstr>WM</vt:lpstr>
      <vt:lpstr>All Prices</vt:lpstr>
    </vt:vector>
  </TitlesOfParts>
  <Company>Corona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Anderson</dc:creator>
  <cp:lastModifiedBy>Ashleigh Boyce</cp:lastModifiedBy>
  <dcterms:created xsi:type="dcterms:W3CDTF">2014-12-19T15:48:37Z</dcterms:created>
  <dcterms:modified xsi:type="dcterms:W3CDTF">2023-01-04T15:55:32Z</dcterms:modified>
</cp:coreProperties>
</file>